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9420" windowHeight="11020"/>
  </bookViews>
  <sheets>
    <sheet name="Sheet1" sheetId="1" r:id="rId1"/>
  </sheets>
  <definedNames>
    <definedName name="_xlnm._FilterDatabase" localSheetId="0" hidden="1">Sheet1!$Q$8:$Q$50</definedName>
    <definedName name="_xlnm.Print_Titles" localSheetId="0">Sheet1!$1:$6</definedName>
  </definedNames>
  <calcPr calcId="124519"/>
</workbook>
</file>

<file path=xl/calcChain.xml><?xml version="1.0" encoding="utf-8"?>
<calcChain xmlns="http://schemas.openxmlformats.org/spreadsheetml/2006/main">
  <c r="J20" i="1"/>
  <c r="E53" l="1"/>
  <c r="F53"/>
  <c r="G53"/>
  <c r="H53"/>
  <c r="I53"/>
  <c r="J53"/>
  <c r="K53"/>
  <c r="L53"/>
  <c r="M53"/>
  <c r="N53"/>
  <c r="P53"/>
  <c r="D53"/>
  <c r="E51"/>
  <c r="F51"/>
  <c r="G51"/>
  <c r="H51"/>
  <c r="I51"/>
  <c r="J51"/>
  <c r="K51"/>
  <c r="L51"/>
  <c r="M51"/>
  <c r="N51"/>
  <c r="P51"/>
  <c r="D51"/>
  <c r="E41"/>
  <c r="E40" s="1"/>
  <c r="F41"/>
  <c r="F40" s="1"/>
  <c r="G41"/>
  <c r="G40" s="1"/>
  <c r="H41"/>
  <c r="H40" s="1"/>
  <c r="I41"/>
  <c r="I40" s="1"/>
  <c r="J40"/>
  <c r="K40"/>
  <c r="L40"/>
  <c r="M40"/>
  <c r="N40"/>
  <c r="P41"/>
  <c r="P40" s="1"/>
  <c r="D41"/>
  <c r="D40" s="1"/>
  <c r="J19"/>
  <c r="E30"/>
  <c r="F30"/>
  <c r="G30"/>
  <c r="H30"/>
  <c r="I30"/>
  <c r="K30"/>
  <c r="L30"/>
  <c r="M30"/>
  <c r="N30"/>
  <c r="P30"/>
  <c r="D30"/>
  <c r="E20"/>
  <c r="F20"/>
  <c r="G20"/>
  <c r="H20"/>
  <c r="I20"/>
  <c r="K20"/>
  <c r="L20"/>
  <c r="M20"/>
  <c r="N20"/>
  <c r="P20"/>
  <c r="D20"/>
  <c r="E17"/>
  <c r="F17"/>
  <c r="G17"/>
  <c r="H17"/>
  <c r="I17"/>
  <c r="J17"/>
  <c r="K17"/>
  <c r="L17"/>
  <c r="M17"/>
  <c r="N17"/>
  <c r="P17"/>
  <c r="D17"/>
  <c r="E13"/>
  <c r="F13"/>
  <c r="G13"/>
  <c r="H13"/>
  <c r="I13"/>
  <c r="J13"/>
  <c r="K13"/>
  <c r="L13"/>
  <c r="M13"/>
  <c r="N13"/>
  <c r="P13"/>
  <c r="D13"/>
  <c r="E11"/>
  <c r="F11"/>
  <c r="G11"/>
  <c r="H11"/>
  <c r="I11"/>
  <c r="J11"/>
  <c r="K11"/>
  <c r="L11"/>
  <c r="M11"/>
  <c r="N11"/>
  <c r="P11"/>
  <c r="D11"/>
  <c r="E8"/>
  <c r="F8"/>
  <c r="G8"/>
  <c r="H8"/>
  <c r="I8"/>
  <c r="J8"/>
  <c r="K8"/>
  <c r="L8"/>
  <c r="M8"/>
  <c r="N8"/>
  <c r="P8"/>
  <c r="D8"/>
  <c r="O32"/>
  <c r="O45"/>
  <c r="O44"/>
  <c r="O28"/>
  <c r="O29"/>
  <c r="O27"/>
  <c r="O26"/>
  <c r="O9"/>
  <c r="O16"/>
  <c r="O15"/>
  <c r="O14"/>
  <c r="O43"/>
  <c r="O33"/>
  <c r="O10"/>
  <c r="O39"/>
  <c r="O54"/>
  <c r="O52"/>
  <c r="O51" s="1"/>
  <c r="O18"/>
  <c r="O17" s="1"/>
  <c r="O12"/>
  <c r="O11" s="1"/>
  <c r="O31"/>
  <c r="O55"/>
  <c r="O25"/>
  <c r="O24"/>
  <c r="O23"/>
  <c r="O22"/>
  <c r="O21"/>
  <c r="O56"/>
  <c r="P7" l="1"/>
  <c r="P19"/>
  <c r="J7"/>
  <c r="H7"/>
  <c r="O41"/>
  <c r="O40" s="1"/>
  <c r="O53"/>
  <c r="E19"/>
  <c r="E7" s="1"/>
  <c r="M19"/>
  <c r="M7" s="1"/>
  <c r="N19"/>
  <c r="N7" s="1"/>
  <c r="D19"/>
  <c r="D7" s="1"/>
  <c r="H19"/>
  <c r="O30"/>
  <c r="K19"/>
  <c r="K7" s="1"/>
  <c r="F19"/>
  <c r="F7" s="1"/>
  <c r="L19"/>
  <c r="L7" s="1"/>
  <c r="G19"/>
  <c r="G7" s="1"/>
  <c r="I19"/>
  <c r="I7" s="1"/>
  <c r="O20"/>
  <c r="O13"/>
  <c r="O8"/>
  <c r="O7" l="1"/>
  <c r="O19"/>
</calcChain>
</file>

<file path=xl/sharedStrings.xml><?xml version="1.0" encoding="utf-8"?>
<sst xmlns="http://schemas.openxmlformats.org/spreadsheetml/2006/main" count="226" uniqueCount="118">
  <si>
    <t>道路硬化</t>
    <phoneticPr fontId="1" type="noConversion"/>
  </si>
  <si>
    <t>活动场所</t>
    <phoneticPr fontId="1" type="noConversion"/>
  </si>
  <si>
    <t>全县合计</t>
    <phoneticPr fontId="1" type="noConversion"/>
  </si>
  <si>
    <r>
      <rPr>
        <sz val="9"/>
        <color indexed="8"/>
        <rFont val="仿宋_GB2312"/>
        <family val="3"/>
        <charset val="134"/>
      </rPr>
      <t>项目类别
和名称</t>
    </r>
  </si>
  <si>
    <r>
      <rPr>
        <sz val="9"/>
        <color indexed="8"/>
        <rFont val="仿宋_GB2312"/>
        <family val="3"/>
        <charset val="134"/>
      </rPr>
      <t>项目建设地点</t>
    </r>
  </si>
  <si>
    <r>
      <rPr>
        <sz val="9"/>
        <color indexed="8"/>
        <rFont val="仿宋_GB2312"/>
        <family val="3"/>
        <charset val="134"/>
      </rPr>
      <t>项目建设内容（必须明细）</t>
    </r>
  </si>
  <si>
    <r>
      <rPr>
        <sz val="9"/>
        <color indexed="8"/>
        <rFont val="仿宋_GB2312"/>
        <family val="3"/>
        <charset val="134"/>
      </rPr>
      <t>计划总投资（万元）</t>
    </r>
  </si>
  <si>
    <r>
      <rPr>
        <sz val="9"/>
        <color indexed="8"/>
        <rFont val="仿宋_GB2312"/>
        <family val="3"/>
        <charset val="134"/>
      </rPr>
      <t>受益对象</t>
    </r>
  </si>
  <si>
    <r>
      <rPr>
        <sz val="9"/>
        <color indexed="8"/>
        <rFont val="仿宋_GB2312"/>
        <family val="3"/>
        <charset val="134"/>
      </rPr>
      <t>已落实资金（万元）</t>
    </r>
  </si>
  <si>
    <r>
      <rPr>
        <sz val="9"/>
        <color indexed="8"/>
        <rFont val="仿宋_GB2312"/>
        <family val="3"/>
        <charset val="134"/>
      </rPr>
      <t>项目
实施
主管
部门</t>
    </r>
  </si>
  <si>
    <r>
      <rPr>
        <sz val="9"/>
        <color indexed="8"/>
        <rFont val="仿宋_GB2312"/>
        <family val="3"/>
        <charset val="134"/>
      </rPr>
      <t>整合资金使用责任管理部门</t>
    </r>
  </si>
  <si>
    <r>
      <rPr>
        <sz val="9"/>
        <color indexed="8"/>
        <rFont val="仿宋_GB2312"/>
        <family val="3"/>
        <charset val="134"/>
      </rPr>
      <t>合计</t>
    </r>
  </si>
  <si>
    <r>
      <rPr>
        <sz val="9"/>
        <color indexed="8"/>
        <rFont val="仿宋_GB2312"/>
        <family val="3"/>
        <charset val="134"/>
      </rPr>
      <t>统筹整合财政涉农资金投入</t>
    </r>
  </si>
  <si>
    <r>
      <rPr>
        <sz val="9"/>
        <color indexed="8"/>
        <rFont val="仿宋_GB2312"/>
        <family val="3"/>
        <charset val="134"/>
      </rPr>
      <t>社会捐赠资金</t>
    </r>
  </si>
  <si>
    <r>
      <rPr>
        <sz val="9"/>
        <color indexed="8"/>
        <rFont val="仿宋_GB2312"/>
        <family val="3"/>
        <charset val="134"/>
      </rPr>
      <t>企业自筹</t>
    </r>
  </si>
  <si>
    <r>
      <rPr>
        <sz val="9"/>
        <color indexed="8"/>
        <rFont val="仿宋_GB2312"/>
        <family val="3"/>
        <charset val="134"/>
      </rPr>
      <t>农户自筹</t>
    </r>
  </si>
  <si>
    <r>
      <rPr>
        <sz val="9"/>
        <color indexed="8"/>
        <rFont val="仿宋_GB2312"/>
        <family val="3"/>
        <charset val="134"/>
      </rPr>
      <t>其他资金</t>
    </r>
  </si>
  <si>
    <r>
      <rPr>
        <sz val="9"/>
        <color indexed="8"/>
        <rFont val="仿宋_GB2312"/>
        <family val="3"/>
        <charset val="134"/>
      </rPr>
      <t>受益人口</t>
    </r>
  </si>
  <si>
    <r>
      <rPr>
        <sz val="9"/>
        <color indexed="8"/>
        <rFont val="仿宋_GB2312"/>
        <family val="3"/>
        <charset val="134"/>
      </rPr>
      <t>其中：建档立卡户</t>
    </r>
  </si>
  <si>
    <r>
      <rPr>
        <sz val="9"/>
        <color indexed="8"/>
        <rFont val="仿宋_GB2312"/>
        <family val="3"/>
        <charset val="134"/>
      </rPr>
      <t>覆盖贫困村数（个）</t>
    </r>
  </si>
  <si>
    <r>
      <rPr>
        <sz val="9"/>
        <color indexed="8"/>
        <rFont val="仿宋_GB2312"/>
        <family val="3"/>
        <charset val="134"/>
      </rPr>
      <t>户数</t>
    </r>
  </si>
  <si>
    <r>
      <rPr>
        <sz val="9"/>
        <color indexed="8"/>
        <rFont val="仿宋_GB2312"/>
        <family val="3"/>
        <charset val="134"/>
      </rPr>
      <t>人数</t>
    </r>
  </si>
  <si>
    <r>
      <t>C20</t>
    </r>
    <r>
      <rPr>
        <sz val="9"/>
        <color indexed="8"/>
        <rFont val="仿宋_GB2312"/>
        <family val="3"/>
        <charset val="134"/>
      </rPr>
      <t>混凝土进村道路硬化499米1912平方米，其中：长415米*4米宽=1660平方米一段；长84米*宽3米=252平方米一段；浆砌石挡墙38.18立方米；安装涵管Ø100：20米；Ø60：8米；沉砂池5.74立方米；土方开挖20立方米。</t>
    </r>
  </si>
  <si>
    <r>
      <rPr>
        <sz val="9"/>
        <color indexed="8"/>
        <rFont val="仿宋_GB2312"/>
        <family val="3"/>
        <charset val="134"/>
      </rPr>
      <t>财政局</t>
    </r>
  </si>
  <si>
    <r>
      <rPr>
        <sz val="9"/>
        <color indexed="8"/>
        <rFont val="仿宋_GB2312"/>
        <family val="3"/>
        <charset val="134"/>
      </rPr>
      <t>联合乡</t>
    </r>
  </si>
  <si>
    <r>
      <rPr>
        <sz val="9"/>
        <color indexed="8"/>
        <rFont val="仿宋_GB2312"/>
        <family val="3"/>
        <charset val="134"/>
      </rPr>
      <t>村内道路硬化1500米，宽3米</t>
    </r>
  </si>
  <si>
    <t>柯渡镇</t>
  </si>
  <si>
    <t>道路硬化</t>
    <phoneticPr fontId="1" type="noConversion"/>
  </si>
  <si>
    <r>
      <rPr>
        <sz val="9"/>
        <color indexed="8"/>
        <rFont val="仿宋_GB2312"/>
        <family val="3"/>
        <charset val="134"/>
      </rPr>
      <t>村内道路硬化600米，宽3米</t>
    </r>
  </si>
  <si>
    <r>
      <rPr>
        <sz val="9"/>
        <color indexed="8"/>
        <rFont val="仿宋_GB2312"/>
        <family val="3"/>
        <charset val="134"/>
      </rPr>
      <t>村内道路硬化800米，宽3米.</t>
    </r>
  </si>
  <si>
    <r>
      <rPr>
        <sz val="9"/>
        <color indexed="8"/>
        <rFont val="仿宋_GB2312"/>
        <family val="3"/>
        <charset val="134"/>
      </rPr>
      <t>村内道路硬化300米，宽3米</t>
    </r>
  </si>
  <si>
    <r>
      <rPr>
        <sz val="9"/>
        <color indexed="8"/>
        <rFont val="仿宋_GB2312"/>
        <family val="3"/>
        <charset val="134"/>
      </rPr>
      <t>村内道路硬化300米，宽4米</t>
    </r>
  </si>
  <si>
    <r>
      <t>C20</t>
    </r>
    <r>
      <rPr>
        <sz val="9"/>
        <color indexed="8"/>
        <rFont val="仿宋_GB2312"/>
        <family val="3"/>
        <charset val="134"/>
      </rPr>
      <t>混凝土村内道路硬化486米1319平方米，其中：长208米*3米宽=624平方米一段；长278米*宽2.5米=695平方米一段。挡墙支砌20米，高3米，底宽1.2米。</t>
    </r>
  </si>
  <si>
    <r>
      <rPr>
        <sz val="9"/>
        <color indexed="8"/>
        <rFont val="仿宋_GB2312"/>
        <family val="3"/>
        <charset val="134"/>
      </rPr>
      <t>老村道路硬化工程</t>
    </r>
  </si>
  <si>
    <r>
      <rPr>
        <sz val="9"/>
        <color indexed="8"/>
        <rFont val="仿宋_GB2312"/>
        <family val="3"/>
        <charset val="134"/>
      </rPr>
      <t>柯渡镇</t>
    </r>
  </si>
  <si>
    <r>
      <rPr>
        <sz val="9"/>
        <color indexed="8"/>
        <rFont val="仿宋_GB2312"/>
        <family val="3"/>
        <charset val="134"/>
      </rPr>
      <t>村内道路硬化硬化520米，宽4米。</t>
    </r>
  </si>
  <si>
    <r>
      <rPr>
        <sz val="9"/>
        <color indexed="8"/>
        <rFont val="仿宋_GB2312"/>
        <family val="3"/>
        <charset val="134"/>
      </rPr>
      <t>村内道路硬化</t>
    </r>
  </si>
  <si>
    <r>
      <rPr>
        <sz val="9"/>
        <color indexed="8"/>
        <rFont val="仿宋_GB2312"/>
        <family val="3"/>
        <charset val="134"/>
      </rPr>
      <t>道路硬化长1300米，宽3.5米，厚0.2米。</t>
    </r>
  </si>
  <si>
    <t>七星镇</t>
  </si>
  <si>
    <t>活动场所</t>
    <phoneticPr fontId="1" type="noConversion"/>
  </si>
  <si>
    <r>
      <rPr>
        <sz val="9"/>
        <color indexed="8"/>
        <rFont val="仿宋_GB2312"/>
        <family val="3"/>
        <charset val="134"/>
      </rPr>
      <t>新建活动室187平方米，厨房30平方米，厕所20平方米</t>
    </r>
  </si>
  <si>
    <t>先锋镇</t>
  </si>
  <si>
    <r>
      <rPr>
        <sz val="9"/>
        <color indexed="8"/>
        <rFont val="仿宋_GB2312"/>
        <family val="3"/>
        <charset val="134"/>
      </rPr>
      <t>围墙260米，大门1道，活动场地硬化1300平方米。</t>
    </r>
  </si>
  <si>
    <t>功山镇</t>
  </si>
  <si>
    <r>
      <t>1</t>
    </r>
    <r>
      <rPr>
        <sz val="9"/>
        <color indexed="8"/>
        <rFont val="仿宋_GB2312"/>
        <family val="3"/>
        <charset val="134"/>
      </rPr>
      <t>、新建钢混结构活动室270平方米；2、硬化活动场地120平方米；3、新建3.6米*4.8米厕所一个；4、新建活动室厨房60平方米；5、新建围墙、大门。</t>
    </r>
  </si>
  <si>
    <r>
      <rPr>
        <sz val="9"/>
        <color indexed="8"/>
        <rFont val="仿宋_GB2312"/>
        <family val="3"/>
        <charset val="134"/>
      </rPr>
      <t>休闲广场建设2150平方米，硬化、绿化、及其他活动设施，以设计为准</t>
    </r>
  </si>
  <si>
    <r>
      <rPr>
        <sz val="9"/>
        <color indexed="8"/>
        <rFont val="仿宋_GB2312"/>
        <family val="3"/>
        <charset val="134"/>
      </rPr>
      <t>活动室附属厨房45㎡，公厕25㎡，场地硬化100㎡，厚0.1m，彩钢瓦大棚，大门等。</t>
    </r>
  </si>
  <si>
    <r>
      <rPr>
        <sz val="9"/>
        <color indexed="8"/>
        <rFont val="仿宋_GB2312"/>
        <family val="3"/>
        <charset val="134"/>
      </rPr>
      <t>太阳能路灯安装（共92盏），灯杆高7米，LED路灯50W以上，蓄电池120A以上，太阳能芯板80W以上。</t>
    </r>
  </si>
  <si>
    <r>
      <rPr>
        <sz val="9"/>
        <color indexed="8"/>
        <rFont val="仿宋_GB2312"/>
        <family val="3"/>
        <charset val="134"/>
      </rPr>
      <t>太阳能路灯安装75盏。灯杆高7米，LED路灯50W以上，蓄电池120A以上，太阳能芯板80W以上。</t>
    </r>
  </si>
  <si>
    <r>
      <rPr>
        <sz val="9"/>
        <color indexed="8"/>
        <rFont val="仿宋_GB2312"/>
        <family val="3"/>
        <charset val="134"/>
      </rPr>
      <t>甸沙乡</t>
    </r>
  </si>
  <si>
    <r>
      <rPr>
        <sz val="9"/>
        <color indexed="8"/>
        <rFont val="仿宋_GB2312"/>
        <family val="3"/>
        <charset val="134"/>
      </rPr>
      <t>亮化项目（一事一议）</t>
    </r>
  </si>
  <si>
    <r>
      <rPr>
        <sz val="9"/>
        <color indexed="8"/>
        <rFont val="仿宋_GB2312"/>
        <family val="3"/>
        <charset val="134"/>
      </rPr>
      <t>村内路灯安装70盏</t>
    </r>
  </si>
  <si>
    <r>
      <rPr>
        <sz val="9"/>
        <color indexed="8"/>
        <rFont val="仿宋_GB2312"/>
        <family val="3"/>
        <charset val="134"/>
      </rPr>
      <t>金所街道</t>
    </r>
  </si>
  <si>
    <r>
      <rPr>
        <sz val="9"/>
        <color indexed="8"/>
        <rFont val="仿宋_GB2312"/>
        <family val="3"/>
        <charset val="134"/>
      </rPr>
      <t>村内路灯安装50盏</t>
    </r>
  </si>
  <si>
    <r>
      <rPr>
        <sz val="9"/>
        <color indexed="8"/>
        <rFont val="仿宋_GB2312"/>
        <family val="3"/>
        <charset val="134"/>
      </rPr>
      <t>村内路灯安装75盏</t>
    </r>
  </si>
  <si>
    <r>
      <rPr>
        <sz val="9"/>
        <color indexed="8"/>
        <rFont val="仿宋_GB2312"/>
        <family val="3"/>
        <charset val="134"/>
      </rPr>
      <t>龙泉路口至下鲁贝村口2.3km，25m/盏，4500元/盏，安装105盏</t>
    </r>
  </si>
  <si>
    <r>
      <rPr>
        <sz val="9"/>
        <color indexed="8"/>
        <rFont val="仿宋_GB2312"/>
        <family val="3"/>
        <charset val="134"/>
      </rPr>
      <t>仁德街道</t>
    </r>
  </si>
  <si>
    <r>
      <rPr>
        <sz val="9"/>
        <color indexed="8"/>
        <rFont val="仿宋_GB2312"/>
        <family val="3"/>
        <charset val="134"/>
      </rPr>
      <t>垃圾房一座，12平方米</t>
    </r>
  </si>
  <si>
    <r>
      <rPr>
        <sz val="9"/>
        <color indexed="8"/>
        <rFont val="仿宋_GB2312"/>
        <family val="3"/>
        <charset val="134"/>
      </rPr>
      <t>垃圾房(6座），每座3*3m   砖混结构</t>
    </r>
  </si>
  <si>
    <r>
      <rPr>
        <sz val="9"/>
        <color indexed="8"/>
        <rFont val="仿宋_GB2312"/>
        <family val="3"/>
        <charset val="134"/>
      </rPr>
      <t>公共卫生间(4座）生态卫生旱厕，每个厕所40㎡.5*8米</t>
    </r>
  </si>
  <si>
    <r>
      <rPr>
        <sz val="9"/>
        <color indexed="8"/>
        <rFont val="仿宋_GB2312"/>
        <family val="3"/>
        <charset val="134"/>
      </rPr>
      <t>新村区主街道两侧绿化400平方米，已经建好商住房两侧为，宽1.5米。</t>
    </r>
  </si>
  <si>
    <r>
      <rPr>
        <sz val="9"/>
        <color indexed="8"/>
        <rFont val="仿宋_GB2312"/>
        <family val="3"/>
        <charset val="134"/>
      </rPr>
      <t>新建综合服务楼一层为出租经济超市561.1平方米（总占地面积4900平方米）</t>
    </r>
  </si>
  <si>
    <r>
      <rPr>
        <sz val="9"/>
        <color indexed="8"/>
        <rFont val="仿宋_GB2312"/>
        <family val="3"/>
        <charset val="134"/>
      </rPr>
      <t>新建片区养殖棚（9个），租赁经营型（总占地面积4900平方米），宽8*25m钢结构，四周砖墙</t>
    </r>
  </si>
  <si>
    <r>
      <rPr>
        <sz val="9"/>
        <color indexed="8"/>
        <rFont val="仿宋_GB2312"/>
        <family val="3"/>
        <charset val="134"/>
      </rPr>
      <t>场地硬化，1900平方米</t>
    </r>
  </si>
  <si>
    <r>
      <rPr>
        <sz val="9"/>
        <color indexed="8"/>
        <rFont val="仿宋_GB2312"/>
        <family val="3"/>
        <charset val="134"/>
      </rPr>
      <t>污水净化池，三级净化水池</t>
    </r>
  </si>
  <si>
    <r>
      <rPr>
        <sz val="9"/>
        <color indexed="8"/>
        <rFont val="仿宋_GB2312"/>
        <family val="3"/>
        <charset val="134"/>
      </rPr>
      <t>维修“三圣宫”，文物修缮，建于光绪年间。</t>
    </r>
  </si>
  <si>
    <r>
      <rPr>
        <sz val="9"/>
        <color indexed="8"/>
        <rFont val="仿宋_GB2312"/>
        <family val="3"/>
        <charset val="134"/>
      </rPr>
      <t>提高农村公共服务水平</t>
    </r>
  </si>
  <si>
    <r>
      <rPr>
        <sz val="9"/>
        <color indexed="8"/>
        <rFont val="仿宋_GB2312"/>
        <family val="3"/>
        <charset val="134"/>
      </rPr>
      <t>新建综合服务楼（二、三层）1076平方米，含村级服务中心、村级农业合作社等村级组织服务机构。</t>
    </r>
  </si>
  <si>
    <r>
      <rPr>
        <sz val="9"/>
        <color indexed="8"/>
        <rFont val="仿宋_GB2312"/>
        <family val="3"/>
        <charset val="134"/>
      </rPr>
      <t>村级综合服务网络平台建设，互联网相关设备及软件</t>
    </r>
  </si>
  <si>
    <r>
      <rPr>
        <sz val="9"/>
        <color indexed="8"/>
        <rFont val="仿宋_GB2312"/>
        <family val="3"/>
        <charset val="134"/>
      </rPr>
      <t>便民服务站办办公平台，装饰装修桌椅水电网络安装</t>
    </r>
  </si>
  <si>
    <r>
      <rPr>
        <sz val="9"/>
        <color indexed="8"/>
        <rFont val="仿宋_GB2312"/>
        <family val="3"/>
        <charset val="134"/>
      </rPr>
      <t>支持农村基层组织建设</t>
    </r>
  </si>
  <si>
    <t>批复农村综合改革试点项目资金（万元）</t>
    <phoneticPr fontId="1" type="noConversion"/>
  </si>
  <si>
    <t>亮化项目</t>
    <phoneticPr fontId="1" type="noConversion"/>
  </si>
  <si>
    <t>仁德街道办</t>
    <phoneticPr fontId="1" type="noConversion"/>
  </si>
  <si>
    <t>七星镇</t>
    <phoneticPr fontId="1" type="noConversion"/>
  </si>
  <si>
    <t>中桥社区下鲁贝村</t>
    <phoneticPr fontId="1" type="noConversion"/>
  </si>
  <si>
    <t>建设社区回龙村</t>
    <phoneticPr fontId="1" type="noConversion"/>
  </si>
  <si>
    <t>江格村委会江格村</t>
    <phoneticPr fontId="1" type="noConversion"/>
  </si>
  <si>
    <t>金所街道办</t>
    <phoneticPr fontId="1" type="noConversion"/>
  </si>
  <si>
    <t>泽铁村委会石板河村</t>
    <phoneticPr fontId="1" type="noConversion"/>
  </si>
  <si>
    <t>张所村委会水沟村</t>
    <phoneticPr fontId="1" type="noConversion"/>
  </si>
  <si>
    <t>金所村委会金所四组</t>
    <phoneticPr fontId="1" type="noConversion"/>
  </si>
  <si>
    <t>先锋镇</t>
    <phoneticPr fontId="1" type="noConversion"/>
  </si>
  <si>
    <t>柯渡镇</t>
    <phoneticPr fontId="1" type="noConversion"/>
  </si>
  <si>
    <t>新沙村委会</t>
    <phoneticPr fontId="1" type="noConversion"/>
  </si>
  <si>
    <t>上沙朗村</t>
    <phoneticPr fontId="6" type="noConversion"/>
  </si>
  <si>
    <t>马茨塘村</t>
    <phoneticPr fontId="6" type="noConversion"/>
  </si>
  <si>
    <t>垃圾房建设</t>
    <phoneticPr fontId="1" type="noConversion"/>
  </si>
  <si>
    <t>垃圾房</t>
    <phoneticPr fontId="1" type="noConversion"/>
  </si>
  <si>
    <t>落塘村</t>
    <phoneticPr fontId="6" type="noConversion"/>
  </si>
  <si>
    <t>沙庄村</t>
    <phoneticPr fontId="6" type="noConversion"/>
  </si>
  <si>
    <t>白牡丹村</t>
    <phoneticPr fontId="6" type="noConversion"/>
  </si>
  <si>
    <t>可郎村委会</t>
    <phoneticPr fontId="1" type="noConversion"/>
  </si>
  <si>
    <t>主街道两侧绿化</t>
    <phoneticPr fontId="1" type="noConversion"/>
  </si>
  <si>
    <t>综合服务楼建设</t>
    <phoneticPr fontId="1" type="noConversion"/>
  </si>
  <si>
    <t>文物修缮</t>
    <phoneticPr fontId="1" type="noConversion"/>
  </si>
  <si>
    <t>综合服务网络平台</t>
    <phoneticPr fontId="1" type="noConversion"/>
  </si>
  <si>
    <t>便民服务站</t>
    <phoneticPr fontId="1" type="noConversion"/>
  </si>
  <si>
    <t>甸沙乡</t>
    <phoneticPr fontId="1" type="noConversion"/>
  </si>
  <si>
    <t>可郎村委会“四位一体”</t>
    <phoneticPr fontId="1" type="noConversion"/>
  </si>
  <si>
    <t>老村村委会“四位一体”</t>
    <phoneticPr fontId="1" type="noConversion"/>
  </si>
  <si>
    <t>老村村委会</t>
    <phoneticPr fontId="1" type="noConversion"/>
  </si>
  <si>
    <t>公共厕所改造</t>
    <phoneticPr fontId="1" type="noConversion"/>
  </si>
  <si>
    <t>养殖棚建设</t>
    <phoneticPr fontId="1" type="noConversion"/>
  </si>
  <si>
    <t>场地硬化</t>
    <phoneticPr fontId="1" type="noConversion"/>
  </si>
  <si>
    <t>污水净化池建设</t>
    <phoneticPr fontId="1" type="noConversion"/>
  </si>
  <si>
    <t>提高农村公共服务水平</t>
    <phoneticPr fontId="1" type="noConversion"/>
  </si>
  <si>
    <t>支持农村基层组织建设</t>
    <phoneticPr fontId="1" type="noConversion"/>
  </si>
  <si>
    <t>功山镇</t>
    <phoneticPr fontId="1" type="noConversion"/>
  </si>
  <si>
    <t>联合乡</t>
    <phoneticPr fontId="1" type="noConversion"/>
  </si>
  <si>
    <t>联合村委会麻塘村</t>
    <phoneticPr fontId="1" type="noConversion"/>
  </si>
  <si>
    <t>联合村委会石灰窑村</t>
    <phoneticPr fontId="1" type="noConversion"/>
  </si>
  <si>
    <t>委会小白龙村</t>
    <phoneticPr fontId="6" type="noConversion"/>
  </si>
  <si>
    <t>填报单位：寻甸回族彝族自治县财政局</t>
    <phoneticPr fontId="1" type="noConversion"/>
  </si>
  <si>
    <t>纲纪河湾冲村</t>
    <phoneticPr fontId="1" type="noConversion"/>
  </si>
  <si>
    <t>鲁土八角地村</t>
    <phoneticPr fontId="1" type="noConversion"/>
  </si>
  <si>
    <t>仁德街道</t>
    <phoneticPr fontId="1" type="noConversion"/>
  </si>
  <si>
    <r>
      <rPr>
        <b/>
        <sz val="20"/>
        <color indexed="8"/>
        <rFont val="方正小标宋简体"/>
        <charset val="134"/>
      </rPr>
      <t>寻甸回族彝族自治县</t>
    </r>
    <r>
      <rPr>
        <b/>
        <sz val="20"/>
        <color indexed="8"/>
        <rFont val="Times New Roman"/>
        <family val="1"/>
      </rPr>
      <t>2019</t>
    </r>
    <r>
      <rPr>
        <b/>
        <sz val="20"/>
        <color indexed="8"/>
        <rFont val="方正小标宋简体"/>
        <charset val="134"/>
      </rPr>
      <t>年农村综合改革试点项目计划资金申报汇总表</t>
    </r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</si>
</sst>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 "/>
    <numFmt numFmtId="178" formatCode="yyyy&quot;年&quot;m&quot;月&quot;d&quot;日&quot;;@"/>
  </numFmts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8"/>
      <name val="仿宋_GB2312"/>
      <family val="3"/>
      <charset val="134"/>
    </font>
    <font>
      <sz val="9"/>
      <color theme="1"/>
      <name val="仿宋_GB2312"/>
      <family val="3"/>
      <charset val="134"/>
    </font>
    <font>
      <sz val="9"/>
      <name val="仿宋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20"/>
      <color indexed="8"/>
      <name val="Times New Roman"/>
      <family val="1"/>
    </font>
    <font>
      <b/>
      <sz val="20"/>
      <color indexed="8"/>
      <name val="方正小标宋简体"/>
      <charset val="134"/>
    </font>
    <font>
      <b/>
      <sz val="20"/>
      <color theme="1"/>
      <name val="Times New Roman"/>
      <family val="1"/>
    </font>
    <font>
      <sz val="12"/>
      <color indexed="8"/>
      <name val="仿宋_GB2312"/>
      <family val="3"/>
      <charset val="134"/>
    </font>
    <font>
      <sz val="12"/>
      <color theme="1"/>
      <name val="仿宋_GB2312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</cellStyleXfs>
  <cellXfs count="88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177" fontId="12" fillId="3" borderId="1" xfId="0" applyNumberFormat="1" applyFont="1" applyFill="1" applyBorder="1" applyAlignment="1">
      <alignment horizontal="center" vertical="center" wrapText="1"/>
    </xf>
    <xf numFmtId="176" fontId="11" fillId="4" borderId="1" xfId="0" applyNumberFormat="1" applyFont="1" applyFill="1" applyBorder="1" applyAlignment="1">
      <alignment horizontal="center" vertical="center" wrapText="1"/>
    </xf>
    <xf numFmtId="176" fontId="12" fillId="4" borderId="1" xfId="0" applyNumberFormat="1" applyFont="1" applyFill="1" applyBorder="1" applyAlignment="1">
      <alignment horizontal="center" vertical="center" wrapText="1"/>
    </xf>
    <xf numFmtId="177" fontId="12" fillId="4" borderId="1" xfId="0" applyNumberFormat="1" applyFont="1" applyFill="1" applyBorder="1" applyAlignment="1">
      <alignment horizontal="center" vertical="center" wrapText="1"/>
    </xf>
    <xf numFmtId="176" fontId="13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76" fontId="12" fillId="4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2" fillId="4" borderId="6" xfId="0" applyNumberFormat="1" applyFont="1" applyFill="1" applyBorder="1" applyAlignment="1">
      <alignment horizontal="center" vertical="center" wrapText="1"/>
    </xf>
    <xf numFmtId="177" fontId="12" fillId="4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176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5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4" borderId="1" xfId="4" applyFont="1" applyFill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176" fontId="12" fillId="5" borderId="1" xfId="0" applyNumberFormat="1" applyFont="1" applyFill="1" applyBorder="1" applyAlignment="1">
      <alignment horizontal="center" vertical="center" wrapText="1"/>
    </xf>
    <xf numFmtId="177" fontId="12" fillId="5" borderId="1" xfId="0" applyNumberFormat="1" applyFont="1" applyFill="1" applyBorder="1" applyAlignment="1">
      <alignment horizontal="center" vertical="center" wrapText="1"/>
    </xf>
    <xf numFmtId="176" fontId="12" fillId="6" borderId="1" xfId="0" applyNumberFormat="1" applyFont="1" applyFill="1" applyBorder="1" applyAlignment="1">
      <alignment horizontal="center" vertical="center" wrapText="1"/>
    </xf>
    <xf numFmtId="177" fontId="12" fillId="6" borderId="1" xfId="0" applyNumberFormat="1" applyFont="1" applyFill="1" applyBorder="1" applyAlignment="1">
      <alignment horizontal="center" vertical="center" wrapText="1"/>
    </xf>
    <xf numFmtId="176" fontId="13" fillId="6" borderId="1" xfId="0" applyNumberFormat="1" applyFont="1" applyFill="1" applyBorder="1" applyAlignment="1">
      <alignment horizontal="center" vertical="center" wrapText="1"/>
    </xf>
    <xf numFmtId="176" fontId="12" fillId="7" borderId="1" xfId="0" applyNumberFormat="1" applyFont="1" applyFill="1" applyBorder="1" applyAlignment="1">
      <alignment horizontal="center" vertical="center" wrapText="1"/>
    </xf>
    <xf numFmtId="177" fontId="12" fillId="7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176" fontId="12" fillId="6" borderId="1" xfId="0" applyNumberFormat="1" applyFont="1" applyFill="1" applyBorder="1" applyAlignment="1">
      <alignment horizontal="center" vertical="center"/>
    </xf>
    <xf numFmtId="177" fontId="12" fillId="6" borderId="1" xfId="0" applyNumberFormat="1" applyFont="1" applyFill="1" applyBorder="1" applyAlignment="1">
      <alignment horizontal="center" vertical="center"/>
    </xf>
    <xf numFmtId="176" fontId="12" fillId="8" borderId="6" xfId="0" applyNumberFormat="1" applyFont="1" applyFill="1" applyBorder="1" applyAlignment="1">
      <alignment horizontal="center" vertical="center" wrapText="1"/>
    </xf>
    <xf numFmtId="176" fontId="12" fillId="8" borderId="1" xfId="0" applyNumberFormat="1" applyFont="1" applyFill="1" applyBorder="1" applyAlignment="1">
      <alignment horizontal="center" vertical="center" wrapText="1"/>
    </xf>
    <xf numFmtId="177" fontId="12" fillId="8" borderId="1" xfId="0" applyNumberFormat="1" applyFont="1" applyFill="1" applyBorder="1" applyAlignment="1">
      <alignment horizontal="center" vertical="center" wrapText="1"/>
    </xf>
    <xf numFmtId="176" fontId="13" fillId="8" borderId="1" xfId="0" applyNumberFormat="1" applyFont="1" applyFill="1" applyBorder="1" applyAlignment="1">
      <alignment horizontal="center" vertical="center" wrapText="1"/>
    </xf>
    <xf numFmtId="176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horizontal="center" vertical="center"/>
    </xf>
    <xf numFmtId="177" fontId="12" fillId="0" borderId="8" xfId="0" applyNumberFormat="1" applyFont="1" applyFill="1" applyBorder="1" applyAlignment="1">
      <alignment horizontal="center" vertical="center" wrapText="1"/>
    </xf>
    <xf numFmtId="177" fontId="12" fillId="0" borderId="9" xfId="0" applyNumberFormat="1" applyFont="1" applyFill="1" applyBorder="1" applyAlignment="1">
      <alignment horizontal="center" vertical="center" wrapText="1"/>
    </xf>
    <xf numFmtId="177" fontId="12" fillId="0" borderId="10" xfId="0" applyNumberFormat="1" applyFont="1" applyFill="1" applyBorder="1" applyAlignment="1">
      <alignment horizontal="center" vertical="center" wrapText="1"/>
    </xf>
    <xf numFmtId="177" fontId="12" fillId="0" borderId="11" xfId="0" applyNumberFormat="1" applyFont="1" applyFill="1" applyBorder="1" applyAlignment="1">
      <alignment horizontal="center" vertical="center" wrapText="1"/>
    </xf>
    <xf numFmtId="178" fontId="19" fillId="0" borderId="12" xfId="0" applyNumberFormat="1" applyFont="1" applyFill="1" applyBorder="1" applyAlignment="1">
      <alignment horizontal="center" vertical="center"/>
    </xf>
    <xf numFmtId="176" fontId="18" fillId="0" borderId="12" xfId="0" applyNumberFormat="1" applyFont="1" applyFill="1" applyBorder="1" applyAlignment="1">
      <alignment vertical="center"/>
    </xf>
    <xf numFmtId="177" fontId="12" fillId="0" borderId="2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 wrapText="1"/>
    </xf>
    <xf numFmtId="176" fontId="11" fillId="4" borderId="6" xfId="0" applyNumberFormat="1" applyFont="1" applyFill="1" applyBorder="1" applyAlignment="1">
      <alignment horizontal="center" vertical="center" wrapText="1"/>
    </xf>
    <xf numFmtId="176" fontId="11" fillId="4" borderId="5" xfId="0" applyNumberFormat="1" applyFont="1" applyFill="1" applyBorder="1" applyAlignment="1">
      <alignment horizontal="center" vertical="center" wrapText="1"/>
    </xf>
    <xf numFmtId="176" fontId="12" fillId="6" borderId="6" xfId="0" applyNumberFormat="1" applyFont="1" applyFill="1" applyBorder="1" applyAlignment="1">
      <alignment horizontal="center" vertical="center" wrapText="1"/>
    </xf>
    <xf numFmtId="176" fontId="12" fillId="6" borderId="5" xfId="0" applyNumberFormat="1" applyFont="1" applyFill="1" applyBorder="1" applyAlignment="1">
      <alignment horizontal="center" vertical="center" wrapText="1"/>
    </xf>
    <xf numFmtId="176" fontId="12" fillId="3" borderId="6" xfId="0" applyNumberFormat="1" applyFont="1" applyFill="1" applyBorder="1" applyAlignment="1">
      <alignment horizontal="center" vertical="center" wrapText="1"/>
    </xf>
    <xf numFmtId="176" fontId="12" fillId="3" borderId="5" xfId="0" applyNumberFormat="1" applyFont="1" applyFill="1" applyBorder="1" applyAlignment="1">
      <alignment horizontal="center" vertical="center" wrapText="1"/>
    </xf>
    <xf numFmtId="49" fontId="12" fillId="5" borderId="6" xfId="0" applyNumberFormat="1" applyFont="1" applyFill="1" applyBorder="1" applyAlignment="1">
      <alignment horizontal="center" vertical="center" wrapText="1"/>
    </xf>
    <xf numFmtId="49" fontId="12" fillId="5" borderId="5" xfId="0" applyNumberFormat="1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49" fontId="11" fillId="6" borderId="6" xfId="0" applyNumberFormat="1" applyFont="1" applyFill="1" applyBorder="1" applyAlignment="1">
      <alignment horizontal="center" vertical="center" wrapText="1"/>
    </xf>
    <xf numFmtId="49" fontId="11" fillId="6" borderId="5" xfId="0" applyNumberFormat="1" applyFont="1" applyFill="1" applyBorder="1" applyAlignment="1">
      <alignment horizontal="center" vertical="center" wrapText="1"/>
    </xf>
    <xf numFmtId="49" fontId="11" fillId="4" borderId="6" xfId="0" applyNumberFormat="1" applyFont="1" applyFill="1" applyBorder="1" applyAlignment="1">
      <alignment horizontal="center" vertical="center" wrapText="1"/>
    </xf>
    <xf numFmtId="49" fontId="11" fillId="4" borderId="5" xfId="0" applyNumberFormat="1" applyFont="1" applyFill="1" applyBorder="1" applyAlignment="1">
      <alignment horizontal="center" vertical="center" wrapText="1"/>
    </xf>
    <xf numFmtId="49" fontId="11" fillId="8" borderId="6" xfId="0" applyNumberFormat="1" applyFont="1" applyFill="1" applyBorder="1" applyAlignment="1">
      <alignment horizontal="center" vertical="center" wrapText="1"/>
    </xf>
    <xf numFmtId="49" fontId="11" fillId="8" borderId="5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center" vertical="center" wrapText="1"/>
    </xf>
    <xf numFmtId="176" fontId="12" fillId="0" borderId="7" xfId="0" applyNumberFormat="1" applyFont="1" applyFill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center" vertical="center" wrapText="1"/>
    </xf>
    <xf numFmtId="177" fontId="12" fillId="0" borderId="6" xfId="0" applyNumberFormat="1" applyFont="1" applyFill="1" applyBorder="1" applyAlignment="1">
      <alignment horizontal="center" vertical="center" wrapText="1"/>
    </xf>
    <xf numFmtId="177" fontId="12" fillId="0" borderId="7" xfId="0" applyNumberFormat="1" applyFont="1" applyFill="1" applyBorder="1" applyAlignment="1">
      <alignment horizontal="center" vertical="center" wrapText="1"/>
    </xf>
    <xf numFmtId="177" fontId="12" fillId="0" borderId="5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</cellXfs>
  <cellStyles count="20">
    <cellStyle name="Normal" xfId="19"/>
    <cellStyle name="常规" xfId="0" builtinId="0"/>
    <cellStyle name="常规 100" xfId="2"/>
    <cellStyle name="常规 2" xfId="3"/>
    <cellStyle name="常规 2 3 4" xfId="12"/>
    <cellStyle name="常规 249" xfId="6"/>
    <cellStyle name="常规 250" xfId="13"/>
    <cellStyle name="常规 251" xfId="11"/>
    <cellStyle name="常规 252" xfId="7"/>
    <cellStyle name="常规 253" xfId="14"/>
    <cellStyle name="常规 254" xfId="8"/>
    <cellStyle name="常规 255" xfId="15"/>
    <cellStyle name="常规 256" xfId="16"/>
    <cellStyle name="常规 257" xfId="9"/>
    <cellStyle name="常规 258" xfId="17"/>
    <cellStyle name="常规 259" xfId="10"/>
    <cellStyle name="常规 260" xfId="18"/>
    <cellStyle name="常规 3" xfId="5"/>
    <cellStyle name="常规 4" xfId="4"/>
    <cellStyle name="常规_需求汇总表（1-4）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6"/>
  <sheetViews>
    <sheetView tabSelected="1" workbookViewId="0">
      <selection activeCell="I12" sqref="I12"/>
    </sheetView>
  </sheetViews>
  <sheetFormatPr defaultColWidth="9" defaultRowHeight="15.5"/>
  <cols>
    <col min="1" max="1" width="5.26953125" style="3" customWidth="1"/>
    <col min="2" max="2" width="5.90625" style="3" customWidth="1"/>
    <col min="3" max="3" width="17.08984375" style="3" customWidth="1"/>
    <col min="4" max="4" width="7.26953125" style="6" customWidth="1"/>
    <col min="5" max="5" width="8" style="4" customWidth="1"/>
    <col min="6" max="6" width="6.6328125" style="4" customWidth="1"/>
    <col min="7" max="7" width="5.1796875" style="4" customWidth="1"/>
    <col min="8" max="8" width="5.81640625" style="4" customWidth="1"/>
    <col min="9" max="9" width="6.81640625" style="4" customWidth="1"/>
    <col min="10" max="10" width="5.54296875" style="5" customWidth="1"/>
    <col min="11" max="11" width="6.26953125" style="5" customWidth="1"/>
    <col min="12" max="12" width="7" style="5" customWidth="1"/>
    <col min="13" max="13" width="6" style="5" customWidth="1"/>
    <col min="14" max="14" width="7.81640625" style="5" customWidth="1"/>
    <col min="15" max="15" width="6.6328125" style="6" customWidth="1"/>
    <col min="16" max="16" width="7.81640625" style="4" customWidth="1"/>
    <col min="17" max="17" width="6.7265625" style="3" customWidth="1"/>
    <col min="18" max="16384" width="9" style="3"/>
  </cols>
  <sheetData>
    <row r="1" spans="1:19" s="1" customFormat="1" ht="39.5" customHeight="1">
      <c r="A1" s="76" t="s">
        <v>117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19" s="1" customFormat="1" ht="25.5">
      <c r="A2" s="53" t="s">
        <v>113</v>
      </c>
      <c r="B2" s="53"/>
      <c r="C2" s="53"/>
      <c r="D2" s="53"/>
      <c r="E2" s="53"/>
      <c r="F2" s="53"/>
      <c r="G2" s="45"/>
      <c r="H2" s="46"/>
      <c r="I2" s="46"/>
      <c r="J2" s="46"/>
      <c r="K2" s="46"/>
      <c r="L2" s="46"/>
      <c r="M2" s="47"/>
      <c r="N2" s="52">
        <v>43535</v>
      </c>
      <c r="O2" s="52"/>
      <c r="P2" s="52"/>
      <c r="Q2" s="52"/>
      <c r="R2" s="52"/>
      <c r="S2" s="2"/>
    </row>
    <row r="3" spans="1:19" ht="25" customHeight="1">
      <c r="A3" s="67" t="s">
        <v>3</v>
      </c>
      <c r="B3" s="78" t="s">
        <v>4</v>
      </c>
      <c r="C3" s="67" t="s">
        <v>5</v>
      </c>
      <c r="D3" s="81" t="s">
        <v>6</v>
      </c>
      <c r="E3" s="82"/>
      <c r="F3" s="82"/>
      <c r="G3" s="82"/>
      <c r="H3" s="82"/>
      <c r="I3" s="83"/>
      <c r="J3" s="54" t="s">
        <v>19</v>
      </c>
      <c r="K3" s="84" t="s">
        <v>7</v>
      </c>
      <c r="L3" s="85"/>
      <c r="M3" s="85"/>
      <c r="N3" s="86"/>
      <c r="O3" s="67" t="s">
        <v>8</v>
      </c>
      <c r="P3" s="87" t="s">
        <v>71</v>
      </c>
      <c r="Q3" s="67" t="s">
        <v>9</v>
      </c>
      <c r="R3" s="67" t="s">
        <v>10</v>
      </c>
    </row>
    <row r="4" spans="1:19">
      <c r="A4" s="68"/>
      <c r="B4" s="79"/>
      <c r="C4" s="68"/>
      <c r="D4" s="67" t="s">
        <v>11</v>
      </c>
      <c r="E4" s="67" t="s">
        <v>12</v>
      </c>
      <c r="F4" s="67" t="s">
        <v>13</v>
      </c>
      <c r="G4" s="67" t="s">
        <v>14</v>
      </c>
      <c r="H4" s="67" t="s">
        <v>15</v>
      </c>
      <c r="I4" s="67" t="s">
        <v>16</v>
      </c>
      <c r="J4" s="55"/>
      <c r="K4" s="48" t="s">
        <v>17</v>
      </c>
      <c r="L4" s="49"/>
      <c r="M4" s="48" t="s">
        <v>18</v>
      </c>
      <c r="N4" s="49"/>
      <c r="O4" s="68"/>
      <c r="P4" s="68"/>
      <c r="Q4" s="68"/>
      <c r="R4" s="68"/>
    </row>
    <row r="5" spans="1:19" ht="15.5" customHeight="1">
      <c r="A5" s="68"/>
      <c r="B5" s="79"/>
      <c r="C5" s="68"/>
      <c r="D5" s="68"/>
      <c r="E5" s="68"/>
      <c r="F5" s="68"/>
      <c r="G5" s="68"/>
      <c r="H5" s="68"/>
      <c r="I5" s="68"/>
      <c r="J5" s="55"/>
      <c r="K5" s="50"/>
      <c r="L5" s="51"/>
      <c r="M5" s="50"/>
      <c r="N5" s="51"/>
      <c r="O5" s="68"/>
      <c r="P5" s="68"/>
      <c r="Q5" s="68"/>
      <c r="R5" s="68"/>
    </row>
    <row r="6" spans="1:19" ht="25" customHeight="1">
      <c r="A6" s="69"/>
      <c r="B6" s="80"/>
      <c r="C6" s="69"/>
      <c r="D6" s="69"/>
      <c r="E6" s="69"/>
      <c r="F6" s="69"/>
      <c r="G6" s="69"/>
      <c r="H6" s="69"/>
      <c r="I6" s="69"/>
      <c r="J6" s="56"/>
      <c r="K6" s="8" t="s">
        <v>20</v>
      </c>
      <c r="L6" s="8" t="s">
        <v>21</v>
      </c>
      <c r="M6" s="8" t="s">
        <v>20</v>
      </c>
      <c r="N6" s="8" t="s">
        <v>21</v>
      </c>
      <c r="O6" s="69"/>
      <c r="P6" s="69"/>
      <c r="Q6" s="69"/>
      <c r="R6" s="69"/>
    </row>
    <row r="7" spans="1:19" ht="26.5" customHeight="1">
      <c r="A7" s="7" t="s">
        <v>2</v>
      </c>
      <c r="B7" s="9"/>
      <c r="C7" s="9"/>
      <c r="D7" s="9">
        <f t="shared" ref="D7:P7" si="0">SUM(D8,D11,D13,D17,D19,D40,D51,D53)</f>
        <v>1424.54</v>
      </c>
      <c r="E7" s="9">
        <f t="shared" si="0"/>
        <v>896.38999999999987</v>
      </c>
      <c r="F7" s="9">
        <f t="shared" si="0"/>
        <v>6.4</v>
      </c>
      <c r="G7" s="9">
        <f t="shared" si="0"/>
        <v>0</v>
      </c>
      <c r="H7" s="9">
        <f t="shared" si="0"/>
        <v>20.3</v>
      </c>
      <c r="I7" s="9">
        <f t="shared" si="0"/>
        <v>501.45000000000005</v>
      </c>
      <c r="J7" s="10">
        <f t="shared" si="0"/>
        <v>26</v>
      </c>
      <c r="K7" s="10">
        <f t="shared" si="0"/>
        <v>4372</v>
      </c>
      <c r="L7" s="10">
        <f t="shared" si="0"/>
        <v>18263</v>
      </c>
      <c r="M7" s="10">
        <f t="shared" si="0"/>
        <v>757</v>
      </c>
      <c r="N7" s="10">
        <f t="shared" si="0"/>
        <v>2922</v>
      </c>
      <c r="O7" s="9">
        <f t="shared" si="0"/>
        <v>528.15000000000009</v>
      </c>
      <c r="P7" s="9">
        <f t="shared" si="0"/>
        <v>896.38999999999987</v>
      </c>
      <c r="Q7" s="9"/>
      <c r="R7" s="9"/>
    </row>
    <row r="8" spans="1:19" ht="21.5" customHeight="1">
      <c r="A8" s="61" t="s">
        <v>73</v>
      </c>
      <c r="B8" s="62"/>
      <c r="C8" s="11"/>
      <c r="D8" s="11">
        <f>SUM(D9:D10)</f>
        <v>79.3</v>
      </c>
      <c r="E8" s="11">
        <f t="shared" ref="E8:P8" si="1">SUM(E9:E10)</f>
        <v>67.3</v>
      </c>
      <c r="F8" s="11">
        <f t="shared" si="1"/>
        <v>0</v>
      </c>
      <c r="G8" s="11">
        <f t="shared" si="1"/>
        <v>0</v>
      </c>
      <c r="H8" s="11">
        <f t="shared" si="1"/>
        <v>12</v>
      </c>
      <c r="I8" s="11">
        <f t="shared" si="1"/>
        <v>0</v>
      </c>
      <c r="J8" s="12">
        <f t="shared" si="1"/>
        <v>2</v>
      </c>
      <c r="K8" s="12">
        <f t="shared" si="1"/>
        <v>1930</v>
      </c>
      <c r="L8" s="12">
        <f t="shared" si="1"/>
        <v>7821</v>
      </c>
      <c r="M8" s="12">
        <f t="shared" si="1"/>
        <v>39</v>
      </c>
      <c r="N8" s="12">
        <f t="shared" si="1"/>
        <v>181</v>
      </c>
      <c r="O8" s="11">
        <f t="shared" si="1"/>
        <v>12</v>
      </c>
      <c r="P8" s="11">
        <f t="shared" si="1"/>
        <v>67.3</v>
      </c>
      <c r="Q8" s="11"/>
      <c r="R8" s="11"/>
    </row>
    <row r="9" spans="1:19" ht="26" customHeight="1">
      <c r="A9" s="17" t="s">
        <v>50</v>
      </c>
      <c r="B9" s="13" t="s">
        <v>75</v>
      </c>
      <c r="C9" s="14" t="s">
        <v>55</v>
      </c>
      <c r="D9" s="14">
        <v>47.3</v>
      </c>
      <c r="E9" s="14">
        <v>37.299999999999997</v>
      </c>
      <c r="F9" s="14"/>
      <c r="G9" s="14"/>
      <c r="H9" s="14">
        <v>10</v>
      </c>
      <c r="I9" s="14"/>
      <c r="J9" s="15">
        <v>1</v>
      </c>
      <c r="K9" s="15">
        <v>1656</v>
      </c>
      <c r="L9" s="15">
        <v>6703</v>
      </c>
      <c r="M9" s="15">
        <v>33</v>
      </c>
      <c r="N9" s="15">
        <v>164</v>
      </c>
      <c r="O9" s="18">
        <f>D9-P9</f>
        <v>10</v>
      </c>
      <c r="P9" s="14">
        <v>37.299999999999997</v>
      </c>
      <c r="Q9" s="14" t="s">
        <v>23</v>
      </c>
      <c r="R9" s="14" t="s">
        <v>56</v>
      </c>
    </row>
    <row r="10" spans="1:19" ht="46.5" customHeight="1">
      <c r="A10" s="19" t="s">
        <v>1</v>
      </c>
      <c r="B10" s="19" t="s">
        <v>76</v>
      </c>
      <c r="C10" s="20" t="s">
        <v>46</v>
      </c>
      <c r="D10" s="14">
        <v>32</v>
      </c>
      <c r="E10" s="14">
        <v>30</v>
      </c>
      <c r="F10" s="14"/>
      <c r="G10" s="14"/>
      <c r="H10" s="14">
        <v>2</v>
      </c>
      <c r="I10" s="14"/>
      <c r="J10" s="15">
        <v>1</v>
      </c>
      <c r="K10" s="15">
        <v>274</v>
      </c>
      <c r="L10" s="15">
        <v>1118</v>
      </c>
      <c r="M10" s="15">
        <v>6</v>
      </c>
      <c r="N10" s="15">
        <v>17</v>
      </c>
      <c r="O10" s="14">
        <f>D10-P10</f>
        <v>2</v>
      </c>
      <c r="P10" s="14">
        <v>30</v>
      </c>
      <c r="Q10" s="14" t="s">
        <v>23</v>
      </c>
      <c r="R10" s="13" t="s">
        <v>116</v>
      </c>
    </row>
    <row r="11" spans="1:19" ht="22.5" customHeight="1">
      <c r="A11" s="63" t="s">
        <v>74</v>
      </c>
      <c r="B11" s="64"/>
      <c r="C11" s="30"/>
      <c r="D11" s="31">
        <f>SUM(D12)</f>
        <v>41</v>
      </c>
      <c r="E11" s="31">
        <f t="shared" ref="E11:P11" si="2">SUM(E12)</f>
        <v>41</v>
      </c>
      <c r="F11" s="31">
        <f t="shared" si="2"/>
        <v>0</v>
      </c>
      <c r="G11" s="31">
        <f t="shared" si="2"/>
        <v>0</v>
      </c>
      <c r="H11" s="31">
        <f t="shared" si="2"/>
        <v>0</v>
      </c>
      <c r="I11" s="31">
        <f t="shared" si="2"/>
        <v>0</v>
      </c>
      <c r="J11" s="32">
        <f t="shared" si="2"/>
        <v>1</v>
      </c>
      <c r="K11" s="32">
        <f t="shared" si="2"/>
        <v>121</v>
      </c>
      <c r="L11" s="32">
        <f t="shared" si="2"/>
        <v>464</v>
      </c>
      <c r="M11" s="32">
        <f t="shared" si="2"/>
        <v>25</v>
      </c>
      <c r="N11" s="32">
        <f t="shared" si="2"/>
        <v>89</v>
      </c>
      <c r="O11" s="31">
        <f t="shared" si="2"/>
        <v>0</v>
      </c>
      <c r="P11" s="31">
        <f t="shared" si="2"/>
        <v>41</v>
      </c>
      <c r="Q11" s="31"/>
      <c r="R11" s="31"/>
    </row>
    <row r="12" spans="1:19" ht="48" customHeight="1">
      <c r="A12" s="14" t="s">
        <v>36</v>
      </c>
      <c r="B12" s="13" t="s">
        <v>77</v>
      </c>
      <c r="C12" s="14" t="s">
        <v>37</v>
      </c>
      <c r="D12" s="14">
        <v>41</v>
      </c>
      <c r="E12" s="14">
        <v>41</v>
      </c>
      <c r="F12" s="14">
        <v>0</v>
      </c>
      <c r="G12" s="14">
        <v>0</v>
      </c>
      <c r="H12" s="14">
        <v>0</v>
      </c>
      <c r="I12" s="14"/>
      <c r="J12" s="15">
        <v>1</v>
      </c>
      <c r="K12" s="15">
        <v>121</v>
      </c>
      <c r="L12" s="15">
        <v>464</v>
      </c>
      <c r="M12" s="15">
        <v>25</v>
      </c>
      <c r="N12" s="15">
        <v>89</v>
      </c>
      <c r="O12" s="14">
        <f>D12-P12</f>
        <v>0</v>
      </c>
      <c r="P12" s="14">
        <v>41</v>
      </c>
      <c r="Q12" s="14" t="s">
        <v>23</v>
      </c>
      <c r="R12" s="16" t="s">
        <v>38</v>
      </c>
    </row>
    <row r="13" spans="1:19" ht="29.5" customHeight="1">
      <c r="A13" s="59" t="s">
        <v>78</v>
      </c>
      <c r="B13" s="60"/>
      <c r="C13" s="33"/>
      <c r="D13" s="33">
        <f>SUM(D14:D16)</f>
        <v>87.8</v>
      </c>
      <c r="E13" s="33">
        <f t="shared" ref="E13:P13" si="3">SUM(E14:E16)</f>
        <v>79.45</v>
      </c>
      <c r="F13" s="33">
        <f t="shared" si="3"/>
        <v>0</v>
      </c>
      <c r="G13" s="33">
        <f t="shared" si="3"/>
        <v>0</v>
      </c>
      <c r="H13" s="33">
        <f t="shared" si="3"/>
        <v>8.3000000000000007</v>
      </c>
      <c r="I13" s="33">
        <f t="shared" si="3"/>
        <v>0.05</v>
      </c>
      <c r="J13" s="34">
        <f t="shared" si="3"/>
        <v>4</v>
      </c>
      <c r="K13" s="34">
        <f t="shared" si="3"/>
        <v>332</v>
      </c>
      <c r="L13" s="34">
        <f t="shared" si="3"/>
        <v>1440</v>
      </c>
      <c r="M13" s="34">
        <f t="shared" si="3"/>
        <v>67</v>
      </c>
      <c r="N13" s="34">
        <f t="shared" si="3"/>
        <v>277</v>
      </c>
      <c r="O13" s="33">
        <f t="shared" si="3"/>
        <v>8.3499999999999979</v>
      </c>
      <c r="P13" s="33">
        <f t="shared" si="3"/>
        <v>79.45</v>
      </c>
      <c r="Q13" s="33"/>
      <c r="R13" s="35"/>
    </row>
    <row r="14" spans="1:19" ht="42.5" customHeight="1">
      <c r="A14" s="25" t="s">
        <v>72</v>
      </c>
      <c r="B14" s="13" t="s">
        <v>79</v>
      </c>
      <c r="C14" s="17" t="s">
        <v>51</v>
      </c>
      <c r="D14" s="14">
        <v>31.5</v>
      </c>
      <c r="E14" s="14">
        <v>28.7</v>
      </c>
      <c r="F14" s="14"/>
      <c r="G14" s="14"/>
      <c r="H14" s="14">
        <v>2.8</v>
      </c>
      <c r="I14" s="14"/>
      <c r="J14" s="15">
        <v>1</v>
      </c>
      <c r="K14" s="15">
        <v>86</v>
      </c>
      <c r="L14" s="15">
        <v>341</v>
      </c>
      <c r="M14" s="15">
        <v>12</v>
      </c>
      <c r="N14" s="15">
        <v>46</v>
      </c>
      <c r="O14" s="18">
        <f>D14-P14</f>
        <v>2.8000000000000007</v>
      </c>
      <c r="P14" s="14">
        <v>28.7</v>
      </c>
      <c r="Q14" s="14" t="s">
        <v>23</v>
      </c>
      <c r="R14" s="14" t="s">
        <v>52</v>
      </c>
    </row>
    <row r="15" spans="1:19" ht="50.5" customHeight="1">
      <c r="A15" s="25" t="s">
        <v>72</v>
      </c>
      <c r="B15" s="13" t="s">
        <v>80</v>
      </c>
      <c r="C15" s="14" t="s">
        <v>53</v>
      </c>
      <c r="D15" s="14">
        <v>22.5</v>
      </c>
      <c r="E15" s="14">
        <v>20</v>
      </c>
      <c r="F15" s="14"/>
      <c r="G15" s="14"/>
      <c r="H15" s="14">
        <v>2.5</v>
      </c>
      <c r="I15" s="14"/>
      <c r="J15" s="15">
        <v>2</v>
      </c>
      <c r="K15" s="15">
        <v>173</v>
      </c>
      <c r="L15" s="15">
        <v>754</v>
      </c>
      <c r="M15" s="15">
        <v>24</v>
      </c>
      <c r="N15" s="15">
        <v>103</v>
      </c>
      <c r="O15" s="18">
        <f>D15-P15</f>
        <v>2.5</v>
      </c>
      <c r="P15" s="14">
        <v>20</v>
      </c>
      <c r="Q15" s="14" t="s">
        <v>23</v>
      </c>
      <c r="R15" s="14" t="s">
        <v>52</v>
      </c>
    </row>
    <row r="16" spans="1:19" ht="37.5" customHeight="1">
      <c r="A16" s="25" t="s">
        <v>72</v>
      </c>
      <c r="B16" s="13" t="s">
        <v>81</v>
      </c>
      <c r="C16" s="14" t="s">
        <v>54</v>
      </c>
      <c r="D16" s="14">
        <v>33.799999999999997</v>
      </c>
      <c r="E16" s="14">
        <v>30.75</v>
      </c>
      <c r="F16" s="14"/>
      <c r="G16" s="14"/>
      <c r="H16" s="14">
        <v>3</v>
      </c>
      <c r="I16" s="14">
        <v>0.05</v>
      </c>
      <c r="J16" s="15">
        <v>1</v>
      </c>
      <c r="K16" s="15">
        <v>73</v>
      </c>
      <c r="L16" s="15">
        <v>345</v>
      </c>
      <c r="M16" s="15">
        <v>31</v>
      </c>
      <c r="N16" s="15">
        <v>128</v>
      </c>
      <c r="O16" s="18">
        <f>D16-P16</f>
        <v>3.0499999999999972</v>
      </c>
      <c r="P16" s="14">
        <v>30.75</v>
      </c>
      <c r="Q16" s="14" t="s">
        <v>23</v>
      </c>
      <c r="R16" s="14" t="s">
        <v>52</v>
      </c>
    </row>
    <row r="17" spans="1:18" ht="23" customHeight="1">
      <c r="A17" s="65" t="s">
        <v>82</v>
      </c>
      <c r="B17" s="66"/>
      <c r="C17" s="36"/>
      <c r="D17" s="36">
        <f>SUM(D18)</f>
        <v>45</v>
      </c>
      <c r="E17" s="36">
        <f t="shared" ref="E17:P17" si="4">SUM(E18)</f>
        <v>45</v>
      </c>
      <c r="F17" s="36">
        <f t="shared" si="4"/>
        <v>0</v>
      </c>
      <c r="G17" s="36">
        <f t="shared" si="4"/>
        <v>0</v>
      </c>
      <c r="H17" s="36">
        <f t="shared" si="4"/>
        <v>0</v>
      </c>
      <c r="I17" s="36">
        <f t="shared" si="4"/>
        <v>0</v>
      </c>
      <c r="J17" s="37">
        <f t="shared" si="4"/>
        <v>1</v>
      </c>
      <c r="K17" s="37">
        <f t="shared" si="4"/>
        <v>20</v>
      </c>
      <c r="L17" s="37">
        <f t="shared" si="4"/>
        <v>86</v>
      </c>
      <c r="M17" s="37">
        <f t="shared" si="4"/>
        <v>18</v>
      </c>
      <c r="N17" s="37">
        <f t="shared" si="4"/>
        <v>79</v>
      </c>
      <c r="O17" s="36">
        <f t="shared" si="4"/>
        <v>0</v>
      </c>
      <c r="P17" s="36">
        <f t="shared" si="4"/>
        <v>45</v>
      </c>
      <c r="Q17" s="36"/>
      <c r="R17" s="36"/>
    </row>
    <row r="18" spans="1:18" ht="44.5" customHeight="1">
      <c r="A18" s="19" t="s">
        <v>39</v>
      </c>
      <c r="B18" s="19" t="s">
        <v>115</v>
      </c>
      <c r="C18" s="20" t="s">
        <v>40</v>
      </c>
      <c r="D18" s="14">
        <v>45</v>
      </c>
      <c r="E18" s="14">
        <v>45</v>
      </c>
      <c r="F18" s="14">
        <v>0</v>
      </c>
      <c r="G18" s="14">
        <v>0</v>
      </c>
      <c r="H18" s="14">
        <v>0</v>
      </c>
      <c r="I18" s="14"/>
      <c r="J18" s="15">
        <v>1</v>
      </c>
      <c r="K18" s="15">
        <v>20</v>
      </c>
      <c r="L18" s="15">
        <v>86</v>
      </c>
      <c r="M18" s="15">
        <v>18</v>
      </c>
      <c r="N18" s="15">
        <v>79</v>
      </c>
      <c r="O18" s="14">
        <f>D18-P18</f>
        <v>0</v>
      </c>
      <c r="P18" s="14">
        <v>45</v>
      </c>
      <c r="Q18" s="14" t="s">
        <v>23</v>
      </c>
      <c r="R18" s="16" t="s">
        <v>41</v>
      </c>
    </row>
    <row r="19" spans="1:18" ht="26" customHeight="1">
      <c r="A19" s="59" t="s">
        <v>83</v>
      </c>
      <c r="B19" s="60"/>
      <c r="C19" s="33"/>
      <c r="D19" s="33">
        <f>SUM(D20,D30)</f>
        <v>556.4</v>
      </c>
      <c r="E19" s="33">
        <f t="shared" ref="E19:P19" si="5">SUM(E20,E30)</f>
        <v>298.59999999999997</v>
      </c>
      <c r="F19" s="33">
        <f t="shared" si="5"/>
        <v>6.4</v>
      </c>
      <c r="G19" s="33">
        <f t="shared" si="5"/>
        <v>0</v>
      </c>
      <c r="H19" s="33">
        <f t="shared" si="5"/>
        <v>0</v>
      </c>
      <c r="I19" s="33">
        <f t="shared" si="5"/>
        <v>251.4</v>
      </c>
      <c r="J19" s="34">
        <f t="shared" si="5"/>
        <v>10</v>
      </c>
      <c r="K19" s="34">
        <f t="shared" si="5"/>
        <v>1306</v>
      </c>
      <c r="L19" s="34">
        <f t="shared" si="5"/>
        <v>5700</v>
      </c>
      <c r="M19" s="34">
        <f t="shared" si="5"/>
        <v>373</v>
      </c>
      <c r="N19" s="33">
        <f t="shared" si="5"/>
        <v>1370</v>
      </c>
      <c r="O19" s="33">
        <f t="shared" si="5"/>
        <v>257.8</v>
      </c>
      <c r="P19" s="33">
        <f t="shared" si="5"/>
        <v>298.59999999999997</v>
      </c>
      <c r="Q19" s="33"/>
      <c r="R19" s="33"/>
    </row>
    <row r="20" spans="1:18" ht="28" customHeight="1">
      <c r="A20" s="57" t="s">
        <v>84</v>
      </c>
      <c r="B20" s="58"/>
      <c r="C20" s="14"/>
      <c r="D20" s="14">
        <f>SUM(D21:D29)</f>
        <v>49.999999999999993</v>
      </c>
      <c r="E20" s="14">
        <f t="shared" ref="E20:P20" si="6">SUM(E21:E29)</f>
        <v>49.999999999999993</v>
      </c>
      <c r="F20" s="14">
        <f t="shared" si="6"/>
        <v>0</v>
      </c>
      <c r="G20" s="14">
        <f t="shared" si="6"/>
        <v>0</v>
      </c>
      <c r="H20" s="14">
        <f t="shared" si="6"/>
        <v>0</v>
      </c>
      <c r="I20" s="14">
        <f t="shared" si="6"/>
        <v>0</v>
      </c>
      <c r="J20" s="15">
        <f t="shared" si="6"/>
        <v>5</v>
      </c>
      <c r="K20" s="15">
        <f t="shared" si="6"/>
        <v>429</v>
      </c>
      <c r="L20" s="15">
        <f t="shared" si="6"/>
        <v>1999</v>
      </c>
      <c r="M20" s="15">
        <f t="shared" si="6"/>
        <v>68</v>
      </c>
      <c r="N20" s="15">
        <f t="shared" si="6"/>
        <v>272</v>
      </c>
      <c r="O20" s="14">
        <f t="shared" si="6"/>
        <v>0</v>
      </c>
      <c r="P20" s="14">
        <f t="shared" si="6"/>
        <v>49.999999999999993</v>
      </c>
      <c r="Q20" s="14"/>
      <c r="R20" s="14"/>
    </row>
    <row r="21" spans="1:18" ht="36.5" customHeight="1">
      <c r="A21" s="13" t="s">
        <v>0</v>
      </c>
      <c r="B21" s="13" t="s">
        <v>85</v>
      </c>
      <c r="C21" s="14" t="s">
        <v>25</v>
      </c>
      <c r="D21" s="14">
        <v>16.2</v>
      </c>
      <c r="E21" s="14">
        <v>16.2</v>
      </c>
      <c r="F21" s="14"/>
      <c r="G21" s="14"/>
      <c r="H21" s="14"/>
      <c r="I21" s="14"/>
      <c r="J21" s="15">
        <v>1</v>
      </c>
      <c r="K21" s="15">
        <v>115</v>
      </c>
      <c r="L21" s="15">
        <v>486</v>
      </c>
      <c r="M21" s="15">
        <v>19</v>
      </c>
      <c r="N21" s="15">
        <v>80</v>
      </c>
      <c r="O21" s="14">
        <f t="shared" ref="O21:O29" si="7">D21-P21</f>
        <v>0</v>
      </c>
      <c r="P21" s="14">
        <v>16.2</v>
      </c>
      <c r="Q21" s="14" t="s">
        <v>23</v>
      </c>
      <c r="R21" s="16" t="s">
        <v>26</v>
      </c>
    </row>
    <row r="22" spans="1:18" ht="38" customHeight="1">
      <c r="A22" s="13" t="s">
        <v>27</v>
      </c>
      <c r="B22" s="13" t="s">
        <v>86</v>
      </c>
      <c r="C22" s="14" t="s">
        <v>28</v>
      </c>
      <c r="D22" s="14">
        <v>6.5</v>
      </c>
      <c r="E22" s="14">
        <v>6.5</v>
      </c>
      <c r="F22" s="14"/>
      <c r="G22" s="14"/>
      <c r="H22" s="14"/>
      <c r="I22" s="14"/>
      <c r="J22" s="15">
        <v>1</v>
      </c>
      <c r="K22" s="15">
        <v>48</v>
      </c>
      <c r="L22" s="15">
        <v>184</v>
      </c>
      <c r="M22" s="15">
        <v>6</v>
      </c>
      <c r="N22" s="15">
        <v>33</v>
      </c>
      <c r="O22" s="14">
        <f t="shared" si="7"/>
        <v>0</v>
      </c>
      <c r="P22" s="14">
        <v>6.5</v>
      </c>
      <c r="Q22" s="14" t="s">
        <v>23</v>
      </c>
      <c r="R22" s="16" t="s">
        <v>26</v>
      </c>
    </row>
    <row r="23" spans="1:18" ht="41" customHeight="1">
      <c r="A23" s="13" t="s">
        <v>0</v>
      </c>
      <c r="B23" s="13" t="s">
        <v>89</v>
      </c>
      <c r="C23" s="14" t="s">
        <v>29</v>
      </c>
      <c r="D23" s="14">
        <v>8.6999999999999993</v>
      </c>
      <c r="E23" s="14">
        <v>8.6999999999999993</v>
      </c>
      <c r="F23" s="14"/>
      <c r="G23" s="14"/>
      <c r="H23" s="14"/>
      <c r="I23" s="14"/>
      <c r="J23" s="15">
        <v>1</v>
      </c>
      <c r="K23" s="15">
        <v>109</v>
      </c>
      <c r="L23" s="15">
        <v>442</v>
      </c>
      <c r="M23" s="15">
        <v>11</v>
      </c>
      <c r="N23" s="15">
        <v>52</v>
      </c>
      <c r="O23" s="14">
        <f t="shared" si="7"/>
        <v>0</v>
      </c>
      <c r="P23" s="14">
        <v>8.6999999999999993</v>
      </c>
      <c r="Q23" s="14" t="s">
        <v>23</v>
      </c>
      <c r="R23" s="16" t="s">
        <v>26</v>
      </c>
    </row>
    <row r="24" spans="1:18" ht="36" customHeight="1">
      <c r="A24" s="13" t="s">
        <v>0</v>
      </c>
      <c r="B24" s="13" t="s">
        <v>90</v>
      </c>
      <c r="C24" s="14" t="s">
        <v>30</v>
      </c>
      <c r="D24" s="14">
        <v>3.3</v>
      </c>
      <c r="E24" s="14">
        <v>3.3</v>
      </c>
      <c r="F24" s="14"/>
      <c r="G24" s="14"/>
      <c r="H24" s="14"/>
      <c r="I24" s="14"/>
      <c r="J24" s="15">
        <v>1</v>
      </c>
      <c r="K24" s="15">
        <v>78</v>
      </c>
      <c r="L24" s="15">
        <v>443</v>
      </c>
      <c r="M24" s="15">
        <v>16</v>
      </c>
      <c r="N24" s="15">
        <v>53</v>
      </c>
      <c r="O24" s="14">
        <f t="shared" si="7"/>
        <v>0</v>
      </c>
      <c r="P24" s="14">
        <v>3.3</v>
      </c>
      <c r="Q24" s="14" t="s">
        <v>23</v>
      </c>
      <c r="R24" s="16" t="s">
        <v>26</v>
      </c>
    </row>
    <row r="25" spans="1:18" ht="29.5" customHeight="1">
      <c r="A25" s="13" t="s">
        <v>27</v>
      </c>
      <c r="B25" s="13" t="s">
        <v>91</v>
      </c>
      <c r="C25" s="14" t="s">
        <v>31</v>
      </c>
      <c r="D25" s="14">
        <v>3.3</v>
      </c>
      <c r="E25" s="14">
        <v>3.3</v>
      </c>
      <c r="F25" s="14"/>
      <c r="G25" s="14"/>
      <c r="H25" s="14"/>
      <c r="I25" s="14"/>
      <c r="J25" s="15">
        <v>1</v>
      </c>
      <c r="K25" s="15">
        <v>79</v>
      </c>
      <c r="L25" s="15">
        <v>444</v>
      </c>
      <c r="M25" s="15">
        <v>16</v>
      </c>
      <c r="N25" s="15">
        <v>54</v>
      </c>
      <c r="O25" s="14">
        <f t="shared" si="7"/>
        <v>0</v>
      </c>
      <c r="P25" s="14">
        <v>3.3</v>
      </c>
      <c r="Q25" s="14" t="s">
        <v>23</v>
      </c>
      <c r="R25" s="16" t="s">
        <v>26</v>
      </c>
    </row>
    <row r="26" spans="1:18" ht="25.5" customHeight="1">
      <c r="A26" s="13" t="s">
        <v>88</v>
      </c>
      <c r="B26" s="13" t="s">
        <v>86</v>
      </c>
      <c r="C26" s="14" t="s">
        <v>57</v>
      </c>
      <c r="D26" s="14">
        <v>3</v>
      </c>
      <c r="E26" s="14">
        <v>3</v>
      </c>
      <c r="F26" s="14"/>
      <c r="G26" s="14"/>
      <c r="H26" s="14"/>
      <c r="I26" s="14"/>
      <c r="J26" s="22"/>
      <c r="K26" s="15"/>
      <c r="L26" s="15"/>
      <c r="M26" s="15"/>
      <c r="N26" s="15"/>
      <c r="O26" s="14">
        <f t="shared" si="7"/>
        <v>0</v>
      </c>
      <c r="P26" s="14">
        <v>3</v>
      </c>
      <c r="Q26" s="14" t="s">
        <v>23</v>
      </c>
      <c r="R26" s="14" t="s">
        <v>34</v>
      </c>
    </row>
    <row r="27" spans="1:18" ht="29.5" customHeight="1">
      <c r="A27" s="13" t="s">
        <v>88</v>
      </c>
      <c r="B27" s="13" t="s">
        <v>89</v>
      </c>
      <c r="C27" s="14" t="s">
        <v>57</v>
      </c>
      <c r="D27" s="14">
        <v>3</v>
      </c>
      <c r="E27" s="14">
        <v>3</v>
      </c>
      <c r="F27" s="14"/>
      <c r="G27" s="14"/>
      <c r="H27" s="14"/>
      <c r="I27" s="14"/>
      <c r="J27" s="22"/>
      <c r="K27" s="15"/>
      <c r="L27" s="15"/>
      <c r="M27" s="15"/>
      <c r="N27" s="15"/>
      <c r="O27" s="14">
        <f t="shared" si="7"/>
        <v>0</v>
      </c>
      <c r="P27" s="14">
        <v>3</v>
      </c>
      <c r="Q27" s="14" t="s">
        <v>23</v>
      </c>
      <c r="R27" s="14" t="s">
        <v>34</v>
      </c>
    </row>
    <row r="28" spans="1:18" ht="31" customHeight="1">
      <c r="A28" s="13" t="s">
        <v>87</v>
      </c>
      <c r="B28" s="13" t="s">
        <v>91</v>
      </c>
      <c r="C28" s="14" t="s">
        <v>57</v>
      </c>
      <c r="D28" s="14">
        <v>3</v>
      </c>
      <c r="E28" s="14">
        <v>3</v>
      </c>
      <c r="F28" s="14"/>
      <c r="G28" s="14"/>
      <c r="H28" s="14"/>
      <c r="I28" s="14"/>
      <c r="J28" s="22"/>
      <c r="K28" s="15"/>
      <c r="L28" s="15"/>
      <c r="M28" s="15"/>
      <c r="N28" s="15"/>
      <c r="O28" s="14">
        <f t="shared" si="7"/>
        <v>0</v>
      </c>
      <c r="P28" s="14">
        <v>3</v>
      </c>
      <c r="Q28" s="14" t="s">
        <v>23</v>
      </c>
      <c r="R28" s="14" t="s">
        <v>34</v>
      </c>
    </row>
    <row r="29" spans="1:18" ht="28.5" customHeight="1">
      <c r="A29" s="13" t="s">
        <v>88</v>
      </c>
      <c r="B29" s="13" t="s">
        <v>90</v>
      </c>
      <c r="C29" s="14" t="s">
        <v>57</v>
      </c>
      <c r="D29" s="14">
        <v>3</v>
      </c>
      <c r="E29" s="14">
        <v>3</v>
      </c>
      <c r="F29" s="14"/>
      <c r="G29" s="14"/>
      <c r="H29" s="14"/>
      <c r="I29" s="14"/>
      <c r="J29" s="22"/>
      <c r="K29" s="15"/>
      <c r="L29" s="15"/>
      <c r="M29" s="15"/>
      <c r="N29" s="15"/>
      <c r="O29" s="14">
        <f t="shared" si="7"/>
        <v>0</v>
      </c>
      <c r="P29" s="14">
        <v>3</v>
      </c>
      <c r="Q29" s="14" t="s">
        <v>23</v>
      </c>
      <c r="R29" s="14" t="s">
        <v>34</v>
      </c>
    </row>
    <row r="30" spans="1:18" ht="28" customHeight="1">
      <c r="A30" s="57" t="s">
        <v>99</v>
      </c>
      <c r="B30" s="58"/>
      <c r="C30" s="14"/>
      <c r="D30" s="14">
        <f>SUM(D31:D39)</f>
        <v>506.4</v>
      </c>
      <c r="E30" s="14">
        <f t="shared" ref="E30:P30" si="8">SUM(E31:E39)</f>
        <v>248.6</v>
      </c>
      <c r="F30" s="14">
        <f t="shared" si="8"/>
        <v>6.4</v>
      </c>
      <c r="G30" s="14">
        <f t="shared" si="8"/>
        <v>0</v>
      </c>
      <c r="H30" s="14">
        <f t="shared" si="8"/>
        <v>0</v>
      </c>
      <c r="I30" s="14">
        <f t="shared" si="8"/>
        <v>251.4</v>
      </c>
      <c r="J30" s="15">
        <v>5</v>
      </c>
      <c r="K30" s="15">
        <f t="shared" si="8"/>
        <v>877</v>
      </c>
      <c r="L30" s="15">
        <f t="shared" si="8"/>
        <v>3701</v>
      </c>
      <c r="M30" s="15">
        <f t="shared" si="8"/>
        <v>305</v>
      </c>
      <c r="N30" s="15">
        <f t="shared" si="8"/>
        <v>1098</v>
      </c>
      <c r="O30" s="14">
        <f t="shared" si="8"/>
        <v>257.8</v>
      </c>
      <c r="P30" s="14">
        <f t="shared" si="8"/>
        <v>248.6</v>
      </c>
      <c r="Q30" s="14"/>
      <c r="R30" s="14"/>
    </row>
    <row r="31" spans="1:18" ht="33.5" customHeight="1">
      <c r="A31" s="13" t="s">
        <v>0</v>
      </c>
      <c r="B31" s="26" t="s">
        <v>92</v>
      </c>
      <c r="C31" s="17" t="s">
        <v>35</v>
      </c>
      <c r="D31" s="18">
        <v>28.4</v>
      </c>
      <c r="E31" s="18">
        <v>14.2</v>
      </c>
      <c r="F31" s="14"/>
      <c r="G31" s="14"/>
      <c r="H31" s="14"/>
      <c r="I31" s="18">
        <v>14.2</v>
      </c>
      <c r="J31" s="15">
        <v>5</v>
      </c>
      <c r="K31" s="29">
        <v>877</v>
      </c>
      <c r="L31" s="29">
        <v>3701</v>
      </c>
      <c r="M31" s="29">
        <v>305</v>
      </c>
      <c r="N31" s="29">
        <v>1098</v>
      </c>
      <c r="O31" s="14">
        <f>D31-P31</f>
        <v>14.2</v>
      </c>
      <c r="P31" s="18">
        <v>14.2</v>
      </c>
      <c r="Q31" s="14" t="s">
        <v>23</v>
      </c>
      <c r="R31" s="14" t="s">
        <v>34</v>
      </c>
    </row>
    <row r="32" spans="1:18" ht="36" customHeight="1">
      <c r="A32" s="13" t="s">
        <v>93</v>
      </c>
      <c r="B32" s="13" t="s">
        <v>92</v>
      </c>
      <c r="C32" s="17" t="s">
        <v>60</v>
      </c>
      <c r="D32" s="18">
        <v>10</v>
      </c>
      <c r="E32" s="18">
        <v>5</v>
      </c>
      <c r="F32" s="14"/>
      <c r="G32" s="14"/>
      <c r="H32" s="14"/>
      <c r="I32" s="18">
        <v>5</v>
      </c>
      <c r="J32" s="15"/>
      <c r="K32" s="15"/>
      <c r="L32" s="15"/>
      <c r="M32" s="15"/>
      <c r="N32" s="15"/>
      <c r="O32" s="18">
        <f>D32-P32</f>
        <v>5</v>
      </c>
      <c r="P32" s="18">
        <v>5</v>
      </c>
      <c r="Q32" s="14" t="s">
        <v>23</v>
      </c>
      <c r="R32" s="14" t="s">
        <v>34</v>
      </c>
    </row>
    <row r="33" spans="1:18" ht="32.5" customHeight="1">
      <c r="A33" s="25" t="s">
        <v>72</v>
      </c>
      <c r="B33" s="13" t="s">
        <v>92</v>
      </c>
      <c r="C33" s="17" t="s">
        <v>47</v>
      </c>
      <c r="D33" s="18">
        <v>38.700000000000003</v>
      </c>
      <c r="E33" s="18">
        <v>19.399999999999999</v>
      </c>
      <c r="F33" s="14"/>
      <c r="G33" s="14"/>
      <c r="H33" s="14"/>
      <c r="I33" s="18">
        <v>19.3</v>
      </c>
      <c r="J33" s="15"/>
      <c r="K33" s="15"/>
      <c r="L33" s="15"/>
      <c r="M33" s="15"/>
      <c r="N33" s="15"/>
      <c r="O33" s="18">
        <f>D33-P33</f>
        <v>19.300000000000004</v>
      </c>
      <c r="P33" s="18">
        <v>19.399999999999999</v>
      </c>
      <c r="Q33" s="14" t="s">
        <v>23</v>
      </c>
      <c r="R33" s="14" t="s">
        <v>34</v>
      </c>
    </row>
    <row r="34" spans="1:18" ht="36" customHeight="1">
      <c r="A34" s="27" t="s">
        <v>94</v>
      </c>
      <c r="B34" s="28" t="s">
        <v>92</v>
      </c>
      <c r="C34" s="17" t="s">
        <v>61</v>
      </c>
      <c r="D34" s="18">
        <v>109.4</v>
      </c>
      <c r="E34" s="18">
        <v>51.5</v>
      </c>
      <c r="F34" s="14">
        <v>6.4</v>
      </c>
      <c r="G34" s="14"/>
      <c r="H34" s="14"/>
      <c r="I34" s="14">
        <v>51.5</v>
      </c>
      <c r="J34" s="15"/>
      <c r="K34" s="15"/>
      <c r="L34" s="15"/>
      <c r="M34" s="15"/>
      <c r="N34" s="15"/>
      <c r="O34" s="24">
        <v>57.900000000000006</v>
      </c>
      <c r="P34" s="18">
        <v>51.5</v>
      </c>
      <c r="Q34" s="14" t="s">
        <v>23</v>
      </c>
      <c r="R34" s="14" t="s">
        <v>34</v>
      </c>
    </row>
    <row r="35" spans="1:18" ht="31" customHeight="1">
      <c r="A35" s="27" t="s">
        <v>95</v>
      </c>
      <c r="B35" s="28" t="s">
        <v>92</v>
      </c>
      <c r="C35" s="17" t="s">
        <v>65</v>
      </c>
      <c r="D35" s="18">
        <v>63</v>
      </c>
      <c r="E35" s="18">
        <v>30</v>
      </c>
      <c r="F35" s="14"/>
      <c r="G35" s="14"/>
      <c r="H35" s="14"/>
      <c r="I35" s="14">
        <v>33</v>
      </c>
      <c r="J35" s="15"/>
      <c r="K35" s="15"/>
      <c r="L35" s="15"/>
      <c r="M35" s="15"/>
      <c r="N35" s="15"/>
      <c r="O35" s="24">
        <v>33</v>
      </c>
      <c r="P35" s="18">
        <v>30</v>
      </c>
      <c r="Q35" s="14" t="s">
        <v>23</v>
      </c>
      <c r="R35" s="14" t="s">
        <v>34</v>
      </c>
    </row>
    <row r="36" spans="1:18" ht="35" customHeight="1">
      <c r="A36" s="27" t="s">
        <v>94</v>
      </c>
      <c r="B36" s="28" t="s">
        <v>92</v>
      </c>
      <c r="C36" s="17" t="s">
        <v>67</v>
      </c>
      <c r="D36" s="18">
        <v>185.7</v>
      </c>
      <c r="E36" s="18">
        <v>92.9</v>
      </c>
      <c r="F36" s="14"/>
      <c r="G36" s="14"/>
      <c r="H36" s="14"/>
      <c r="I36" s="14">
        <v>92.8</v>
      </c>
      <c r="J36" s="15"/>
      <c r="K36" s="15"/>
      <c r="L36" s="15"/>
      <c r="M36" s="15"/>
      <c r="N36" s="15"/>
      <c r="O36" s="24">
        <v>92.799999999999983</v>
      </c>
      <c r="P36" s="18">
        <v>92.9</v>
      </c>
      <c r="Q36" s="14" t="s">
        <v>23</v>
      </c>
      <c r="R36" s="14" t="s">
        <v>34</v>
      </c>
    </row>
    <row r="37" spans="1:18" ht="47" customHeight="1">
      <c r="A37" s="27" t="s">
        <v>96</v>
      </c>
      <c r="B37" s="13" t="s">
        <v>92</v>
      </c>
      <c r="C37" s="17" t="s">
        <v>68</v>
      </c>
      <c r="D37" s="18">
        <v>7</v>
      </c>
      <c r="E37" s="18">
        <v>3.5</v>
      </c>
      <c r="F37" s="14"/>
      <c r="G37" s="14"/>
      <c r="H37" s="14"/>
      <c r="I37" s="14">
        <v>3.5</v>
      </c>
      <c r="J37" s="15"/>
      <c r="K37" s="15"/>
      <c r="L37" s="15"/>
      <c r="M37" s="15"/>
      <c r="N37" s="15"/>
      <c r="O37" s="24">
        <v>3.5</v>
      </c>
      <c r="P37" s="18">
        <v>3.5</v>
      </c>
      <c r="Q37" s="14" t="s">
        <v>23</v>
      </c>
      <c r="R37" s="14" t="s">
        <v>34</v>
      </c>
    </row>
    <row r="38" spans="1:18" ht="41.5" customHeight="1">
      <c r="A38" s="27" t="s">
        <v>97</v>
      </c>
      <c r="B38" s="13" t="s">
        <v>92</v>
      </c>
      <c r="C38" s="17" t="s">
        <v>69</v>
      </c>
      <c r="D38" s="18">
        <v>4</v>
      </c>
      <c r="E38" s="18">
        <v>2</v>
      </c>
      <c r="F38" s="14"/>
      <c r="G38" s="14"/>
      <c r="H38" s="14"/>
      <c r="I38" s="14">
        <v>2</v>
      </c>
      <c r="J38" s="15"/>
      <c r="K38" s="15"/>
      <c r="L38" s="15"/>
      <c r="M38" s="15"/>
      <c r="N38" s="15"/>
      <c r="O38" s="24">
        <v>2</v>
      </c>
      <c r="P38" s="18">
        <v>2</v>
      </c>
      <c r="Q38" s="14" t="s">
        <v>23</v>
      </c>
      <c r="R38" s="14" t="s">
        <v>34</v>
      </c>
    </row>
    <row r="39" spans="1:18" ht="46.5" customHeight="1">
      <c r="A39" s="19" t="s">
        <v>1</v>
      </c>
      <c r="B39" s="19" t="s">
        <v>92</v>
      </c>
      <c r="C39" s="17" t="s">
        <v>45</v>
      </c>
      <c r="D39" s="18">
        <v>60.2</v>
      </c>
      <c r="E39" s="18">
        <v>30.1</v>
      </c>
      <c r="F39" s="14"/>
      <c r="G39" s="14"/>
      <c r="H39" s="14"/>
      <c r="I39" s="18">
        <v>30.1</v>
      </c>
      <c r="J39" s="15"/>
      <c r="K39" s="15"/>
      <c r="L39" s="15"/>
      <c r="M39" s="15"/>
      <c r="N39" s="15"/>
      <c r="O39" s="14">
        <f>D39-P39</f>
        <v>30.1</v>
      </c>
      <c r="P39" s="18">
        <v>30.1</v>
      </c>
      <c r="Q39" s="14" t="s">
        <v>23</v>
      </c>
      <c r="R39" s="14" t="s">
        <v>34</v>
      </c>
    </row>
    <row r="40" spans="1:18" ht="27.5" customHeight="1">
      <c r="A40" s="70" t="s">
        <v>98</v>
      </c>
      <c r="B40" s="71"/>
      <c r="C40" s="38"/>
      <c r="D40" s="39">
        <f>SUM(D41)</f>
        <v>500</v>
      </c>
      <c r="E40" s="39">
        <f t="shared" ref="E40:P40" si="9">SUM(E41)</f>
        <v>250</v>
      </c>
      <c r="F40" s="39">
        <f t="shared" si="9"/>
        <v>0</v>
      </c>
      <c r="G40" s="39">
        <f t="shared" si="9"/>
        <v>0</v>
      </c>
      <c r="H40" s="39">
        <f t="shared" si="9"/>
        <v>0</v>
      </c>
      <c r="I40" s="39">
        <f t="shared" si="9"/>
        <v>250</v>
      </c>
      <c r="J40" s="40">
        <f t="shared" si="9"/>
        <v>4</v>
      </c>
      <c r="K40" s="40">
        <f t="shared" si="9"/>
        <v>408</v>
      </c>
      <c r="L40" s="40">
        <f t="shared" si="9"/>
        <v>1678</v>
      </c>
      <c r="M40" s="40">
        <f t="shared" si="9"/>
        <v>152</v>
      </c>
      <c r="N40" s="40">
        <f t="shared" si="9"/>
        <v>608</v>
      </c>
      <c r="O40" s="39">
        <f t="shared" si="9"/>
        <v>250</v>
      </c>
      <c r="P40" s="39">
        <f t="shared" si="9"/>
        <v>250</v>
      </c>
      <c r="Q40" s="33"/>
      <c r="R40" s="33"/>
    </row>
    <row r="41" spans="1:18" ht="38" customHeight="1">
      <c r="A41" s="72" t="s">
        <v>100</v>
      </c>
      <c r="B41" s="73"/>
      <c r="C41" s="17"/>
      <c r="D41" s="18">
        <f>SUM(D42:D50)</f>
        <v>500</v>
      </c>
      <c r="E41" s="18">
        <f t="shared" ref="E41:P41" si="10">SUM(E42:E50)</f>
        <v>250</v>
      </c>
      <c r="F41" s="18">
        <f t="shared" si="10"/>
        <v>0</v>
      </c>
      <c r="G41" s="18">
        <f t="shared" si="10"/>
        <v>0</v>
      </c>
      <c r="H41" s="18">
        <f t="shared" si="10"/>
        <v>0</v>
      </c>
      <c r="I41" s="18">
        <f t="shared" si="10"/>
        <v>250</v>
      </c>
      <c r="J41" s="29">
        <v>4</v>
      </c>
      <c r="K41" s="29">
        <v>408</v>
      </c>
      <c r="L41" s="29">
        <v>1678</v>
      </c>
      <c r="M41" s="29">
        <v>152</v>
      </c>
      <c r="N41" s="29">
        <v>608</v>
      </c>
      <c r="O41" s="18">
        <f t="shared" si="10"/>
        <v>250</v>
      </c>
      <c r="P41" s="18">
        <f t="shared" si="10"/>
        <v>250</v>
      </c>
      <c r="Q41" s="14"/>
      <c r="R41" s="14"/>
    </row>
    <row r="42" spans="1:18" ht="48.5" customHeight="1">
      <c r="A42" s="13" t="s">
        <v>0</v>
      </c>
      <c r="B42" s="13" t="s">
        <v>101</v>
      </c>
      <c r="C42" s="17" t="s">
        <v>33</v>
      </c>
      <c r="D42" s="14">
        <v>172</v>
      </c>
      <c r="E42" s="14">
        <v>86</v>
      </c>
      <c r="F42" s="14"/>
      <c r="G42" s="14"/>
      <c r="H42" s="14"/>
      <c r="I42" s="14">
        <v>86</v>
      </c>
      <c r="J42" s="15"/>
      <c r="K42" s="15"/>
      <c r="L42" s="15"/>
      <c r="M42" s="15"/>
      <c r="N42" s="15"/>
      <c r="O42" s="14">
        <v>86</v>
      </c>
      <c r="P42" s="18">
        <v>86</v>
      </c>
      <c r="Q42" s="14" t="s">
        <v>23</v>
      </c>
      <c r="R42" s="14" t="s">
        <v>34</v>
      </c>
    </row>
    <row r="43" spans="1:18" ht="69.5" customHeight="1">
      <c r="A43" s="25" t="s">
        <v>72</v>
      </c>
      <c r="B43" s="13" t="s">
        <v>101</v>
      </c>
      <c r="C43" s="17" t="s">
        <v>48</v>
      </c>
      <c r="D43" s="14">
        <v>31.5</v>
      </c>
      <c r="E43" s="14">
        <v>15.7</v>
      </c>
      <c r="F43" s="14"/>
      <c r="G43" s="14"/>
      <c r="H43" s="14"/>
      <c r="I43" s="14">
        <v>15.8</v>
      </c>
      <c r="J43" s="15"/>
      <c r="K43" s="15"/>
      <c r="L43" s="15"/>
      <c r="M43" s="15"/>
      <c r="N43" s="15"/>
      <c r="O43" s="18">
        <f>D43-P43</f>
        <v>15.8</v>
      </c>
      <c r="P43" s="18">
        <v>15.7</v>
      </c>
      <c r="Q43" s="14" t="s">
        <v>23</v>
      </c>
      <c r="R43" s="14" t="s">
        <v>49</v>
      </c>
    </row>
    <row r="44" spans="1:18" ht="34.5" customHeight="1">
      <c r="A44" s="13" t="s">
        <v>87</v>
      </c>
      <c r="B44" s="25" t="s">
        <v>101</v>
      </c>
      <c r="C44" s="17" t="s">
        <v>58</v>
      </c>
      <c r="D44" s="14">
        <v>9.4</v>
      </c>
      <c r="E44" s="14">
        <v>4.7</v>
      </c>
      <c r="F44" s="14"/>
      <c r="G44" s="14"/>
      <c r="H44" s="14"/>
      <c r="I44" s="14">
        <v>4.7</v>
      </c>
      <c r="J44" s="15"/>
      <c r="K44" s="15"/>
      <c r="L44" s="15"/>
      <c r="M44" s="15"/>
      <c r="N44" s="15"/>
      <c r="O44" s="14">
        <f>D44-P44</f>
        <v>4.7</v>
      </c>
      <c r="P44" s="18">
        <v>4.7</v>
      </c>
      <c r="Q44" s="14" t="s">
        <v>23</v>
      </c>
      <c r="R44" s="14" t="s">
        <v>49</v>
      </c>
    </row>
    <row r="45" spans="1:18" ht="46.5" customHeight="1">
      <c r="A45" s="13" t="s">
        <v>102</v>
      </c>
      <c r="B45" s="28" t="s">
        <v>101</v>
      </c>
      <c r="C45" s="17" t="s">
        <v>59</v>
      </c>
      <c r="D45" s="14">
        <v>48.3</v>
      </c>
      <c r="E45" s="14">
        <v>24.2</v>
      </c>
      <c r="F45" s="14"/>
      <c r="G45" s="14"/>
      <c r="H45" s="14"/>
      <c r="I45" s="14">
        <v>24.1</v>
      </c>
      <c r="J45" s="15"/>
      <c r="K45" s="15"/>
      <c r="L45" s="15"/>
      <c r="M45" s="15"/>
      <c r="N45" s="15"/>
      <c r="O45" s="18">
        <f>D45-P45</f>
        <v>24.099999999999998</v>
      </c>
      <c r="P45" s="18">
        <v>24.2</v>
      </c>
      <c r="Q45" s="14" t="s">
        <v>23</v>
      </c>
      <c r="R45" s="14" t="s">
        <v>49</v>
      </c>
    </row>
    <row r="46" spans="1:18" ht="47.5" customHeight="1">
      <c r="A46" s="27" t="s">
        <v>103</v>
      </c>
      <c r="B46" s="28" t="s">
        <v>101</v>
      </c>
      <c r="C46" s="17" t="s">
        <v>62</v>
      </c>
      <c r="D46" s="14">
        <v>159.30000000000001</v>
      </c>
      <c r="E46" s="14">
        <v>79.7</v>
      </c>
      <c r="F46" s="14"/>
      <c r="G46" s="14"/>
      <c r="H46" s="14"/>
      <c r="I46" s="14">
        <v>79.599999999999994</v>
      </c>
      <c r="J46" s="15"/>
      <c r="K46" s="15"/>
      <c r="L46" s="15"/>
      <c r="M46" s="15"/>
      <c r="N46" s="15"/>
      <c r="O46" s="24">
        <v>79.600000000000009</v>
      </c>
      <c r="P46" s="18">
        <v>79.7</v>
      </c>
      <c r="Q46" s="14" t="s">
        <v>23</v>
      </c>
      <c r="R46" s="14" t="s">
        <v>49</v>
      </c>
    </row>
    <row r="47" spans="1:18" ht="33" customHeight="1">
      <c r="A47" s="27" t="s">
        <v>104</v>
      </c>
      <c r="B47" s="28" t="s">
        <v>101</v>
      </c>
      <c r="C47" s="17" t="s">
        <v>63</v>
      </c>
      <c r="D47" s="14">
        <v>28.5</v>
      </c>
      <c r="E47" s="14">
        <v>14.2</v>
      </c>
      <c r="F47" s="14"/>
      <c r="G47" s="14"/>
      <c r="H47" s="14"/>
      <c r="I47" s="14">
        <v>14.3</v>
      </c>
      <c r="J47" s="15"/>
      <c r="K47" s="15"/>
      <c r="L47" s="15"/>
      <c r="M47" s="15"/>
      <c r="N47" s="15"/>
      <c r="O47" s="24">
        <v>14.3</v>
      </c>
      <c r="P47" s="18">
        <v>14.2</v>
      </c>
      <c r="Q47" s="14" t="s">
        <v>23</v>
      </c>
      <c r="R47" s="14" t="s">
        <v>49</v>
      </c>
    </row>
    <row r="48" spans="1:18" ht="41" customHeight="1">
      <c r="A48" s="27" t="s">
        <v>105</v>
      </c>
      <c r="B48" s="28" t="s">
        <v>101</v>
      </c>
      <c r="C48" s="17" t="s">
        <v>64</v>
      </c>
      <c r="D48" s="14">
        <v>0.6</v>
      </c>
      <c r="E48" s="14">
        <v>0.3</v>
      </c>
      <c r="F48" s="14"/>
      <c r="G48" s="14"/>
      <c r="H48" s="14"/>
      <c r="I48" s="14">
        <v>0.3</v>
      </c>
      <c r="J48" s="15"/>
      <c r="K48" s="15"/>
      <c r="L48" s="15"/>
      <c r="M48" s="15"/>
      <c r="N48" s="15"/>
      <c r="O48" s="24">
        <v>0.3</v>
      </c>
      <c r="P48" s="18">
        <v>0.3</v>
      </c>
      <c r="Q48" s="14" t="s">
        <v>23</v>
      </c>
      <c r="R48" s="14" t="s">
        <v>49</v>
      </c>
    </row>
    <row r="49" spans="1:18" ht="43" customHeight="1">
      <c r="A49" s="27" t="s">
        <v>106</v>
      </c>
      <c r="B49" s="28" t="s">
        <v>101</v>
      </c>
      <c r="C49" s="17" t="s">
        <v>66</v>
      </c>
      <c r="D49" s="14">
        <v>42.4</v>
      </c>
      <c r="E49" s="14">
        <v>21.2</v>
      </c>
      <c r="F49" s="14"/>
      <c r="G49" s="14"/>
      <c r="H49" s="14"/>
      <c r="I49" s="14">
        <v>21.2</v>
      </c>
      <c r="J49" s="15"/>
      <c r="K49" s="15"/>
      <c r="L49" s="15"/>
      <c r="M49" s="15"/>
      <c r="N49" s="15"/>
      <c r="O49" s="24">
        <v>21.2</v>
      </c>
      <c r="P49" s="14">
        <v>21.2</v>
      </c>
      <c r="Q49" s="14" t="s">
        <v>23</v>
      </c>
      <c r="R49" s="14" t="s">
        <v>34</v>
      </c>
    </row>
    <row r="50" spans="1:18" ht="85.5" customHeight="1">
      <c r="A50" s="27" t="s">
        <v>107</v>
      </c>
      <c r="B50" s="13" t="s">
        <v>101</v>
      </c>
      <c r="C50" s="17" t="s">
        <v>70</v>
      </c>
      <c r="D50" s="14">
        <v>8</v>
      </c>
      <c r="E50" s="14">
        <v>4</v>
      </c>
      <c r="F50" s="14"/>
      <c r="G50" s="14"/>
      <c r="H50" s="14"/>
      <c r="I50" s="14">
        <v>4</v>
      </c>
      <c r="J50" s="15"/>
      <c r="K50" s="15"/>
      <c r="L50" s="15"/>
      <c r="M50" s="15"/>
      <c r="N50" s="15"/>
      <c r="O50" s="24">
        <v>4</v>
      </c>
      <c r="P50" s="18">
        <v>4</v>
      </c>
      <c r="Q50" s="14" t="s">
        <v>23</v>
      </c>
      <c r="R50" s="14" t="s">
        <v>34</v>
      </c>
    </row>
    <row r="51" spans="1:18" ht="24" customHeight="1">
      <c r="A51" s="61" t="s">
        <v>108</v>
      </c>
      <c r="B51" s="62"/>
      <c r="C51" s="23"/>
      <c r="D51" s="11">
        <f>SUM(D52)</f>
        <v>30</v>
      </c>
      <c r="E51" s="11">
        <f t="shared" ref="E51:P51" si="11">SUM(E52)</f>
        <v>30</v>
      </c>
      <c r="F51" s="11">
        <f t="shared" si="11"/>
        <v>0</v>
      </c>
      <c r="G51" s="11">
        <f t="shared" si="11"/>
        <v>0</v>
      </c>
      <c r="H51" s="11">
        <f t="shared" si="11"/>
        <v>0</v>
      </c>
      <c r="I51" s="11">
        <f t="shared" si="11"/>
        <v>0</v>
      </c>
      <c r="J51" s="12">
        <f t="shared" si="11"/>
        <v>1</v>
      </c>
      <c r="K51" s="12">
        <f t="shared" si="11"/>
        <v>135</v>
      </c>
      <c r="L51" s="12">
        <f t="shared" si="11"/>
        <v>632</v>
      </c>
      <c r="M51" s="12">
        <f t="shared" si="11"/>
        <v>20</v>
      </c>
      <c r="N51" s="12">
        <f t="shared" si="11"/>
        <v>85</v>
      </c>
      <c r="O51" s="11">
        <f t="shared" si="11"/>
        <v>0</v>
      </c>
      <c r="P51" s="11">
        <f t="shared" si="11"/>
        <v>30</v>
      </c>
      <c r="Q51" s="11"/>
      <c r="R51" s="11"/>
    </row>
    <row r="52" spans="1:18" ht="21.5" customHeight="1">
      <c r="A52" s="19" t="s">
        <v>39</v>
      </c>
      <c r="B52" s="13" t="s">
        <v>114</v>
      </c>
      <c r="C52" s="14" t="s">
        <v>42</v>
      </c>
      <c r="D52" s="14">
        <v>30</v>
      </c>
      <c r="E52" s="14">
        <v>30</v>
      </c>
      <c r="F52" s="14"/>
      <c r="G52" s="14"/>
      <c r="H52" s="14"/>
      <c r="I52" s="14"/>
      <c r="J52" s="15">
        <v>1</v>
      </c>
      <c r="K52" s="15">
        <v>135</v>
      </c>
      <c r="L52" s="15">
        <v>632</v>
      </c>
      <c r="M52" s="15">
        <v>20</v>
      </c>
      <c r="N52" s="15">
        <v>85</v>
      </c>
      <c r="O52" s="14">
        <f>D52-P52</f>
        <v>0</v>
      </c>
      <c r="P52" s="14">
        <v>30</v>
      </c>
      <c r="Q52" s="14" t="s">
        <v>23</v>
      </c>
      <c r="R52" s="16" t="s">
        <v>43</v>
      </c>
    </row>
    <row r="53" spans="1:18" ht="21.5" customHeight="1">
      <c r="A53" s="74" t="s">
        <v>109</v>
      </c>
      <c r="B53" s="75"/>
      <c r="C53" s="41"/>
      <c r="D53" s="42">
        <f>SUM(D54:D56)</f>
        <v>85.039999999999992</v>
      </c>
      <c r="E53" s="42">
        <f t="shared" ref="E53:P53" si="12">SUM(E54:E56)</f>
        <v>85.039999999999992</v>
      </c>
      <c r="F53" s="42">
        <f t="shared" si="12"/>
        <v>0</v>
      </c>
      <c r="G53" s="42">
        <f t="shared" si="12"/>
        <v>0</v>
      </c>
      <c r="H53" s="42">
        <f t="shared" si="12"/>
        <v>0</v>
      </c>
      <c r="I53" s="42">
        <f t="shared" si="12"/>
        <v>0</v>
      </c>
      <c r="J53" s="43">
        <f t="shared" si="12"/>
        <v>3</v>
      </c>
      <c r="K53" s="43">
        <f t="shared" si="12"/>
        <v>120</v>
      </c>
      <c r="L53" s="43">
        <f t="shared" si="12"/>
        <v>442</v>
      </c>
      <c r="M53" s="43">
        <f t="shared" si="12"/>
        <v>63</v>
      </c>
      <c r="N53" s="43">
        <f t="shared" si="12"/>
        <v>233</v>
      </c>
      <c r="O53" s="42">
        <f t="shared" si="12"/>
        <v>0</v>
      </c>
      <c r="P53" s="42">
        <f t="shared" si="12"/>
        <v>85.039999999999992</v>
      </c>
      <c r="Q53" s="42"/>
      <c r="R53" s="44"/>
    </row>
    <row r="54" spans="1:18" ht="36.5" customHeight="1">
      <c r="A54" s="19" t="s">
        <v>1</v>
      </c>
      <c r="B54" s="13" t="s">
        <v>110</v>
      </c>
      <c r="C54" s="21" t="s">
        <v>44</v>
      </c>
      <c r="D54" s="14">
        <v>40</v>
      </c>
      <c r="E54" s="14">
        <v>40</v>
      </c>
      <c r="F54" s="14"/>
      <c r="G54" s="14"/>
      <c r="H54" s="14"/>
      <c r="I54" s="14"/>
      <c r="J54" s="15">
        <v>1</v>
      </c>
      <c r="K54" s="15">
        <v>46</v>
      </c>
      <c r="L54" s="15">
        <v>153</v>
      </c>
      <c r="M54" s="15">
        <v>28</v>
      </c>
      <c r="N54" s="15">
        <v>89</v>
      </c>
      <c r="O54" s="14">
        <f>D54-P54</f>
        <v>0</v>
      </c>
      <c r="P54" s="14">
        <v>40</v>
      </c>
      <c r="Q54" s="14" t="s">
        <v>23</v>
      </c>
      <c r="R54" s="14" t="s">
        <v>24</v>
      </c>
    </row>
    <row r="55" spans="1:18" ht="33" customHeight="1">
      <c r="A55" s="13" t="s">
        <v>0</v>
      </c>
      <c r="B55" s="13" t="s">
        <v>111</v>
      </c>
      <c r="C55" s="14" t="s">
        <v>32</v>
      </c>
      <c r="D55" s="14">
        <v>18.64</v>
      </c>
      <c r="E55" s="14">
        <v>18.64</v>
      </c>
      <c r="F55" s="14"/>
      <c r="G55" s="14"/>
      <c r="H55" s="14"/>
      <c r="I55" s="14"/>
      <c r="J55" s="15">
        <v>1</v>
      </c>
      <c r="K55" s="15">
        <v>20</v>
      </c>
      <c r="L55" s="15">
        <v>70</v>
      </c>
      <c r="M55" s="15">
        <v>10</v>
      </c>
      <c r="N55" s="15">
        <v>34</v>
      </c>
      <c r="O55" s="14">
        <f>D55-P55</f>
        <v>0</v>
      </c>
      <c r="P55" s="14">
        <v>18.64</v>
      </c>
      <c r="Q55" s="14" t="s">
        <v>23</v>
      </c>
      <c r="R55" s="14" t="s">
        <v>24</v>
      </c>
    </row>
    <row r="56" spans="1:18" ht="28" customHeight="1">
      <c r="A56" s="13" t="s">
        <v>0</v>
      </c>
      <c r="B56" s="13" t="s">
        <v>112</v>
      </c>
      <c r="C56" s="14" t="s">
        <v>22</v>
      </c>
      <c r="D56" s="14">
        <v>26.4</v>
      </c>
      <c r="E56" s="14">
        <v>26.4</v>
      </c>
      <c r="F56" s="14"/>
      <c r="G56" s="14"/>
      <c r="H56" s="14"/>
      <c r="I56" s="14"/>
      <c r="J56" s="15">
        <v>1</v>
      </c>
      <c r="K56" s="15">
        <v>54</v>
      </c>
      <c r="L56" s="15">
        <v>219</v>
      </c>
      <c r="M56" s="15">
        <v>25</v>
      </c>
      <c r="N56" s="15">
        <v>110</v>
      </c>
      <c r="O56" s="14">
        <f>D56-P56</f>
        <v>0</v>
      </c>
      <c r="P56" s="14">
        <v>26.4</v>
      </c>
      <c r="Q56" s="14" t="s">
        <v>23</v>
      </c>
      <c r="R56" s="14" t="s">
        <v>24</v>
      </c>
    </row>
  </sheetData>
  <mergeCells count="32">
    <mergeCell ref="A1:R1"/>
    <mergeCell ref="A3:A6"/>
    <mergeCell ref="B3:B6"/>
    <mergeCell ref="C3:C6"/>
    <mergeCell ref="D3:I3"/>
    <mergeCell ref="K3:N3"/>
    <mergeCell ref="O3:O6"/>
    <mergeCell ref="P3:P6"/>
    <mergeCell ref="Q3:Q6"/>
    <mergeCell ref="R3:R6"/>
    <mergeCell ref="D4:D6"/>
    <mergeCell ref="E4:E6"/>
    <mergeCell ref="F4:F6"/>
    <mergeCell ref="G4:G6"/>
    <mergeCell ref="H4:H6"/>
    <mergeCell ref="A40:B40"/>
    <mergeCell ref="A41:B41"/>
    <mergeCell ref="A51:B51"/>
    <mergeCell ref="A53:B53"/>
    <mergeCell ref="A30:B30"/>
    <mergeCell ref="A20:B20"/>
    <mergeCell ref="A19:B19"/>
    <mergeCell ref="A8:B8"/>
    <mergeCell ref="A11:B11"/>
    <mergeCell ref="A13:B13"/>
    <mergeCell ref="A17:B17"/>
    <mergeCell ref="K4:L5"/>
    <mergeCell ref="M4:N5"/>
    <mergeCell ref="N2:R2"/>
    <mergeCell ref="A2:F2"/>
    <mergeCell ref="J3:J6"/>
    <mergeCell ref="I4:I6"/>
  </mergeCells>
  <phoneticPr fontId="1" type="noConversion"/>
  <pageMargins left="0.78740157480314965" right="0.78740157480314965" top="0.47244094488188981" bottom="0.59055118110236227" header="0.31496062992125984" footer="0.31496062992125984"/>
  <pageSetup paperSize="9" orientation="landscape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xdcyuser001</cp:lastModifiedBy>
  <cp:lastPrinted>2019-05-07T02:48:43Z</cp:lastPrinted>
  <dcterms:created xsi:type="dcterms:W3CDTF">2019-03-11T01:40:34Z</dcterms:created>
  <dcterms:modified xsi:type="dcterms:W3CDTF">2019-05-07T02:48:48Z</dcterms:modified>
</cp:coreProperties>
</file>