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663" firstSheet="1" activeTab="1"/>
  </bookViews>
  <sheets>
    <sheet name="指标体系评分表" sheetId="1" state="hidden" r:id="rId1"/>
    <sheet name="指标体系" sheetId="5" r:id="rId2"/>
    <sheet name="计算依据" sheetId="4" state="hidden" r:id="rId3"/>
  </sheets>
  <definedNames>
    <definedName name="_xlnm.Print_Area" localSheetId="0">指标体系评分表!$A$1:$G$80</definedName>
    <definedName name="_xlnm.Print_Titles" localSheetId="0">指标体系评分表!$1:$3</definedName>
    <definedName name="_xlnm.Print_Area" localSheetId="1">指标体系!$A$1:$G$80</definedName>
    <definedName name="_xlnm.Print_Titles" localSheetId="1">指标体系!$2:$3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<sst xmlns="http://schemas.openxmlformats.org/spreadsheetml/2006/main" count="299" uniqueCount="149">
  <si>
    <t>附件：</t>
  </si>
  <si>
    <t xml:space="preserve"> 寻甸县土地储备中心2019年土地储备专项债券项目支出绩效评价指标体系及评分表</t>
  </si>
  <si>
    <t>一级指标</t>
  </si>
  <si>
    <t>二级指标</t>
  </si>
  <si>
    <t>三级指标</t>
  </si>
  <si>
    <t>指标值</t>
  </si>
  <si>
    <t>指标解释</t>
  </si>
  <si>
    <t>评价得分</t>
  </si>
  <si>
    <t>指标说明</t>
  </si>
  <si>
    <t>决策(16分)　</t>
  </si>
  <si>
    <t>项目立项(4分)　</t>
  </si>
  <si>
    <t>立项依据充分性(2.5分)</t>
  </si>
  <si>
    <t>项目立项是否符合法律法规、相关政策、发展规划以及部门职责，用以反映和考核项目立项依据情况。</t>
  </si>
  <si>
    <t>评价要点：</t>
  </si>
  <si>
    <t>①项目立项是否符合国家法律法规、国民经济发展规划和相关政策；(0.5分)</t>
  </si>
  <si>
    <t>②项目立项是否符合行业发展规划和政策要求；(0.5分)</t>
  </si>
  <si>
    <t>③项目立项是否与部门职责范围相符，属于部门履职所需；(0.5分)</t>
  </si>
  <si>
    <t>④项目是否属于公共财政支持范围，是否符合中央、地方事权支出责任划分原则；(0.5分)</t>
  </si>
  <si>
    <t>⑤项目是否与相关部门同类项目或部门内部相关项目重复。(0.5分)</t>
  </si>
  <si>
    <t>立项程序规范性(1.5分)</t>
  </si>
  <si>
    <t>项目申请、设立过程是否符合相关要求，用以反映和考核项目立项的规范情况。</t>
  </si>
  <si>
    <t>①项目是否按照规定的程序申请设立；(0.5分)</t>
  </si>
  <si>
    <t>②审批文件、材料是否符合相关要求；(0.5分)</t>
  </si>
  <si>
    <t>③事前是否已经过必要的可行性研究、专家论证、风险评估、绩效评估、集体决策。(0.5分)</t>
  </si>
  <si>
    <t>绩效目标(9分)　</t>
  </si>
  <si>
    <t>绩效目标合理性(4分)</t>
  </si>
  <si>
    <t>项目所设定的绩效目标是否依据充分，是否符合客观实际，用以反映和考核项目绩效目标与项目实施的相符情况。</t>
  </si>
  <si>
    <t>评价要点：（如未设定预算绩效目标，也可考核其他工作任务目标）</t>
  </si>
  <si>
    <t>①项目是否有绩效目标；(1分)</t>
  </si>
  <si>
    <t>②项目绩效目标与实际工作内容是否具有相关性；(1分)</t>
  </si>
  <si>
    <t>③项目预期产出效益和效果是否符合正常的业绩水平；(1分)</t>
  </si>
  <si>
    <t>④是否与预算确定的项目投资额或资金量相匹配。(1分)</t>
  </si>
  <si>
    <t>绩效指标明确性(5分)</t>
  </si>
  <si>
    <t>依据绩效目标设定的绩效指标是否清晰、细化、可衡量等，用以反映和考核项目绩效目标的明细化情况。</t>
  </si>
  <si>
    <t>①是否将项目绩效目标细化分解为具体的绩效指标；(2分)</t>
  </si>
  <si>
    <t>②是否通过清晰、可衡量的指标值予以体现；(2分)</t>
  </si>
  <si>
    <t>③是否与项目目标任务数或计划数相对应。(1分)</t>
  </si>
  <si>
    <t>资金投入(3分)</t>
  </si>
  <si>
    <t>预算编制科学性(2分)</t>
  </si>
  <si>
    <t>项目预算编制是否经过科学论证、有明确标准，资金额度与年度目标是否相适应，用以反映和考核项目预算编制的科学性、合理性情况。</t>
  </si>
  <si>
    <t>①预算编制是否经过科学论证；(0.5分)</t>
  </si>
  <si>
    <t>②预算内容与项目内容是否匹配；(0.5分)</t>
  </si>
  <si>
    <t>③预算额度测算依据是否充分，是否按照标准编制；(0.5分)</t>
  </si>
  <si>
    <t>④预算确定的项目投资额或资金量是否与工作任务相匹配。(0.5分)</t>
  </si>
  <si>
    <t>资金分配合理性(1分)</t>
  </si>
  <si>
    <t>项目预算资金分配是否有测算依据，与补助单位或地方实际是否相适应，用以反映和考核项目预算资金分配的科学性、合理性情况。</t>
  </si>
  <si>
    <t>①预算资金分配依据是否充分；(0.5分)</t>
  </si>
  <si>
    <t>②资金分配额度是否合理，与项目单位或地方实际是否相适应。(0.5分)</t>
  </si>
  <si>
    <t>过程(29分)　</t>
  </si>
  <si>
    <t>资金管理(16分)</t>
  </si>
  <si>
    <t>资金到位率(3分)</t>
  </si>
  <si>
    <t>实际到位资金与预算资金的比率，用以反映和考核资金落实情况对项目实施的总体保障程度。</t>
  </si>
  <si>
    <r>
      <rPr>
        <sz val="9"/>
        <rFont val="仿宋"/>
        <charset val="134"/>
      </rPr>
      <t>①</t>
    </r>
    <r>
      <rPr>
        <sz val="9"/>
        <rFont val="宋体"/>
        <charset val="134"/>
        <scheme val="minor"/>
      </rPr>
      <t>资金到位率=（实际到位资金/预算资金）×100%。</t>
    </r>
  </si>
  <si>
    <t>②实际到位资金：一定时期（本年度或项目期）内落实到具体项目的资金。</t>
  </si>
  <si>
    <t>③预算资金：一定时期（本年度或项目期）内预算安排到具体项目的资金。</t>
  </si>
  <si>
    <r>
      <rPr>
        <sz val="9"/>
        <rFont val="宋体"/>
        <charset val="134"/>
        <scheme val="minor"/>
      </rPr>
      <t>④资金到位率</t>
    </r>
    <r>
      <rPr>
        <sz val="9"/>
        <rFont val="宋体"/>
        <charset val="134"/>
      </rPr>
      <t>为</t>
    </r>
    <r>
      <rPr>
        <sz val="9"/>
        <rFont val="宋体"/>
        <charset val="134"/>
        <scheme val="minor"/>
      </rPr>
      <t>100%的，记满分；</t>
    </r>
    <r>
      <rPr>
        <sz val="9"/>
        <rFont val="宋体"/>
        <charset val="134"/>
      </rPr>
      <t>资金到位率＜100%的，按照完成值与指标值的比例记分。</t>
    </r>
    <r>
      <rPr>
        <sz val="9"/>
        <rFont val="宋体"/>
        <charset val="134"/>
        <scheme val="minor"/>
      </rPr>
      <t>。</t>
    </r>
  </si>
  <si>
    <t>预算执行率(3分)</t>
  </si>
  <si>
    <t>项目预算资金是否按照计划执行，用以反映或考核项目预算执行情况。</t>
  </si>
  <si>
    <t>①预算执行率=（实际支出资金/实际到位资金）×100%。</t>
  </si>
  <si>
    <t>②实际支出资金：一定时期（本年度或项目期）内项目实际拨付的资金。</t>
  </si>
  <si>
    <t>③预算执行率为100%的，记满分；预算执行率＜100%的，按照完成值与指标值的比例记分。</t>
  </si>
  <si>
    <t>资金使用合规性(10分)</t>
  </si>
  <si>
    <t>项目资金使用是否符合相关的财务管理制度规定，用以反映和考核项目资金的规范运行情况。</t>
  </si>
  <si>
    <t>①是否符合国家财经法规和财务管理制度以及有关专项资金管理办法的规定(4分)，不符合1笔扣0.5分，本小项4分扣完为止；</t>
  </si>
  <si>
    <t>②资金的拨付是否有完整的审批程序和手续(1分)，不符合1笔扣0.5分，本小项1分扣完为止；</t>
  </si>
  <si>
    <t>③是否符合项目预算批复或合同规定的用途(1分)，不符合1笔扣0.5分，本小项1分扣完为止；</t>
  </si>
  <si>
    <t>④是否存在截留、挤占、挪用、虚列支出等情况。(4分)存在1笔，扣1分，本小项4分扣完为止。</t>
  </si>
  <si>
    <t>组织实施(13分)</t>
  </si>
  <si>
    <t>管理制度健全性(4分)</t>
  </si>
  <si>
    <t>项目实施单位的财务和业务管理制度是否健全，用以反映和考核财务和业务管理制度对项目顺利实施的保障情况。</t>
  </si>
  <si>
    <t>①是否已制定或具有相应的财务和业务管理制度；(2分)</t>
  </si>
  <si>
    <t>②财务和业务管理制度是否合法、合规、完整。(2分)</t>
  </si>
  <si>
    <t>制度执行有效性(9分)</t>
  </si>
  <si>
    <t>项目实施是否符合相关管理规定，用以反映和考核相关管理制度的有效执行情况。</t>
  </si>
  <si>
    <t>①是否遵守相关法律法规和相关管理规定；(6分)未遵守1处，扣1分，本小项6分扣完为止。</t>
  </si>
  <si>
    <t>②项目调整及支出调整手续是否完备；(1分)</t>
  </si>
  <si>
    <t>③项目合同书、验收报告、技术鉴定等资料是否齐全并及时归档；(1分)</t>
  </si>
  <si>
    <t>④项目实施的人员条件、场地设备、信息支撑等是否落实到位。(1分)</t>
  </si>
  <si>
    <t>产出(35分)</t>
  </si>
  <si>
    <t>产出数量(10分)</t>
  </si>
  <si>
    <t>实际完成率(10分)</t>
  </si>
  <si>
    <t>项目是否具备开工建设条件；项目实施的实际产出数与计划产出数的比率，用以反映和考核项目产出数量目标的实现程度。</t>
  </si>
  <si>
    <t>评价要点：
①实际完成率=（实际产出数/计划产出数）×100%。
②实际产出数：一定时期（本年度或项目期）内项目实际产出的产品或提供的服务数量，本项目指截止2022年12月31日的实际建设进度。
③计划产出数：项目绩效目标确定的在一定时期（本年度或项目期）内计划产出的产品或提供的服务数量，本项目指截止2022年12月31日的设计进度。
④实际完成率为100%的，记10分；实际完成率＜100%的，按实缴完成率与分值权重计算得分。
⑤由于资料限制，无法准确计算比例的，按60%比例与分值权重计算得分。</t>
  </si>
  <si>
    <t>产出质量(10分)</t>
  </si>
  <si>
    <t>质量达标率(10分)</t>
  </si>
  <si>
    <t>项目是开工建设是否经过批复；项目完成的质量达标产出数与实际产出数的比率，用以反映和考核项目产出质量目标的实现程度。</t>
  </si>
  <si>
    <t>评价要点：                                                                                      ①质量达标率=（质量达标产出数/实际产出数）×100%。                                                   ②质量达标产出数：一定时期（本年度或项目期）内实际达到既定质量标准的产品或服务数量。既定质量标准是指项目实施单位设立绩效目标时依据计划标准、行业标准、历史标准或其他标准而设定的绩效指标值。                                                                                               ③质量达标率为100%的，记10分；质量达标率＜100%的，按实际质量达标率与分值权重计算得分。
④由于资料限制，无法准确计算比例的，按60%比例与分值权重计算得分。</t>
  </si>
  <si>
    <t>产出时效(8分)</t>
  </si>
  <si>
    <t>项目完成及时率(8分)</t>
  </si>
  <si>
    <t>项目是开工建设批复时间与计划完成时间；项目实际完成时间与计划完成时间的比较，用以反映和考核项目产出时效目标的实现程度。</t>
  </si>
  <si>
    <t>评价要点：
①完成及时率=[（计划完成时间-实际完成时间）/计划完成时间]×100%。
②实际完成时间：项目实施单位完成该项目实际所耗用的时间。
③计划完成时间：按照项目实施计划或相关规定完成该项目所需的时间。
④完成及时率≥0的，记8分；完成及时率＜100%的，按实际完成及时率与分值权重计算得分。
⑤由于资料限制，无法准确计算比例的，按60%比例与分值权重计算得分。</t>
  </si>
  <si>
    <t>产出成本(7分)</t>
  </si>
  <si>
    <t>成本节约率(7分)</t>
  </si>
  <si>
    <t>≥0</t>
  </si>
  <si>
    <t>完成项目计划工作目标的实际节约成本与计划成本的比率，用以反映和考核项目的成本节约程度。</t>
  </si>
  <si>
    <t>①成本节约率=[（计划成本-实际成本）/计划成本]×100%。</t>
  </si>
  <si>
    <t>②实际成本：项目实施单位如期、保质、保量完成既定工作目标实际所耗费的支出。</t>
  </si>
  <si>
    <t>③计划成本：项目实施单位为完成工作目标计划安排的支出，一般以项目预算为参考。</t>
  </si>
  <si>
    <t>④成本节约率≥0的，记7分；成本节约率≤-10%的，记0分；成本节约率介于0～-10%之间的，采用内插法计算得分。若为实施期间的项目，无法准确成本节约率，据职业分析判断，可酌情扣1～2分。</t>
  </si>
  <si>
    <t>效益（20分）</t>
  </si>
  <si>
    <t>社会效益(8分)</t>
  </si>
  <si>
    <t>基本建设程序合规率(1.5分)</t>
  </si>
  <si>
    <t>考察项目实施对社会发展所带来的直接或间接影响。</t>
  </si>
  <si>
    <t xml:space="preserve">评价要点：
①定量指标完成指标值的，记该指标所赋全部分值；未完成指标值的，按照完成值与指标分值权重计算记分。
②定性指标得分按照以下方法评定：根据指标完成情况分为达成年度指标、部分达成年度指标并具有一定效果、未达成年度指标且效果较差三档，分别按照该指标对应分值区间100%-80%（含）、80%-60%（含）、60%-0%合理确定分值。
</t>
  </si>
  <si>
    <t>基建项目“四制”执行合规率(1分)</t>
  </si>
  <si>
    <t>政府采购执行率(1分)</t>
  </si>
  <si>
    <t>安全事件处理及时率(1.5分)</t>
  </si>
  <si>
    <t>公示公告率(1.5分)</t>
  </si>
  <si>
    <t>信访、投诉（线上、线下）办结率(1.5分)</t>
  </si>
  <si>
    <t>生态效益(2分)</t>
  </si>
  <si>
    <t>项目环评通过率（2分）</t>
  </si>
  <si>
    <t>考察项目实施对生态环境发展所带来的直接或间接影响。</t>
  </si>
  <si>
    <t>可持续性(5分)</t>
  </si>
  <si>
    <t>可持续性影响期(5分)</t>
  </si>
  <si>
    <t>≥5年</t>
  </si>
  <si>
    <t>项目实施后对社会、经济、生态等的良性发展的影响期。</t>
  </si>
  <si>
    <r>
      <rPr>
        <sz val="9"/>
        <rFont val="宋体"/>
        <charset val="134"/>
        <scheme val="minor"/>
      </rPr>
      <t>可持续性影响期</t>
    </r>
    <r>
      <rPr>
        <sz val="9"/>
        <rFont val="宋体"/>
        <charset val="134"/>
      </rPr>
      <t>≥</t>
    </r>
    <r>
      <rPr>
        <sz val="9"/>
        <rFont val="宋体"/>
        <charset val="134"/>
        <scheme val="minor"/>
      </rPr>
      <t>5年的，记满分；可持续性影响期3年</t>
    </r>
    <r>
      <rPr>
        <sz val="9"/>
        <rFont val="宋体"/>
        <charset val="134"/>
      </rPr>
      <t>≤</t>
    </r>
    <r>
      <rPr>
        <sz val="9"/>
        <rFont val="宋体"/>
        <charset val="134"/>
        <scheme val="minor"/>
      </rPr>
      <t>可持续性影响期</t>
    </r>
    <r>
      <rPr>
        <sz val="9"/>
        <rFont val="宋体"/>
        <charset val="134"/>
      </rPr>
      <t>＜</t>
    </r>
    <r>
      <rPr>
        <sz val="9"/>
        <rFont val="宋体"/>
        <charset val="134"/>
        <scheme val="minor"/>
      </rPr>
      <t>5年的，记分80%；可持续性影响期1年</t>
    </r>
    <r>
      <rPr>
        <sz val="9"/>
        <rFont val="宋体"/>
        <charset val="134"/>
      </rPr>
      <t>≤</t>
    </r>
    <r>
      <rPr>
        <sz val="9"/>
        <rFont val="宋体"/>
        <charset val="134"/>
        <scheme val="minor"/>
      </rPr>
      <t>可持续性影响期</t>
    </r>
    <r>
      <rPr>
        <sz val="9"/>
        <rFont val="宋体"/>
        <charset val="134"/>
      </rPr>
      <t>＜</t>
    </r>
    <r>
      <rPr>
        <sz val="9"/>
        <rFont val="宋体"/>
        <charset val="134"/>
        <scheme val="minor"/>
      </rPr>
      <t>3年的，记分60%；可持续性影响期＜1年的，记0分。</t>
    </r>
  </si>
  <si>
    <t>满意度
(5分)</t>
  </si>
  <si>
    <t>社会公众或服务对象满意度(5分)</t>
  </si>
  <si>
    <t>≥90%</t>
  </si>
  <si>
    <t>社会公众或服务对象对项目实施效果的满意程度。</t>
  </si>
  <si>
    <t>①社会公众或服务对象是指因该项目实施而受到影响的部门（单位）、群体或个人。一般采取社会调查的方式。</t>
  </si>
  <si>
    <r>
      <rPr>
        <sz val="9"/>
        <rFont val="宋体"/>
        <charset val="134"/>
        <scheme val="minor"/>
      </rPr>
      <t>②满意度以20个调查对象为限。满意度</t>
    </r>
    <r>
      <rPr>
        <sz val="9"/>
        <rFont val="宋体"/>
        <charset val="134"/>
      </rPr>
      <t>≥</t>
    </r>
    <r>
      <rPr>
        <sz val="9"/>
        <rFont val="宋体"/>
        <charset val="134"/>
        <scheme val="minor"/>
      </rPr>
      <t>90%的，记5分；满意度≤60%的，记0分；满意度为60%～90%的，采用内插法计算得分。</t>
    </r>
  </si>
  <si>
    <t>评价得分合计</t>
  </si>
  <si>
    <t>≥90分的，为“优”；80分～90分的（包括80分），为“良”；60分～80分的（包括60分），为“中”，＜60分的，为“差”</t>
  </si>
  <si>
    <t>绩效等级：优(  )、良( √ )、中(  )、差(  )</t>
  </si>
  <si>
    <t>1、预算执行率：</t>
  </si>
  <si>
    <t>资金收入</t>
  </si>
  <si>
    <t>到账时间</t>
  </si>
  <si>
    <t>资金支出</t>
  </si>
  <si>
    <t>2021.9.14</t>
  </si>
  <si>
    <t>场地平整及挡土墙预付款</t>
  </si>
  <si>
    <t>2021.12.24</t>
  </si>
  <si>
    <t>场地平整及挡土墙中期支付</t>
  </si>
  <si>
    <t>2021.12.29</t>
  </si>
  <si>
    <t>主体工程预付款</t>
  </si>
  <si>
    <t>施工图审查费</t>
  </si>
  <si>
    <t>水保方案编制费</t>
  </si>
  <si>
    <t>岩土工程勘测费</t>
  </si>
  <si>
    <t>勘查设计费</t>
  </si>
  <si>
    <t>水土保持补偿费</t>
  </si>
  <si>
    <t>测绘费</t>
  </si>
  <si>
    <t>勘查定界费</t>
  </si>
  <si>
    <t>内插法计算得分2.4分</t>
  </si>
  <si>
    <t>结余</t>
  </si>
  <si>
    <t>账面专户结余</t>
  </si>
  <si>
    <t>差异：</t>
  </si>
  <si>
    <t xml:space="preserve">  1.垫付水土保持补偿费、测绘费、勘查定界费</t>
  </si>
  <si>
    <t xml:space="preserve">  2.利息收入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</si>
</sst>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2">
    <font>
      <sz val="11"/>
      <color theme="1"/>
      <name val="宋体"/>
      <charset val="134"/>
      <scheme val="minor"/>
    </font>
    <font>
      <sz val="12"/>
      <name val="宋体"/>
      <charset val="134"/>
    </font>
    <font>
      <sz val="9"/>
      <name val="宋体"/>
      <charset val="134"/>
      <scheme val="minor"/>
    </font>
    <font>
      <b/>
      <sz val="16"/>
      <name val="宋体"/>
      <charset val="134"/>
      <scheme val="minor"/>
    </font>
    <font>
      <b/>
      <sz val="16"/>
      <name val="宋体"/>
      <charset val="134"/>
      <scheme val="minor"/>
    </font>
    <font>
      <b/>
      <sz val="9"/>
      <name val="宋体"/>
      <charset val="134"/>
      <scheme val="minor"/>
    </font>
    <font>
      <sz val="9"/>
      <name val="仿宋"/>
      <charset val="134"/>
    </font>
    <font>
      <sz val="9"/>
      <name val="宋体"/>
      <charset val="134"/>
      <scheme val="minor"/>
    </font>
    <font>
      <sz val="9"/>
      <color theme="1"/>
      <name val="宋体"/>
      <charset val="134"/>
      <scheme val="minor"/>
    </font>
    <font>
      <b/>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1"/>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20" applyNumberFormat="0" applyFill="0" applyAlignment="0" applyProtection="0">
      <alignment vertical="center"/>
    </xf>
    <xf numFmtId="0" fontId="16" fillId="0" borderId="20" applyNumberFormat="0" applyFill="0" applyAlignment="0" applyProtection="0">
      <alignment vertical="center"/>
    </xf>
    <xf numFmtId="0" fontId="17" fillId="0" borderId="21" applyNumberFormat="0" applyFill="0" applyAlignment="0" applyProtection="0">
      <alignment vertical="center"/>
    </xf>
    <xf numFmtId="0" fontId="17" fillId="0" borderId="0" applyNumberFormat="0" applyFill="0" applyBorder="0" applyAlignment="0" applyProtection="0">
      <alignment vertical="center"/>
    </xf>
    <xf numFmtId="0" fontId="18" fillId="3" borderId="22" applyNumberFormat="0" applyAlignment="0" applyProtection="0">
      <alignment vertical="center"/>
    </xf>
    <xf numFmtId="0" fontId="19" fillId="4" borderId="23" applyNumberFormat="0" applyAlignment="0" applyProtection="0">
      <alignment vertical="center"/>
    </xf>
    <xf numFmtId="0" fontId="20" fillId="4" borderId="22" applyNumberFormat="0" applyAlignment="0" applyProtection="0">
      <alignment vertical="center"/>
    </xf>
    <xf numFmtId="0" fontId="21" fillId="5" borderId="24" applyNumberFormat="0" applyAlignment="0" applyProtection="0">
      <alignment vertical="center"/>
    </xf>
    <xf numFmtId="0" fontId="22" fillId="0" borderId="25" applyNumberFormat="0" applyFill="0" applyAlignment="0" applyProtection="0">
      <alignment vertical="center"/>
    </xf>
    <xf numFmtId="0" fontId="23" fillId="0" borderId="26"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9" fontId="29" fillId="0" borderId="0" applyFont="0" applyFill="0" applyBorder="0" applyAlignment="0" applyProtection="0">
      <alignment vertical="center"/>
    </xf>
    <xf numFmtId="0" fontId="0" fillId="0" borderId="0">
      <alignment vertical="center"/>
    </xf>
    <xf numFmtId="0" fontId="30" fillId="0" borderId="0">
      <alignment vertical="center"/>
    </xf>
  </cellStyleXfs>
  <cellXfs count="79">
    <xf numFmtId="0" fontId="0" fillId="0" borderId="0" xfId="0">
      <alignment vertical="center"/>
    </xf>
    <xf numFmtId="9" fontId="1" fillId="0" borderId="0" xfId="3" applyFont="1" applyAlignment="1"/>
    <xf numFmtId="0" fontId="1" fillId="0" borderId="0" xfId="0" applyFont="1" applyAlignment="1"/>
    <xf numFmtId="176" fontId="1" fillId="0" borderId="0" xfId="3" applyNumberFormat="1" applyFont="1" applyFill="1" applyBorder="1" applyAlignment="1" applyProtection="1"/>
    <xf numFmtId="176" fontId="1" fillId="0" borderId="0" xfId="0" applyNumberFormat="1" applyFont="1" applyAlignment="1"/>
    <xf numFmtId="9" fontId="1" fillId="0" borderId="0" xfId="3" applyFont="1" applyFill="1" applyBorder="1" applyAlignment="1"/>
    <xf numFmtId="176" fontId="1" fillId="0" borderId="0" xfId="3" applyNumberFormat="1" applyFont="1" applyFill="1" applyBorder="1" applyAlignment="1"/>
    <xf numFmtId="9" fontId="1" fillId="0" borderId="0" xfId="3" applyFont="1" applyFill="1" applyAlignment="1"/>
    <xf numFmtId="10" fontId="1" fillId="0" borderId="0" xfId="3" applyNumberFormat="1" applyFont="1" applyFill="1" applyBorder="1" applyAlignment="1"/>
    <xf numFmtId="176" fontId="0" fillId="0" borderId="0" xfId="0" applyNumberFormat="1">
      <alignment vertical="center"/>
    </xf>
    <xf numFmtId="0" fontId="2" fillId="0" borderId="0" xfId="0" applyFont="1">
      <alignment vertical="center"/>
    </xf>
    <xf numFmtId="0" fontId="2" fillId="0" borderId="0" xfId="0" applyFont="1" applyAlignment="1">
      <alignment horizontal="left" vertical="center"/>
    </xf>
    <xf numFmtId="10" fontId="2" fillId="0" borderId="0" xfId="0" applyNumberFormat="1"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10" fontId="5" fillId="0" borderId="2"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10" fontId="2" fillId="0" borderId="5" xfId="0" applyNumberFormat="1" applyFont="1" applyBorder="1" applyAlignment="1">
      <alignment horizontal="center" vertical="center" wrapText="1"/>
    </xf>
    <xf numFmtId="177" fontId="2" fillId="0" borderId="5" xfId="0" applyNumberFormat="1" applyFont="1" applyBorder="1" applyAlignment="1">
      <alignment horizontal="center" vertical="center" wrapText="1"/>
    </xf>
    <xf numFmtId="0" fontId="2" fillId="0" borderId="6" xfId="0" applyFont="1" applyBorder="1" applyAlignment="1">
      <alignment horizontal="left" vertical="center" wrapText="1"/>
    </xf>
    <xf numFmtId="10" fontId="2" fillId="0" borderId="0" xfId="3" applyNumberFormat="1" applyFont="1">
      <alignment vertical="center"/>
    </xf>
    <xf numFmtId="0" fontId="2" fillId="0" borderId="6" xfId="0" applyFont="1" applyBorder="1" applyAlignment="1">
      <alignment horizontal="justify" vertical="center" wrapText="1"/>
    </xf>
    <xf numFmtId="9" fontId="2" fillId="0" borderId="5" xfId="0" applyNumberFormat="1" applyFont="1" applyBorder="1" applyAlignment="1">
      <alignment horizontal="center" vertical="center" wrapText="1"/>
    </xf>
    <xf numFmtId="0" fontId="6" fillId="0" borderId="6" xfId="0" applyFont="1" applyBorder="1" applyAlignment="1">
      <alignment horizontal="justify" vertical="center" wrapText="1"/>
    </xf>
    <xf numFmtId="0" fontId="7" fillId="0" borderId="6"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left" vertical="center" wrapText="1"/>
    </xf>
    <xf numFmtId="9" fontId="2" fillId="0" borderId="8" xfId="0" applyNumberFormat="1" applyFont="1" applyBorder="1" applyAlignment="1">
      <alignment horizontal="center" vertical="center" wrapText="1"/>
    </xf>
    <xf numFmtId="177" fontId="2" fillId="0" borderId="8" xfId="0" applyNumberFormat="1"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1" xfId="0" applyFont="1" applyBorder="1" applyAlignment="1">
      <alignment horizontal="left" vertical="center" wrapText="1"/>
    </xf>
    <xf numFmtId="9" fontId="2" fillId="0" borderId="11" xfId="0" applyNumberFormat="1" applyFont="1" applyBorder="1" applyAlignment="1">
      <alignment horizontal="center" vertical="center" wrapText="1"/>
    </xf>
    <xf numFmtId="177" fontId="2" fillId="0" borderId="11" xfId="0" applyNumberFormat="1" applyFont="1" applyBorder="1" applyAlignment="1">
      <alignment horizontal="center" vertical="center" wrapText="1"/>
    </xf>
    <xf numFmtId="0" fontId="2" fillId="0" borderId="12" xfId="0" applyFont="1" applyBorder="1" applyAlignment="1">
      <alignment horizontal="left" vertical="top" wrapText="1"/>
    </xf>
    <xf numFmtId="0" fontId="8" fillId="0" borderId="13" xfId="0" applyFont="1" applyBorder="1" applyAlignment="1">
      <alignment horizontal="center" vertical="center" wrapText="1"/>
    </xf>
    <xf numFmtId="0" fontId="8" fillId="0" borderId="13" xfId="0" applyFont="1" applyBorder="1" applyAlignment="1">
      <alignment horizontal="left" vertical="center" wrapText="1"/>
    </xf>
    <xf numFmtId="9" fontId="8" fillId="0" borderId="13" xfId="0" applyNumberFormat="1" applyFont="1" applyBorder="1" applyAlignment="1">
      <alignment horizontal="center" vertical="center" wrapText="1"/>
    </xf>
    <xf numFmtId="177" fontId="8" fillId="0" borderId="13" xfId="0" applyNumberFormat="1" applyFont="1" applyBorder="1" applyAlignment="1">
      <alignment horizontal="center" vertical="center" wrapText="1"/>
    </xf>
    <xf numFmtId="0" fontId="8" fillId="0" borderId="14" xfId="0" applyFont="1" applyBorder="1" applyAlignment="1">
      <alignment horizontal="left" vertical="top" wrapText="1"/>
    </xf>
    <xf numFmtId="0" fontId="8" fillId="0" borderId="10" xfId="0" applyFont="1" applyBorder="1" applyAlignment="1">
      <alignment horizontal="center" vertical="center" wrapText="1"/>
    </xf>
    <xf numFmtId="0" fontId="2" fillId="0" borderId="9" xfId="0" applyFont="1" applyBorder="1" applyAlignment="1">
      <alignment horizontal="left" vertical="center" wrapText="1"/>
    </xf>
    <xf numFmtId="0" fontId="2" fillId="0" borderId="12" xfId="0" applyFont="1" applyBorder="1" applyAlignment="1">
      <alignment horizontal="left" vertical="center" wrapText="1"/>
    </xf>
    <xf numFmtId="0" fontId="8" fillId="0" borderId="14" xfId="0" applyFont="1" applyBorder="1" applyAlignment="1">
      <alignment horizontal="left" vertical="center" wrapText="1"/>
    </xf>
    <xf numFmtId="0" fontId="2" fillId="0" borderId="9" xfId="0" applyFont="1" applyBorder="1" applyAlignment="1">
      <alignment horizontal="justify" vertical="center" wrapText="1"/>
    </xf>
    <xf numFmtId="0" fontId="2" fillId="0" borderId="12" xfId="0" applyFont="1" applyBorder="1" applyAlignment="1">
      <alignment horizontal="justify" vertical="center" wrapText="1"/>
    </xf>
    <xf numFmtId="0" fontId="8" fillId="0" borderId="14" xfId="0" applyFont="1" applyBorder="1" applyAlignment="1">
      <alignment horizontal="justify" vertical="center" wrapText="1"/>
    </xf>
    <xf numFmtId="10" fontId="2" fillId="0" borderId="5" xfId="50" applyNumberFormat="1" applyFont="1" applyBorder="1" applyAlignment="1">
      <alignment horizontal="center" vertical="center" wrapText="1"/>
    </xf>
    <xf numFmtId="0" fontId="8" fillId="0" borderId="15" xfId="0" applyFont="1" applyBorder="1" applyAlignment="1">
      <alignment horizontal="center" vertical="center" wrapText="1"/>
    </xf>
    <xf numFmtId="0" fontId="2" fillId="0" borderId="6" xfId="0" applyFont="1" applyBorder="1" applyAlignment="1">
      <alignment horizontal="justify" vertical="top" wrapText="1"/>
    </xf>
    <xf numFmtId="9" fontId="2" fillId="0" borderId="5" xfId="3" applyFont="1" applyFill="1" applyBorder="1" applyAlignment="1">
      <alignment horizontal="center" vertical="center" wrapText="1"/>
    </xf>
    <xf numFmtId="0" fontId="2" fillId="0" borderId="9" xfId="0" applyFont="1" applyBorder="1" applyAlignment="1">
      <alignment vertical="top" wrapText="1"/>
    </xf>
    <xf numFmtId="0" fontId="0" fillId="0" borderId="11" xfId="0" applyBorder="1" applyAlignment="1">
      <alignment horizontal="center" vertical="center" wrapText="1"/>
    </xf>
    <xf numFmtId="0" fontId="0" fillId="0" borderId="12" xfId="0" applyBorder="1" applyAlignment="1">
      <alignment vertical="top" wrapText="1"/>
    </xf>
    <xf numFmtId="0" fontId="0" fillId="0" borderId="11" xfId="0" applyBorder="1" applyAlignment="1">
      <alignment horizontal="left" vertical="center" wrapText="1"/>
    </xf>
    <xf numFmtId="0" fontId="0" fillId="0" borderId="13" xfId="0" applyBorder="1" applyAlignment="1">
      <alignment horizontal="center" vertical="center" wrapText="1"/>
    </xf>
    <xf numFmtId="0" fontId="0" fillId="0" borderId="13" xfId="0" applyBorder="1" applyAlignment="1">
      <alignment horizontal="left" vertical="center" wrapText="1"/>
    </xf>
    <xf numFmtId="9" fontId="2" fillId="0" borderId="5" xfId="50" applyNumberFormat="1" applyFont="1" applyBorder="1" applyAlignment="1">
      <alignment horizontal="center" vertical="center" wrapText="1"/>
    </xf>
    <xf numFmtId="0" fontId="0" fillId="0" borderId="14" xfId="0" applyBorder="1" applyAlignment="1">
      <alignment vertical="top" wrapText="1"/>
    </xf>
    <xf numFmtId="10" fontId="2" fillId="0" borderId="8" xfId="50" applyNumberFormat="1" applyFont="1" applyBorder="1" applyAlignment="1">
      <alignment horizontal="center" vertical="center" wrapText="1"/>
    </xf>
    <xf numFmtId="0" fontId="8" fillId="0" borderId="11"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177" fontId="5" fillId="0" borderId="5" xfId="0" applyNumberFormat="1" applyFont="1" applyBorder="1" applyAlignment="1">
      <alignment horizontal="center" vertical="center"/>
    </xf>
    <xf numFmtId="0" fontId="2" fillId="0" borderId="6" xfId="0" applyFont="1" applyBorder="1" applyAlignment="1">
      <alignment vertical="center" wrapText="1"/>
    </xf>
    <xf numFmtId="0" fontId="9"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7" xfId="0" applyFont="1" applyBorder="1" applyAlignment="1">
      <alignment horizontal="left" vertical="center" wrapText="1"/>
    </xf>
    <xf numFmtId="0" fontId="5" fillId="0" borderId="18" xfId="0"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 3" xfId="5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58</xdr:row>
      <xdr:rowOff>6350</xdr:rowOff>
    </xdr:from>
    <xdr:to>
      <xdr:col>2</xdr:col>
      <xdr:colOff>24765</xdr:colOff>
      <xdr:row>58</xdr:row>
      <xdr:rowOff>6350</xdr:rowOff>
    </xdr:to>
    <xdr:cxnSp>
      <xdr:nvCxnSpPr>
        <xdr:cNvPr id="2" name="直接连接符 1"/>
        <xdr:cNvCxnSpPr/>
      </xdr:nvCxnSpPr>
      <xdr:spPr>
        <a:xfrm>
          <a:off x="0" y="14903450"/>
          <a:ext cx="1212215" cy="0"/>
        </a:xfrm>
        <a:prstGeom prst="line">
          <a:avLst/>
        </a:prstGeom>
      </xdr:spPr>
      <xdr:style>
        <a:lnRef idx="2">
          <a:prstClr val="black"/>
        </a:lnRef>
        <a:fillRef idx="0">
          <a:srgbClr val="FFFFFF"/>
        </a:fillRef>
        <a:effectRef idx="0">
          <a:srgbClr val="FFFFFF"/>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0"/>
  <sheetViews>
    <sheetView view="pageBreakPreview" zoomScaleNormal="100" topLeftCell="A6" workbookViewId="0">
      <selection activeCell="A4" sqref="$A1:$XFD1048576"/>
    </sheetView>
  </sheetViews>
  <sheetFormatPr defaultColWidth="9" defaultRowHeight="12"/>
  <cols>
    <col min="1" max="1" width="9" style="10"/>
    <col min="2" max="2" width="8" style="10" customWidth="1"/>
    <col min="3" max="3" width="32.7272727272727" style="11" customWidth="1"/>
    <col min="4" max="4" width="9.09090909090909" style="12" customWidth="1"/>
    <col min="5" max="5" width="24.3636363636364" style="11" customWidth="1"/>
    <col min="6" max="6" width="9.36363636363636" style="13" customWidth="1"/>
    <col min="7" max="7" width="58.5454545454545" style="10" customWidth="1"/>
    <col min="8" max="8" width="9" style="10"/>
    <col min="9" max="9" width="10.5454545454545" style="10"/>
    <col min="10" max="16384" width="9" style="10"/>
  </cols>
  <sheetData>
    <row r="1" spans="1:1">
      <c r="A1" s="10" t="s">
        <v>0</v>
      </c>
    </row>
    <row r="2" ht="21.5" customHeight="1" spans="1:7">
      <c r="A2" s="14" t="s">
        <v>1</v>
      </c>
      <c r="B2" s="15"/>
      <c r="C2" s="16"/>
      <c r="D2" s="15"/>
      <c r="E2" s="16"/>
      <c r="F2" s="15"/>
      <c r="G2" s="15"/>
    </row>
    <row r="3" ht="19" customHeight="1" spans="1:7">
      <c r="A3" s="17" t="s">
        <v>2</v>
      </c>
      <c r="B3" s="18" t="s">
        <v>3</v>
      </c>
      <c r="C3" s="18" t="s">
        <v>4</v>
      </c>
      <c r="D3" s="19" t="s">
        <v>5</v>
      </c>
      <c r="E3" s="18" t="s">
        <v>6</v>
      </c>
      <c r="F3" s="18" t="s">
        <v>7</v>
      </c>
      <c r="G3" s="20" t="s">
        <v>8</v>
      </c>
    </row>
    <row r="4" ht="18" customHeight="1" spans="1:7">
      <c r="A4" s="21" t="s">
        <v>9</v>
      </c>
      <c r="B4" s="22" t="s">
        <v>10</v>
      </c>
      <c r="C4" s="23" t="s">
        <v>11</v>
      </c>
      <c r="D4" s="24"/>
      <c r="E4" s="23" t="s">
        <v>12</v>
      </c>
      <c r="F4" s="25">
        <v>2.5</v>
      </c>
      <c r="G4" s="26" t="s">
        <v>13</v>
      </c>
    </row>
    <row r="5" ht="18" customHeight="1" spans="1:7">
      <c r="A5" s="21"/>
      <c r="B5" s="22"/>
      <c r="C5" s="23"/>
      <c r="D5" s="24"/>
      <c r="E5" s="23"/>
      <c r="F5" s="25"/>
      <c r="G5" s="26" t="s">
        <v>14</v>
      </c>
    </row>
    <row r="6" ht="18" customHeight="1" spans="1:7">
      <c r="A6" s="21"/>
      <c r="B6" s="22"/>
      <c r="C6" s="23"/>
      <c r="D6" s="24"/>
      <c r="E6" s="23"/>
      <c r="F6" s="25"/>
      <c r="G6" s="26" t="s">
        <v>15</v>
      </c>
    </row>
    <row r="7" ht="18" customHeight="1" spans="1:7">
      <c r="A7" s="21"/>
      <c r="B7" s="22"/>
      <c r="C7" s="23"/>
      <c r="D7" s="24"/>
      <c r="E7" s="23"/>
      <c r="F7" s="25"/>
      <c r="G7" s="26" t="s">
        <v>16</v>
      </c>
    </row>
    <row r="8" ht="23.5" customHeight="1" spans="1:8">
      <c r="A8" s="21"/>
      <c r="B8" s="22"/>
      <c r="C8" s="23"/>
      <c r="D8" s="24"/>
      <c r="E8" s="23"/>
      <c r="F8" s="25"/>
      <c r="G8" s="26" t="s">
        <v>17</v>
      </c>
      <c r="H8" s="27">
        <f>13/16</f>
        <v>0.8125</v>
      </c>
    </row>
    <row r="9" ht="18" customHeight="1" spans="1:7">
      <c r="A9" s="21"/>
      <c r="B9" s="22"/>
      <c r="C9" s="23"/>
      <c r="D9" s="24"/>
      <c r="E9" s="23"/>
      <c r="F9" s="25"/>
      <c r="G9" s="26" t="s">
        <v>18</v>
      </c>
    </row>
    <row r="10" ht="16.5" customHeight="1" spans="1:7">
      <c r="A10" s="21"/>
      <c r="B10" s="22"/>
      <c r="C10" s="23" t="s">
        <v>19</v>
      </c>
      <c r="D10" s="24"/>
      <c r="E10" s="23" t="s">
        <v>20</v>
      </c>
      <c r="F10" s="25">
        <v>1.5</v>
      </c>
      <c r="G10" s="26" t="s">
        <v>13</v>
      </c>
    </row>
    <row r="11" ht="16.5" customHeight="1" spans="1:7">
      <c r="A11" s="21"/>
      <c r="B11" s="22"/>
      <c r="C11" s="23"/>
      <c r="D11" s="22"/>
      <c r="E11" s="23"/>
      <c r="F11" s="25"/>
      <c r="G11" s="26" t="s">
        <v>21</v>
      </c>
    </row>
    <row r="12" ht="16.5" customHeight="1" spans="1:7">
      <c r="A12" s="21"/>
      <c r="B12" s="22"/>
      <c r="C12" s="23"/>
      <c r="D12" s="22"/>
      <c r="E12" s="23"/>
      <c r="F12" s="25"/>
      <c r="G12" s="26" t="s">
        <v>22</v>
      </c>
    </row>
    <row r="13" ht="23" customHeight="1" spans="1:7">
      <c r="A13" s="21"/>
      <c r="B13" s="22"/>
      <c r="C13" s="23"/>
      <c r="D13" s="22"/>
      <c r="E13" s="23"/>
      <c r="F13" s="25"/>
      <c r="G13" s="26" t="s">
        <v>23</v>
      </c>
    </row>
    <row r="14" ht="16.5" customHeight="1" spans="1:7">
      <c r="A14" s="21"/>
      <c r="B14" s="22" t="s">
        <v>24</v>
      </c>
      <c r="C14" s="23" t="s">
        <v>25</v>
      </c>
      <c r="D14" s="24"/>
      <c r="E14" s="23" t="s">
        <v>26</v>
      </c>
      <c r="F14" s="25">
        <v>4</v>
      </c>
      <c r="G14" s="26" t="s">
        <v>27</v>
      </c>
    </row>
    <row r="15" ht="16.5" customHeight="1" spans="1:7">
      <c r="A15" s="21"/>
      <c r="B15" s="22"/>
      <c r="C15" s="23"/>
      <c r="D15" s="22"/>
      <c r="E15" s="23"/>
      <c r="F15" s="25"/>
      <c r="G15" s="26" t="s">
        <v>28</v>
      </c>
    </row>
    <row r="16" ht="16.5" customHeight="1" spans="1:7">
      <c r="A16" s="21"/>
      <c r="B16" s="22"/>
      <c r="C16" s="23"/>
      <c r="D16" s="22"/>
      <c r="E16" s="23"/>
      <c r="F16" s="25"/>
      <c r="G16" s="26" t="s">
        <v>29</v>
      </c>
    </row>
    <row r="17" ht="16.5" customHeight="1" spans="1:7">
      <c r="A17" s="21"/>
      <c r="B17" s="22"/>
      <c r="C17" s="23"/>
      <c r="D17" s="22"/>
      <c r="E17" s="23"/>
      <c r="F17" s="25"/>
      <c r="G17" s="26" t="s">
        <v>30</v>
      </c>
    </row>
    <row r="18" ht="16.5" customHeight="1" spans="1:7">
      <c r="A18" s="21"/>
      <c r="B18" s="22"/>
      <c r="C18" s="23"/>
      <c r="D18" s="22"/>
      <c r="E18" s="23"/>
      <c r="F18" s="25"/>
      <c r="G18" s="26" t="s">
        <v>31</v>
      </c>
    </row>
    <row r="19" ht="16.5" customHeight="1" spans="1:7">
      <c r="A19" s="21"/>
      <c r="B19" s="22"/>
      <c r="C19" s="23" t="s">
        <v>32</v>
      </c>
      <c r="D19" s="24"/>
      <c r="E19" s="23" t="s">
        <v>33</v>
      </c>
      <c r="F19" s="25">
        <v>3</v>
      </c>
      <c r="G19" s="28" t="s">
        <v>13</v>
      </c>
    </row>
    <row r="20" ht="16.5" customHeight="1" spans="1:7">
      <c r="A20" s="21"/>
      <c r="B20" s="22"/>
      <c r="C20" s="23"/>
      <c r="D20" s="22"/>
      <c r="E20" s="23"/>
      <c r="F20" s="25"/>
      <c r="G20" s="28" t="s">
        <v>34</v>
      </c>
    </row>
    <row r="21" ht="16.5" customHeight="1" spans="1:7">
      <c r="A21" s="21"/>
      <c r="B21" s="22"/>
      <c r="C21" s="23"/>
      <c r="D21" s="22"/>
      <c r="E21" s="23"/>
      <c r="F21" s="25"/>
      <c r="G21" s="28" t="s">
        <v>35</v>
      </c>
    </row>
    <row r="22" ht="16.5" customHeight="1" spans="1:7">
      <c r="A22" s="21"/>
      <c r="B22" s="22"/>
      <c r="C22" s="23"/>
      <c r="D22" s="22"/>
      <c r="E22" s="23"/>
      <c r="F22" s="25"/>
      <c r="G22" s="28" t="s">
        <v>36</v>
      </c>
    </row>
    <row r="23" ht="17" customHeight="1" spans="1:7">
      <c r="A23" s="21"/>
      <c r="B23" s="22" t="s">
        <v>37</v>
      </c>
      <c r="C23" s="23" t="s">
        <v>38</v>
      </c>
      <c r="D23" s="24"/>
      <c r="E23" s="23" t="s">
        <v>39</v>
      </c>
      <c r="F23" s="25">
        <v>2</v>
      </c>
      <c r="G23" s="28" t="s">
        <v>13</v>
      </c>
    </row>
    <row r="24" ht="17" customHeight="1" spans="1:7">
      <c r="A24" s="21"/>
      <c r="B24" s="22"/>
      <c r="C24" s="23"/>
      <c r="D24" s="22"/>
      <c r="E24" s="23"/>
      <c r="F24" s="25"/>
      <c r="G24" s="28" t="s">
        <v>40</v>
      </c>
    </row>
    <row r="25" ht="17" customHeight="1" spans="1:7">
      <c r="A25" s="21"/>
      <c r="B25" s="22"/>
      <c r="C25" s="23"/>
      <c r="D25" s="22"/>
      <c r="E25" s="23"/>
      <c r="F25" s="25"/>
      <c r="G25" s="28" t="s">
        <v>41</v>
      </c>
    </row>
    <row r="26" ht="17" customHeight="1" spans="1:7">
      <c r="A26" s="21"/>
      <c r="B26" s="22"/>
      <c r="C26" s="23"/>
      <c r="D26" s="22"/>
      <c r="E26" s="23"/>
      <c r="F26" s="25"/>
      <c r="G26" s="28" t="s">
        <v>42</v>
      </c>
    </row>
    <row r="27" ht="17" customHeight="1" spans="1:7">
      <c r="A27" s="21"/>
      <c r="B27" s="22"/>
      <c r="C27" s="23"/>
      <c r="D27" s="22"/>
      <c r="E27" s="23"/>
      <c r="F27" s="25"/>
      <c r="G27" s="28" t="s">
        <v>43</v>
      </c>
    </row>
    <row r="28" ht="21" customHeight="1" spans="1:7">
      <c r="A28" s="21"/>
      <c r="B28" s="22"/>
      <c r="C28" s="23" t="s">
        <v>44</v>
      </c>
      <c r="D28" s="24"/>
      <c r="E28" s="23" t="s">
        <v>45</v>
      </c>
      <c r="F28" s="25">
        <v>1</v>
      </c>
      <c r="G28" s="28" t="s">
        <v>13</v>
      </c>
    </row>
    <row r="29" ht="20" customHeight="1" spans="1:7">
      <c r="A29" s="21"/>
      <c r="B29" s="22"/>
      <c r="C29" s="23"/>
      <c r="D29" s="22"/>
      <c r="E29" s="23"/>
      <c r="F29" s="25"/>
      <c r="G29" s="28" t="s">
        <v>46</v>
      </c>
    </row>
    <row r="30" ht="19" customHeight="1" spans="1:7">
      <c r="A30" s="21"/>
      <c r="B30" s="22"/>
      <c r="C30" s="23"/>
      <c r="D30" s="22"/>
      <c r="E30" s="23"/>
      <c r="F30" s="25"/>
      <c r="G30" s="28" t="s">
        <v>47</v>
      </c>
    </row>
    <row r="31" ht="16.5" customHeight="1" spans="1:7">
      <c r="A31" s="21" t="s">
        <v>48</v>
      </c>
      <c r="B31" s="22" t="s">
        <v>49</v>
      </c>
      <c r="C31" s="23" t="s">
        <v>50</v>
      </c>
      <c r="D31" s="29">
        <v>1</v>
      </c>
      <c r="E31" s="23" t="s">
        <v>51</v>
      </c>
      <c r="F31" s="25">
        <v>3</v>
      </c>
      <c r="G31" s="28" t="s">
        <v>13</v>
      </c>
    </row>
    <row r="32" ht="16.5" customHeight="1" spans="1:7">
      <c r="A32" s="21"/>
      <c r="B32" s="22"/>
      <c r="C32" s="23"/>
      <c r="D32" s="29"/>
      <c r="E32" s="23"/>
      <c r="F32" s="25"/>
      <c r="G32" s="30" t="s">
        <v>52</v>
      </c>
    </row>
    <row r="33" ht="16.5" customHeight="1" spans="1:7">
      <c r="A33" s="21"/>
      <c r="B33" s="22"/>
      <c r="C33" s="23"/>
      <c r="D33" s="29"/>
      <c r="E33" s="23"/>
      <c r="F33" s="25"/>
      <c r="G33" s="28" t="s">
        <v>53</v>
      </c>
    </row>
    <row r="34" ht="16.5" customHeight="1" spans="1:7">
      <c r="A34" s="21"/>
      <c r="B34" s="22"/>
      <c r="C34" s="23"/>
      <c r="D34" s="29"/>
      <c r="E34" s="23"/>
      <c r="F34" s="25"/>
      <c r="G34" s="28" t="s">
        <v>54</v>
      </c>
    </row>
    <row r="35" ht="24" spans="1:7">
      <c r="A35" s="21"/>
      <c r="B35" s="22"/>
      <c r="C35" s="23"/>
      <c r="D35" s="29"/>
      <c r="E35" s="23"/>
      <c r="F35" s="25"/>
      <c r="G35" s="28" t="s">
        <v>55</v>
      </c>
    </row>
    <row r="36" ht="16.5" customHeight="1" spans="1:7">
      <c r="A36" s="21"/>
      <c r="B36" s="22"/>
      <c r="C36" s="23" t="s">
        <v>56</v>
      </c>
      <c r="D36" s="29">
        <v>1</v>
      </c>
      <c r="E36" s="23" t="s">
        <v>57</v>
      </c>
      <c r="F36" s="25">
        <v>3</v>
      </c>
      <c r="G36" s="28" t="s">
        <v>13</v>
      </c>
    </row>
    <row r="37" ht="16.5" customHeight="1" spans="1:7">
      <c r="A37" s="21"/>
      <c r="B37" s="22"/>
      <c r="C37" s="23"/>
      <c r="D37" s="29"/>
      <c r="E37" s="23"/>
      <c r="F37" s="25"/>
      <c r="G37" s="28" t="s">
        <v>58</v>
      </c>
    </row>
    <row r="38" ht="16.5" customHeight="1" spans="1:9">
      <c r="A38" s="21"/>
      <c r="B38" s="22"/>
      <c r="C38" s="23"/>
      <c r="D38" s="29"/>
      <c r="E38" s="23"/>
      <c r="F38" s="25"/>
      <c r="G38" s="28" t="s">
        <v>59</v>
      </c>
      <c r="H38" s="10">
        <f>F31+F36+F40+F45+F48</f>
        <v>24</v>
      </c>
      <c r="I38" s="27">
        <f>H38/29</f>
        <v>0.827586206896552</v>
      </c>
    </row>
    <row r="39" ht="17" customHeight="1" spans="1:7">
      <c r="A39" s="21"/>
      <c r="B39" s="22"/>
      <c r="C39" s="23"/>
      <c r="D39" s="29"/>
      <c r="E39" s="23"/>
      <c r="F39" s="25"/>
      <c r="G39" s="28" t="s">
        <v>60</v>
      </c>
    </row>
    <row r="40" ht="15.5" customHeight="1" spans="1:7">
      <c r="A40" s="21"/>
      <c r="B40" s="22"/>
      <c r="C40" s="23" t="s">
        <v>61</v>
      </c>
      <c r="D40" s="24"/>
      <c r="E40" s="23" t="s">
        <v>62</v>
      </c>
      <c r="F40" s="25">
        <v>9</v>
      </c>
      <c r="G40" s="28" t="s">
        <v>13</v>
      </c>
    </row>
    <row r="41" ht="24" spans="1:7">
      <c r="A41" s="21"/>
      <c r="B41" s="22"/>
      <c r="C41" s="23"/>
      <c r="D41" s="22"/>
      <c r="E41" s="23"/>
      <c r="F41" s="25"/>
      <c r="G41" s="28" t="s">
        <v>63</v>
      </c>
    </row>
    <row r="42" ht="24.5" customHeight="1" spans="1:7">
      <c r="A42" s="21"/>
      <c r="B42" s="22"/>
      <c r="C42" s="23"/>
      <c r="D42" s="22"/>
      <c r="E42" s="23"/>
      <c r="F42" s="25"/>
      <c r="G42" s="28" t="s">
        <v>64</v>
      </c>
    </row>
    <row r="43" ht="24.5" customHeight="1" spans="1:7">
      <c r="A43" s="21"/>
      <c r="B43" s="22"/>
      <c r="C43" s="23"/>
      <c r="D43" s="22"/>
      <c r="E43" s="23"/>
      <c r="F43" s="25"/>
      <c r="G43" s="28" t="s">
        <v>65</v>
      </c>
    </row>
    <row r="44" ht="24.5" customHeight="1" spans="1:7">
      <c r="A44" s="21"/>
      <c r="B44" s="22"/>
      <c r="C44" s="23"/>
      <c r="D44" s="22"/>
      <c r="E44" s="23"/>
      <c r="F44" s="25"/>
      <c r="G44" s="28" t="s">
        <v>66</v>
      </c>
    </row>
    <row r="45" ht="17.5" customHeight="1" spans="1:7">
      <c r="A45" s="21"/>
      <c r="B45" s="22" t="s">
        <v>67</v>
      </c>
      <c r="C45" s="23" t="s">
        <v>68</v>
      </c>
      <c r="D45" s="24"/>
      <c r="E45" s="23" t="s">
        <v>69</v>
      </c>
      <c r="F45" s="25">
        <v>4</v>
      </c>
      <c r="G45" s="28" t="s">
        <v>13</v>
      </c>
    </row>
    <row r="46" ht="17.5" customHeight="1" spans="1:7">
      <c r="A46" s="21"/>
      <c r="B46" s="22"/>
      <c r="C46" s="23"/>
      <c r="D46" s="22"/>
      <c r="E46" s="23"/>
      <c r="F46" s="25"/>
      <c r="G46" s="28" t="s">
        <v>70</v>
      </c>
    </row>
    <row r="47" ht="17.5" customHeight="1" spans="1:7">
      <c r="A47" s="21"/>
      <c r="B47" s="22"/>
      <c r="C47" s="23"/>
      <c r="D47" s="22"/>
      <c r="E47" s="23"/>
      <c r="F47" s="25"/>
      <c r="G47" s="28" t="s">
        <v>71</v>
      </c>
    </row>
    <row r="48" ht="20" customHeight="1" spans="1:7">
      <c r="A48" s="21"/>
      <c r="B48" s="22"/>
      <c r="C48" s="23" t="s">
        <v>72</v>
      </c>
      <c r="D48" s="24"/>
      <c r="E48" s="23" t="s">
        <v>73</v>
      </c>
      <c r="F48" s="25">
        <v>5</v>
      </c>
      <c r="G48" s="28" t="s">
        <v>13</v>
      </c>
    </row>
    <row r="49" ht="23" customHeight="1" spans="1:7">
      <c r="A49" s="21"/>
      <c r="B49" s="22"/>
      <c r="C49" s="23"/>
      <c r="D49" s="22"/>
      <c r="E49" s="23"/>
      <c r="F49" s="25"/>
      <c r="G49" s="31" t="s">
        <v>74</v>
      </c>
    </row>
    <row r="50" ht="20" customHeight="1" spans="1:7">
      <c r="A50" s="21"/>
      <c r="B50" s="22"/>
      <c r="C50" s="23"/>
      <c r="D50" s="22"/>
      <c r="E50" s="23"/>
      <c r="F50" s="25"/>
      <c r="G50" s="28" t="s">
        <v>75</v>
      </c>
    </row>
    <row r="51" ht="20" customHeight="1" spans="1:7">
      <c r="A51" s="21"/>
      <c r="B51" s="22"/>
      <c r="C51" s="23"/>
      <c r="D51" s="22"/>
      <c r="E51" s="23"/>
      <c r="F51" s="25"/>
      <c r="G51" s="28" t="s">
        <v>76</v>
      </c>
    </row>
    <row r="52" ht="20" customHeight="1" spans="1:7">
      <c r="A52" s="21"/>
      <c r="B52" s="22"/>
      <c r="C52" s="23"/>
      <c r="D52" s="22"/>
      <c r="E52" s="23"/>
      <c r="F52" s="25"/>
      <c r="G52" s="28" t="s">
        <v>77</v>
      </c>
    </row>
    <row r="53" ht="36" customHeight="1" spans="1:7">
      <c r="A53" s="32" t="s">
        <v>78</v>
      </c>
      <c r="B53" s="33" t="s">
        <v>79</v>
      </c>
      <c r="C53" s="34" t="s">
        <v>80</v>
      </c>
      <c r="D53" s="35">
        <v>1</v>
      </c>
      <c r="E53" s="33" t="s">
        <v>81</v>
      </c>
      <c r="F53" s="36">
        <v>9.75</v>
      </c>
      <c r="G53" s="37" t="s">
        <v>82</v>
      </c>
    </row>
    <row r="54" ht="36" customHeight="1" spans="1:7">
      <c r="A54" s="38"/>
      <c r="B54" s="39"/>
      <c r="C54" s="40"/>
      <c r="D54" s="41"/>
      <c r="E54" s="39"/>
      <c r="F54" s="42"/>
      <c r="G54" s="43"/>
    </row>
    <row r="55" ht="36" customHeight="1" spans="1:7">
      <c r="A55" s="38"/>
      <c r="B55" s="44"/>
      <c r="C55" s="45"/>
      <c r="D55" s="46"/>
      <c r="E55" s="44"/>
      <c r="F55" s="47"/>
      <c r="G55" s="48"/>
    </row>
    <row r="56" ht="28.5" customHeight="1" spans="1:7">
      <c r="A56" s="49"/>
      <c r="B56" s="33" t="s">
        <v>83</v>
      </c>
      <c r="C56" s="34" t="s">
        <v>84</v>
      </c>
      <c r="D56" s="35">
        <v>1</v>
      </c>
      <c r="E56" s="34" t="s">
        <v>85</v>
      </c>
      <c r="F56" s="36">
        <v>10</v>
      </c>
      <c r="G56" s="50" t="s">
        <v>86</v>
      </c>
    </row>
    <row r="57" ht="28.5" customHeight="1" spans="1:9">
      <c r="A57" s="49"/>
      <c r="B57" s="39"/>
      <c r="C57" s="40"/>
      <c r="D57" s="41"/>
      <c r="E57" s="40"/>
      <c r="F57" s="42"/>
      <c r="G57" s="51"/>
      <c r="H57" s="10">
        <f>F53+F56+F59+F62</f>
        <v>32.75</v>
      </c>
      <c r="I57" s="27">
        <f>H57/35</f>
        <v>0.935714285714286</v>
      </c>
    </row>
    <row r="58" ht="28.5" customHeight="1" spans="1:7">
      <c r="A58" s="49"/>
      <c r="B58" s="44"/>
      <c r="C58" s="45"/>
      <c r="D58" s="44"/>
      <c r="E58" s="45"/>
      <c r="F58" s="44"/>
      <c r="G58" s="52"/>
    </row>
    <row r="59" ht="29.5" customHeight="1" spans="1:7">
      <c r="A59" s="49"/>
      <c r="B59" s="33" t="s">
        <v>87</v>
      </c>
      <c r="C59" s="34" t="s">
        <v>88</v>
      </c>
      <c r="D59" s="35">
        <v>1</v>
      </c>
      <c r="E59" s="34" t="s">
        <v>89</v>
      </c>
      <c r="F59" s="36">
        <v>7</v>
      </c>
      <c r="G59" s="53" t="s">
        <v>90</v>
      </c>
    </row>
    <row r="60" ht="29.5" customHeight="1" spans="1:7">
      <c r="A60" s="49"/>
      <c r="B60" s="39"/>
      <c r="C60" s="40"/>
      <c r="D60" s="41"/>
      <c r="E60" s="40"/>
      <c r="F60" s="42"/>
      <c r="G60" s="54"/>
    </row>
    <row r="61" ht="29.5" customHeight="1" spans="1:7">
      <c r="A61" s="49"/>
      <c r="B61" s="44"/>
      <c r="C61" s="45"/>
      <c r="D61" s="44"/>
      <c r="E61" s="45"/>
      <c r="F61" s="44"/>
      <c r="G61" s="55"/>
    </row>
    <row r="62" ht="18" customHeight="1" spans="1:7">
      <c r="A62" s="49"/>
      <c r="B62" s="22" t="s">
        <v>91</v>
      </c>
      <c r="C62" s="23" t="s">
        <v>92</v>
      </c>
      <c r="D62" s="56" t="s">
        <v>93</v>
      </c>
      <c r="E62" s="23" t="s">
        <v>94</v>
      </c>
      <c r="F62" s="25">
        <v>6</v>
      </c>
      <c r="G62" s="28" t="s">
        <v>13</v>
      </c>
    </row>
    <row r="63" ht="18" customHeight="1" spans="1:7">
      <c r="A63" s="49"/>
      <c r="B63" s="22"/>
      <c r="C63" s="23"/>
      <c r="D63" s="56"/>
      <c r="E63" s="23"/>
      <c r="F63" s="25"/>
      <c r="G63" s="28" t="s">
        <v>95</v>
      </c>
    </row>
    <row r="64" ht="27" customHeight="1" spans="1:7">
      <c r="A64" s="49"/>
      <c r="B64" s="22"/>
      <c r="C64" s="23"/>
      <c r="D64" s="56"/>
      <c r="E64" s="23"/>
      <c r="F64" s="25"/>
      <c r="G64" s="28" t="s">
        <v>96</v>
      </c>
    </row>
    <row r="65" ht="25" customHeight="1" spans="1:7">
      <c r="A65" s="49"/>
      <c r="B65" s="22"/>
      <c r="C65" s="23"/>
      <c r="D65" s="56"/>
      <c r="E65" s="23"/>
      <c r="F65" s="25"/>
      <c r="G65" s="28" t="s">
        <v>97</v>
      </c>
    </row>
    <row r="66" ht="25.5" customHeight="1" spans="1:7">
      <c r="A66" s="57"/>
      <c r="B66" s="22"/>
      <c r="C66" s="23"/>
      <c r="D66" s="56"/>
      <c r="E66" s="23"/>
      <c r="F66" s="25"/>
      <c r="G66" s="58" t="s">
        <v>98</v>
      </c>
    </row>
    <row r="67" ht="20" customHeight="1" spans="1:7">
      <c r="A67" s="21" t="s">
        <v>99</v>
      </c>
      <c r="B67" s="33" t="s">
        <v>100</v>
      </c>
      <c r="C67" s="23" t="s">
        <v>101</v>
      </c>
      <c r="D67" s="59">
        <v>1</v>
      </c>
      <c r="E67" s="34" t="s">
        <v>102</v>
      </c>
      <c r="F67" s="25">
        <v>0.5</v>
      </c>
      <c r="G67" s="60" t="s">
        <v>103</v>
      </c>
    </row>
    <row r="68" ht="20" customHeight="1" spans="1:7">
      <c r="A68" s="21"/>
      <c r="B68" s="61"/>
      <c r="C68" s="23" t="s">
        <v>104</v>
      </c>
      <c r="D68" s="59">
        <v>1</v>
      </c>
      <c r="E68" s="40"/>
      <c r="F68" s="25">
        <v>1</v>
      </c>
      <c r="G68" s="62"/>
    </row>
    <row r="69" ht="20" customHeight="1" spans="1:7">
      <c r="A69" s="21"/>
      <c r="B69" s="61"/>
      <c r="C69" s="23" t="s">
        <v>105</v>
      </c>
      <c r="D69" s="59">
        <v>1</v>
      </c>
      <c r="E69" s="40"/>
      <c r="F69" s="25">
        <v>1</v>
      </c>
      <c r="G69" s="62"/>
    </row>
    <row r="70" ht="20" customHeight="1" spans="1:7">
      <c r="A70" s="21"/>
      <c r="B70" s="61"/>
      <c r="C70" s="23" t="s">
        <v>106</v>
      </c>
      <c r="D70" s="59">
        <v>1</v>
      </c>
      <c r="E70" s="40"/>
      <c r="F70" s="25">
        <v>1.5</v>
      </c>
      <c r="G70" s="62"/>
    </row>
    <row r="71" ht="20" customHeight="1" spans="1:7">
      <c r="A71" s="21"/>
      <c r="B71" s="61"/>
      <c r="C71" s="23" t="s">
        <v>107</v>
      </c>
      <c r="D71" s="59">
        <v>1</v>
      </c>
      <c r="E71" s="63"/>
      <c r="F71" s="25">
        <v>1.5</v>
      </c>
      <c r="G71" s="62"/>
    </row>
    <row r="72" ht="20" customHeight="1" spans="1:7">
      <c r="A72" s="21"/>
      <c r="B72" s="64"/>
      <c r="C72" s="23" t="s">
        <v>108</v>
      </c>
      <c r="D72" s="59">
        <v>1</v>
      </c>
      <c r="E72" s="65"/>
      <c r="F72" s="25">
        <v>1.5</v>
      </c>
      <c r="G72" s="62"/>
    </row>
    <row r="73" ht="25" customHeight="1" spans="1:9">
      <c r="A73" s="21"/>
      <c r="B73" s="44" t="s">
        <v>109</v>
      </c>
      <c r="C73" s="23" t="s">
        <v>110</v>
      </c>
      <c r="D73" s="66">
        <v>1</v>
      </c>
      <c r="E73" s="34" t="s">
        <v>111</v>
      </c>
      <c r="F73" s="25">
        <v>1.5</v>
      </c>
      <c r="G73" s="67"/>
      <c r="H73" s="10">
        <f>F67+F68+F69+F70+F73+F74+F76</f>
        <v>14.66</v>
      </c>
      <c r="I73" s="27">
        <f>H73/20</f>
        <v>0.733</v>
      </c>
    </row>
    <row r="74" ht="16" customHeight="1" spans="1:7">
      <c r="A74" s="21"/>
      <c r="B74" s="22" t="s">
        <v>112</v>
      </c>
      <c r="C74" s="23" t="s">
        <v>113</v>
      </c>
      <c r="D74" s="56" t="s">
        <v>114</v>
      </c>
      <c r="E74" s="23" t="s">
        <v>115</v>
      </c>
      <c r="F74" s="25">
        <v>5</v>
      </c>
      <c r="G74" s="28" t="s">
        <v>13</v>
      </c>
    </row>
    <row r="75" ht="36" spans="1:7">
      <c r="A75" s="21"/>
      <c r="B75" s="22"/>
      <c r="C75" s="23"/>
      <c r="D75" s="56"/>
      <c r="E75" s="23"/>
      <c r="F75" s="25"/>
      <c r="G75" s="28" t="s">
        <v>116</v>
      </c>
    </row>
    <row r="76" ht="17.5" customHeight="1" spans="1:7">
      <c r="A76" s="21"/>
      <c r="B76" s="22" t="s">
        <v>117</v>
      </c>
      <c r="C76" s="23" t="s">
        <v>118</v>
      </c>
      <c r="D76" s="68" t="s">
        <v>119</v>
      </c>
      <c r="E76" s="23" t="s">
        <v>120</v>
      </c>
      <c r="F76" s="25">
        <v>4.16</v>
      </c>
      <c r="G76" s="28" t="s">
        <v>13</v>
      </c>
    </row>
    <row r="77" ht="26.5" customHeight="1" spans="1:7">
      <c r="A77" s="21"/>
      <c r="B77" s="22"/>
      <c r="C77" s="23"/>
      <c r="D77" s="69"/>
      <c r="E77" s="23"/>
      <c r="F77" s="25"/>
      <c r="G77" s="28" t="s">
        <v>121</v>
      </c>
    </row>
    <row r="78" ht="25" customHeight="1" spans="1:7">
      <c r="A78" s="21"/>
      <c r="B78" s="22"/>
      <c r="C78" s="23"/>
      <c r="D78" s="44"/>
      <c r="E78" s="23"/>
      <c r="F78" s="25"/>
      <c r="G78" s="28" t="s">
        <v>122</v>
      </c>
    </row>
    <row r="79" ht="25" customHeight="1" spans="1:7">
      <c r="A79" s="70" t="s">
        <v>123</v>
      </c>
      <c r="B79" s="71"/>
      <c r="C79" s="72"/>
      <c r="D79" s="71"/>
      <c r="E79" s="72"/>
      <c r="F79" s="73">
        <f>SUM(F4:F78)</f>
        <v>88.41</v>
      </c>
      <c r="G79" s="74" t="s">
        <v>124</v>
      </c>
    </row>
    <row r="80" ht="20.5" customHeight="1" spans="1:7">
      <c r="A80" s="75" t="s">
        <v>125</v>
      </c>
      <c r="B80" s="76"/>
      <c r="C80" s="77"/>
      <c r="D80" s="76"/>
      <c r="E80" s="77"/>
      <c r="F80" s="76"/>
      <c r="G80" s="78"/>
    </row>
  </sheetData>
  <mergeCells count="92">
    <mergeCell ref="A2:G2"/>
    <mergeCell ref="A79:E79"/>
    <mergeCell ref="A80:G80"/>
    <mergeCell ref="A4:A30"/>
    <mergeCell ref="A31:A52"/>
    <mergeCell ref="A53:A66"/>
    <mergeCell ref="A67:A78"/>
    <mergeCell ref="B4:B13"/>
    <mergeCell ref="B14:B22"/>
    <mergeCell ref="B23:B30"/>
    <mergeCell ref="B31:B44"/>
    <mergeCell ref="B45:B52"/>
    <mergeCell ref="B53:B55"/>
    <mergeCell ref="B56:B58"/>
    <mergeCell ref="B59:B61"/>
    <mergeCell ref="B62:B66"/>
    <mergeCell ref="B67:B72"/>
    <mergeCell ref="B74:B75"/>
    <mergeCell ref="B76:B78"/>
    <mergeCell ref="C4:C9"/>
    <mergeCell ref="C10:C13"/>
    <mergeCell ref="C14:C18"/>
    <mergeCell ref="C19:C22"/>
    <mergeCell ref="C23:C27"/>
    <mergeCell ref="C28:C30"/>
    <mergeCell ref="C31:C35"/>
    <mergeCell ref="C36:C39"/>
    <mergeCell ref="C40:C44"/>
    <mergeCell ref="C45:C47"/>
    <mergeCell ref="C48:C52"/>
    <mergeCell ref="C53:C55"/>
    <mergeCell ref="C56:C58"/>
    <mergeCell ref="C59:C61"/>
    <mergeCell ref="C62:C66"/>
    <mergeCell ref="C74:C75"/>
    <mergeCell ref="C76:C78"/>
    <mergeCell ref="D4:D9"/>
    <mergeCell ref="D10:D13"/>
    <mergeCell ref="D14:D18"/>
    <mergeCell ref="D19:D22"/>
    <mergeCell ref="D23:D27"/>
    <mergeCell ref="D28:D30"/>
    <mergeCell ref="D31:D35"/>
    <mergeCell ref="D36:D39"/>
    <mergeCell ref="D40:D44"/>
    <mergeCell ref="D45:D47"/>
    <mergeCell ref="D48:D52"/>
    <mergeCell ref="D53:D55"/>
    <mergeCell ref="D56:D58"/>
    <mergeCell ref="D59:D61"/>
    <mergeCell ref="D62:D66"/>
    <mergeCell ref="D74:D75"/>
    <mergeCell ref="D76:D78"/>
    <mergeCell ref="E4:E9"/>
    <mergeCell ref="E10:E13"/>
    <mergeCell ref="E14:E18"/>
    <mergeCell ref="E19:E22"/>
    <mergeCell ref="E23:E27"/>
    <mergeCell ref="E28:E30"/>
    <mergeCell ref="E31:E35"/>
    <mergeCell ref="E36:E39"/>
    <mergeCell ref="E40:E44"/>
    <mergeCell ref="E45:E47"/>
    <mergeCell ref="E48:E52"/>
    <mergeCell ref="E53:E55"/>
    <mergeCell ref="E56:E58"/>
    <mergeCell ref="E59:E61"/>
    <mergeCell ref="E62:E66"/>
    <mergeCell ref="E67:E72"/>
    <mergeCell ref="E74:E75"/>
    <mergeCell ref="E76:E78"/>
    <mergeCell ref="F4:F9"/>
    <mergeCell ref="F10:F13"/>
    <mergeCell ref="F14:F18"/>
    <mergeCell ref="F19:F22"/>
    <mergeCell ref="F23:F27"/>
    <mergeCell ref="F28:F30"/>
    <mergeCell ref="F31:F35"/>
    <mergeCell ref="F36:F39"/>
    <mergeCell ref="F40:F44"/>
    <mergeCell ref="F45:F47"/>
    <mergeCell ref="F48:F52"/>
    <mergeCell ref="F53:F55"/>
    <mergeCell ref="F56:F58"/>
    <mergeCell ref="F59:F61"/>
    <mergeCell ref="F62:F66"/>
    <mergeCell ref="F74:F75"/>
    <mergeCell ref="F76:F78"/>
    <mergeCell ref="G53:G55"/>
    <mergeCell ref="G56:G58"/>
    <mergeCell ref="G59:G61"/>
    <mergeCell ref="G67:G73"/>
  </mergeCells>
  <printOptions horizontalCentered="1"/>
  <pageMargins left="0.393055555555556" right="0.393055555555556" top="0.314583333333333" bottom="0.275" header="0.298611111111111" footer="0.298611111111111"/>
  <pageSetup paperSize="9" scale="48" orientation="portrait"/>
  <headerFooter>
    <oddFooter>&amp;C第 &amp;P 页，共 &amp;N 页</oddFooter>
  </headerFooter>
  <rowBreaks count="1" manualBreakCount="1">
    <brk id="12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0"/>
  <sheetViews>
    <sheetView tabSelected="1" view="pageBreakPreview" zoomScaleNormal="100" topLeftCell="A56" workbookViewId="0">
      <selection activeCell="C56" sqref="C56:C58"/>
    </sheetView>
  </sheetViews>
  <sheetFormatPr defaultColWidth="9" defaultRowHeight="12"/>
  <cols>
    <col min="1" max="1" width="9" style="10"/>
    <col min="2" max="2" width="8" style="10" customWidth="1"/>
    <col min="3" max="3" width="32.7272727272727" style="11" customWidth="1"/>
    <col min="4" max="4" width="9.09090909090909" style="12" customWidth="1"/>
    <col min="5" max="5" width="24.3636363636364" style="11" customWidth="1"/>
    <col min="6" max="6" width="9.36363636363636" style="13" customWidth="1"/>
    <col min="7" max="7" width="58.5454545454545" style="10" customWidth="1"/>
    <col min="8" max="8" width="9" style="10"/>
    <col min="9" max="9" width="10.5454545454545" style="10"/>
    <col min="10" max="16384" width="9" style="10"/>
  </cols>
  <sheetData>
    <row r="1" s="10" customFormat="1" spans="1:6">
      <c r="A1" s="10" t="s">
        <v>0</v>
      </c>
      <c r="C1" s="11"/>
      <c r="D1" s="12"/>
      <c r="E1" s="11"/>
      <c r="F1" s="13"/>
    </row>
    <row r="2" s="10" customFormat="1" ht="21.5" customHeight="1" spans="1:7">
      <c r="A2" s="14" t="s">
        <v>1</v>
      </c>
      <c r="B2" s="15"/>
      <c r="C2" s="16"/>
      <c r="D2" s="15"/>
      <c r="E2" s="16"/>
      <c r="F2" s="15"/>
      <c r="G2" s="15"/>
    </row>
    <row r="3" s="10" customFormat="1" ht="19" customHeight="1" spans="1:7">
      <c r="A3" s="17" t="s">
        <v>2</v>
      </c>
      <c r="B3" s="18" t="s">
        <v>3</v>
      </c>
      <c r="C3" s="18" t="s">
        <v>4</v>
      </c>
      <c r="D3" s="19" t="s">
        <v>5</v>
      </c>
      <c r="E3" s="18" t="s">
        <v>6</v>
      </c>
      <c r="F3" s="18" t="s">
        <v>7</v>
      </c>
      <c r="G3" s="20" t="s">
        <v>8</v>
      </c>
    </row>
    <row r="4" s="10" customFormat="1" ht="18" customHeight="1" spans="1:7">
      <c r="A4" s="21" t="s">
        <v>9</v>
      </c>
      <c r="B4" s="22" t="s">
        <v>10</v>
      </c>
      <c r="C4" s="23" t="s">
        <v>11</v>
      </c>
      <c r="D4" s="24"/>
      <c r="E4" s="23" t="s">
        <v>12</v>
      </c>
      <c r="F4" s="25">
        <v>2.5</v>
      </c>
      <c r="G4" s="26" t="s">
        <v>13</v>
      </c>
    </row>
    <row r="5" s="10" customFormat="1" ht="18" customHeight="1" spans="1:7">
      <c r="A5" s="21"/>
      <c r="B5" s="22"/>
      <c r="C5" s="23"/>
      <c r="D5" s="24"/>
      <c r="E5" s="23"/>
      <c r="F5" s="25"/>
      <c r="G5" s="26" t="s">
        <v>14</v>
      </c>
    </row>
    <row r="6" s="10" customFormat="1" ht="18" customHeight="1" spans="1:7">
      <c r="A6" s="21"/>
      <c r="B6" s="22"/>
      <c r="C6" s="23"/>
      <c r="D6" s="24"/>
      <c r="E6" s="23"/>
      <c r="F6" s="25"/>
      <c r="G6" s="26" t="s">
        <v>15</v>
      </c>
    </row>
    <row r="7" s="10" customFormat="1" ht="18" customHeight="1" spans="1:7">
      <c r="A7" s="21"/>
      <c r="B7" s="22"/>
      <c r="C7" s="23"/>
      <c r="D7" s="24"/>
      <c r="E7" s="23"/>
      <c r="F7" s="25"/>
      <c r="G7" s="26" t="s">
        <v>16</v>
      </c>
    </row>
    <row r="8" s="10" customFormat="1" ht="23.5" customHeight="1" spans="1:8">
      <c r="A8" s="21"/>
      <c r="B8" s="22"/>
      <c r="C8" s="23"/>
      <c r="D8" s="24"/>
      <c r="E8" s="23"/>
      <c r="F8" s="25"/>
      <c r="G8" s="26" t="s">
        <v>17</v>
      </c>
      <c r="H8" s="27">
        <f>13/16</f>
        <v>0.8125</v>
      </c>
    </row>
    <row r="9" s="10" customFormat="1" ht="18" customHeight="1" spans="1:7">
      <c r="A9" s="21"/>
      <c r="B9" s="22"/>
      <c r="C9" s="23"/>
      <c r="D9" s="24"/>
      <c r="E9" s="23"/>
      <c r="F9" s="25"/>
      <c r="G9" s="26" t="s">
        <v>18</v>
      </c>
    </row>
    <row r="10" s="10" customFormat="1" ht="16.5" customHeight="1" spans="1:7">
      <c r="A10" s="21"/>
      <c r="B10" s="22"/>
      <c r="C10" s="23" t="s">
        <v>19</v>
      </c>
      <c r="D10" s="24"/>
      <c r="E10" s="23" t="s">
        <v>20</v>
      </c>
      <c r="F10" s="25">
        <v>1.5</v>
      </c>
      <c r="G10" s="26" t="s">
        <v>13</v>
      </c>
    </row>
    <row r="11" s="10" customFormat="1" ht="16.5" customHeight="1" spans="1:7">
      <c r="A11" s="21"/>
      <c r="B11" s="22"/>
      <c r="C11" s="23"/>
      <c r="D11" s="22"/>
      <c r="E11" s="23"/>
      <c r="F11" s="25"/>
      <c r="G11" s="26" t="s">
        <v>21</v>
      </c>
    </row>
    <row r="12" s="10" customFormat="1" ht="16.5" customHeight="1" spans="1:7">
      <c r="A12" s="21"/>
      <c r="B12" s="22"/>
      <c r="C12" s="23"/>
      <c r="D12" s="22"/>
      <c r="E12" s="23"/>
      <c r="F12" s="25"/>
      <c r="G12" s="26" t="s">
        <v>22</v>
      </c>
    </row>
    <row r="13" s="10" customFormat="1" ht="23" customHeight="1" spans="1:7">
      <c r="A13" s="21"/>
      <c r="B13" s="22"/>
      <c r="C13" s="23"/>
      <c r="D13" s="22"/>
      <c r="E13" s="23"/>
      <c r="F13" s="25"/>
      <c r="G13" s="26" t="s">
        <v>23</v>
      </c>
    </row>
    <row r="14" s="10" customFormat="1" ht="16.5" customHeight="1" spans="1:7">
      <c r="A14" s="21"/>
      <c r="B14" s="22" t="s">
        <v>24</v>
      </c>
      <c r="C14" s="23" t="s">
        <v>25</v>
      </c>
      <c r="D14" s="24"/>
      <c r="E14" s="23" t="s">
        <v>26</v>
      </c>
      <c r="F14" s="25">
        <v>4</v>
      </c>
      <c r="G14" s="26" t="s">
        <v>27</v>
      </c>
    </row>
    <row r="15" s="10" customFormat="1" ht="16.5" customHeight="1" spans="1:7">
      <c r="A15" s="21"/>
      <c r="B15" s="22"/>
      <c r="C15" s="23"/>
      <c r="D15" s="22"/>
      <c r="E15" s="23"/>
      <c r="F15" s="25"/>
      <c r="G15" s="26" t="s">
        <v>28</v>
      </c>
    </row>
    <row r="16" s="10" customFormat="1" ht="16.5" customHeight="1" spans="1:7">
      <c r="A16" s="21"/>
      <c r="B16" s="22"/>
      <c r="C16" s="23"/>
      <c r="D16" s="22"/>
      <c r="E16" s="23"/>
      <c r="F16" s="25"/>
      <c r="G16" s="26" t="s">
        <v>29</v>
      </c>
    </row>
    <row r="17" s="10" customFormat="1" ht="16.5" customHeight="1" spans="1:7">
      <c r="A17" s="21"/>
      <c r="B17" s="22"/>
      <c r="C17" s="23"/>
      <c r="D17" s="22"/>
      <c r="E17" s="23"/>
      <c r="F17" s="25"/>
      <c r="G17" s="26" t="s">
        <v>30</v>
      </c>
    </row>
    <row r="18" s="10" customFormat="1" ht="16.5" customHeight="1" spans="1:7">
      <c r="A18" s="21"/>
      <c r="B18" s="22"/>
      <c r="C18" s="23"/>
      <c r="D18" s="22"/>
      <c r="E18" s="23"/>
      <c r="F18" s="25"/>
      <c r="G18" s="26" t="s">
        <v>31</v>
      </c>
    </row>
    <row r="19" s="10" customFormat="1" ht="16.5" customHeight="1" spans="1:7">
      <c r="A19" s="21"/>
      <c r="B19" s="22"/>
      <c r="C19" s="23" t="s">
        <v>32</v>
      </c>
      <c r="D19" s="24"/>
      <c r="E19" s="23" t="s">
        <v>33</v>
      </c>
      <c r="F19" s="25">
        <v>3</v>
      </c>
      <c r="G19" s="28" t="s">
        <v>13</v>
      </c>
    </row>
    <row r="20" s="10" customFormat="1" ht="16.5" customHeight="1" spans="1:7">
      <c r="A20" s="21"/>
      <c r="B20" s="22"/>
      <c r="C20" s="23"/>
      <c r="D20" s="22"/>
      <c r="E20" s="23"/>
      <c r="F20" s="25"/>
      <c r="G20" s="28" t="s">
        <v>34</v>
      </c>
    </row>
    <row r="21" s="10" customFormat="1" ht="16.5" customHeight="1" spans="1:7">
      <c r="A21" s="21"/>
      <c r="B21" s="22"/>
      <c r="C21" s="23"/>
      <c r="D21" s="22"/>
      <c r="E21" s="23"/>
      <c r="F21" s="25"/>
      <c r="G21" s="28" t="s">
        <v>35</v>
      </c>
    </row>
    <row r="22" s="10" customFormat="1" ht="16.5" customHeight="1" spans="1:7">
      <c r="A22" s="21"/>
      <c r="B22" s="22"/>
      <c r="C22" s="23"/>
      <c r="D22" s="22"/>
      <c r="E22" s="23"/>
      <c r="F22" s="25"/>
      <c r="G22" s="28" t="s">
        <v>36</v>
      </c>
    </row>
    <row r="23" s="10" customFormat="1" ht="17" customHeight="1" spans="1:7">
      <c r="A23" s="21"/>
      <c r="B23" s="22" t="s">
        <v>37</v>
      </c>
      <c r="C23" s="23" t="s">
        <v>38</v>
      </c>
      <c r="D23" s="24"/>
      <c r="E23" s="23" t="s">
        <v>39</v>
      </c>
      <c r="F23" s="25">
        <v>2</v>
      </c>
      <c r="G23" s="28" t="s">
        <v>13</v>
      </c>
    </row>
    <row r="24" s="10" customFormat="1" ht="17" customHeight="1" spans="1:7">
      <c r="A24" s="21"/>
      <c r="B24" s="22"/>
      <c r="C24" s="23"/>
      <c r="D24" s="22"/>
      <c r="E24" s="23"/>
      <c r="F24" s="25"/>
      <c r="G24" s="28" t="s">
        <v>40</v>
      </c>
    </row>
    <row r="25" s="10" customFormat="1" ht="17" customHeight="1" spans="1:7">
      <c r="A25" s="21"/>
      <c r="B25" s="22"/>
      <c r="C25" s="23"/>
      <c r="D25" s="22"/>
      <c r="E25" s="23"/>
      <c r="F25" s="25"/>
      <c r="G25" s="28" t="s">
        <v>41</v>
      </c>
    </row>
    <row r="26" s="10" customFormat="1" ht="17" customHeight="1" spans="1:7">
      <c r="A26" s="21"/>
      <c r="B26" s="22"/>
      <c r="C26" s="23"/>
      <c r="D26" s="22"/>
      <c r="E26" s="23"/>
      <c r="F26" s="25"/>
      <c r="G26" s="28" t="s">
        <v>42</v>
      </c>
    </row>
    <row r="27" s="10" customFormat="1" ht="17" customHeight="1" spans="1:7">
      <c r="A27" s="21"/>
      <c r="B27" s="22"/>
      <c r="C27" s="23"/>
      <c r="D27" s="22"/>
      <c r="E27" s="23"/>
      <c r="F27" s="25"/>
      <c r="G27" s="28" t="s">
        <v>43</v>
      </c>
    </row>
    <row r="28" s="10" customFormat="1" ht="21" customHeight="1" spans="1:7">
      <c r="A28" s="21"/>
      <c r="B28" s="22"/>
      <c r="C28" s="23" t="s">
        <v>44</v>
      </c>
      <c r="D28" s="24"/>
      <c r="E28" s="23" t="s">
        <v>45</v>
      </c>
      <c r="F28" s="25">
        <v>1</v>
      </c>
      <c r="G28" s="28" t="s">
        <v>13</v>
      </c>
    </row>
    <row r="29" s="10" customFormat="1" ht="20" customHeight="1" spans="1:7">
      <c r="A29" s="21"/>
      <c r="B29" s="22"/>
      <c r="C29" s="23"/>
      <c r="D29" s="22"/>
      <c r="E29" s="23"/>
      <c r="F29" s="25"/>
      <c r="G29" s="28" t="s">
        <v>46</v>
      </c>
    </row>
    <row r="30" s="10" customFormat="1" ht="19" customHeight="1" spans="1:7">
      <c r="A30" s="21"/>
      <c r="B30" s="22"/>
      <c r="C30" s="23"/>
      <c r="D30" s="22"/>
      <c r="E30" s="23"/>
      <c r="F30" s="25"/>
      <c r="G30" s="28" t="s">
        <v>47</v>
      </c>
    </row>
    <row r="31" s="10" customFormat="1" ht="16.5" customHeight="1" spans="1:7">
      <c r="A31" s="21" t="s">
        <v>48</v>
      </c>
      <c r="B31" s="22" t="s">
        <v>49</v>
      </c>
      <c r="C31" s="23" t="s">
        <v>50</v>
      </c>
      <c r="D31" s="29">
        <v>1</v>
      </c>
      <c r="E31" s="23" t="s">
        <v>51</v>
      </c>
      <c r="F31" s="25">
        <v>3</v>
      </c>
      <c r="G31" s="28" t="s">
        <v>13</v>
      </c>
    </row>
    <row r="32" s="10" customFormat="1" ht="16.5" customHeight="1" spans="1:7">
      <c r="A32" s="21"/>
      <c r="B32" s="22"/>
      <c r="C32" s="23"/>
      <c r="D32" s="29"/>
      <c r="E32" s="23"/>
      <c r="F32" s="25"/>
      <c r="G32" s="30" t="s">
        <v>52</v>
      </c>
    </row>
    <row r="33" s="10" customFormat="1" ht="16.5" customHeight="1" spans="1:7">
      <c r="A33" s="21"/>
      <c r="B33" s="22"/>
      <c r="C33" s="23"/>
      <c r="D33" s="29"/>
      <c r="E33" s="23"/>
      <c r="F33" s="25"/>
      <c r="G33" s="28" t="s">
        <v>53</v>
      </c>
    </row>
    <row r="34" s="10" customFormat="1" ht="16.5" customHeight="1" spans="1:7">
      <c r="A34" s="21"/>
      <c r="B34" s="22"/>
      <c r="C34" s="23"/>
      <c r="D34" s="29"/>
      <c r="E34" s="23"/>
      <c r="F34" s="25"/>
      <c r="G34" s="28" t="s">
        <v>54</v>
      </c>
    </row>
    <row r="35" s="10" customFormat="1" ht="24" spans="1:7">
      <c r="A35" s="21"/>
      <c r="B35" s="22"/>
      <c r="C35" s="23"/>
      <c r="D35" s="29"/>
      <c r="E35" s="23"/>
      <c r="F35" s="25"/>
      <c r="G35" s="28" t="s">
        <v>55</v>
      </c>
    </row>
    <row r="36" s="10" customFormat="1" ht="16.5" customHeight="1" spans="1:7">
      <c r="A36" s="21"/>
      <c r="B36" s="22"/>
      <c r="C36" s="23" t="s">
        <v>56</v>
      </c>
      <c r="D36" s="29">
        <v>1</v>
      </c>
      <c r="E36" s="23" t="s">
        <v>57</v>
      </c>
      <c r="F36" s="25">
        <v>3</v>
      </c>
      <c r="G36" s="28" t="s">
        <v>13</v>
      </c>
    </row>
    <row r="37" s="10" customFormat="1" ht="16.5" customHeight="1" spans="1:7">
      <c r="A37" s="21"/>
      <c r="B37" s="22"/>
      <c r="C37" s="23"/>
      <c r="D37" s="29"/>
      <c r="E37" s="23"/>
      <c r="F37" s="25"/>
      <c r="G37" s="28" t="s">
        <v>58</v>
      </c>
    </row>
    <row r="38" s="10" customFormat="1" ht="16.5" customHeight="1" spans="1:9">
      <c r="A38" s="21"/>
      <c r="B38" s="22"/>
      <c r="C38" s="23"/>
      <c r="D38" s="29"/>
      <c r="E38" s="23"/>
      <c r="F38" s="25"/>
      <c r="G38" s="28" t="s">
        <v>59</v>
      </c>
      <c r="H38" s="10">
        <f>F31+F36+F40+F45+F48</f>
        <v>24</v>
      </c>
      <c r="I38" s="27">
        <f>H38/29</f>
        <v>0.827586206896552</v>
      </c>
    </row>
    <row r="39" s="10" customFormat="1" ht="17" customHeight="1" spans="1:7">
      <c r="A39" s="21"/>
      <c r="B39" s="22"/>
      <c r="C39" s="23"/>
      <c r="D39" s="29"/>
      <c r="E39" s="23"/>
      <c r="F39" s="25"/>
      <c r="G39" s="28" t="s">
        <v>60</v>
      </c>
    </row>
    <row r="40" s="10" customFormat="1" ht="15.5" customHeight="1" spans="1:7">
      <c r="A40" s="21"/>
      <c r="B40" s="22"/>
      <c r="C40" s="23" t="s">
        <v>61</v>
      </c>
      <c r="D40" s="24"/>
      <c r="E40" s="23" t="s">
        <v>62</v>
      </c>
      <c r="F40" s="25">
        <v>9</v>
      </c>
      <c r="G40" s="28" t="s">
        <v>13</v>
      </c>
    </row>
    <row r="41" s="10" customFormat="1" ht="24" spans="1:7">
      <c r="A41" s="21"/>
      <c r="B41" s="22"/>
      <c r="C41" s="23"/>
      <c r="D41" s="22"/>
      <c r="E41" s="23"/>
      <c r="F41" s="25"/>
      <c r="G41" s="28" t="s">
        <v>63</v>
      </c>
    </row>
    <row r="42" s="10" customFormat="1" ht="24.5" customHeight="1" spans="1:7">
      <c r="A42" s="21"/>
      <c r="B42" s="22"/>
      <c r="C42" s="23"/>
      <c r="D42" s="22"/>
      <c r="E42" s="23"/>
      <c r="F42" s="25"/>
      <c r="G42" s="28" t="s">
        <v>64</v>
      </c>
    </row>
    <row r="43" s="10" customFormat="1" ht="24.5" customHeight="1" spans="1:7">
      <c r="A43" s="21"/>
      <c r="B43" s="22"/>
      <c r="C43" s="23"/>
      <c r="D43" s="22"/>
      <c r="E43" s="23"/>
      <c r="F43" s="25"/>
      <c r="G43" s="28" t="s">
        <v>65</v>
      </c>
    </row>
    <row r="44" s="10" customFormat="1" ht="24.5" customHeight="1" spans="1:7">
      <c r="A44" s="21"/>
      <c r="B44" s="22"/>
      <c r="C44" s="23"/>
      <c r="D44" s="22"/>
      <c r="E44" s="23"/>
      <c r="F44" s="25"/>
      <c r="G44" s="28" t="s">
        <v>66</v>
      </c>
    </row>
    <row r="45" s="10" customFormat="1" ht="17.5" customHeight="1" spans="1:7">
      <c r="A45" s="21"/>
      <c r="B45" s="22" t="s">
        <v>67</v>
      </c>
      <c r="C45" s="23" t="s">
        <v>68</v>
      </c>
      <c r="D45" s="24"/>
      <c r="E45" s="23" t="s">
        <v>69</v>
      </c>
      <c r="F45" s="25">
        <v>4</v>
      </c>
      <c r="G45" s="28" t="s">
        <v>13</v>
      </c>
    </row>
    <row r="46" s="10" customFormat="1" ht="17.5" customHeight="1" spans="1:7">
      <c r="A46" s="21"/>
      <c r="B46" s="22"/>
      <c r="C46" s="23"/>
      <c r="D46" s="22"/>
      <c r="E46" s="23"/>
      <c r="F46" s="25"/>
      <c r="G46" s="28" t="s">
        <v>70</v>
      </c>
    </row>
    <row r="47" s="10" customFormat="1" ht="17.5" customHeight="1" spans="1:7">
      <c r="A47" s="21"/>
      <c r="B47" s="22"/>
      <c r="C47" s="23"/>
      <c r="D47" s="22"/>
      <c r="E47" s="23"/>
      <c r="F47" s="25"/>
      <c r="G47" s="28" t="s">
        <v>71</v>
      </c>
    </row>
    <row r="48" s="10" customFormat="1" ht="20" customHeight="1" spans="1:7">
      <c r="A48" s="21"/>
      <c r="B48" s="22"/>
      <c r="C48" s="23" t="s">
        <v>72</v>
      </c>
      <c r="D48" s="24"/>
      <c r="E48" s="23" t="s">
        <v>73</v>
      </c>
      <c r="F48" s="25">
        <v>5</v>
      </c>
      <c r="G48" s="28" t="s">
        <v>13</v>
      </c>
    </row>
    <row r="49" s="10" customFormat="1" ht="23" customHeight="1" spans="1:7">
      <c r="A49" s="21"/>
      <c r="B49" s="22"/>
      <c r="C49" s="23"/>
      <c r="D49" s="22"/>
      <c r="E49" s="23"/>
      <c r="F49" s="25"/>
      <c r="G49" s="31" t="s">
        <v>74</v>
      </c>
    </row>
    <row r="50" s="10" customFormat="1" ht="20" customHeight="1" spans="1:7">
      <c r="A50" s="21"/>
      <c r="B50" s="22"/>
      <c r="C50" s="23"/>
      <c r="D50" s="22"/>
      <c r="E50" s="23"/>
      <c r="F50" s="25"/>
      <c r="G50" s="28" t="s">
        <v>75</v>
      </c>
    </row>
    <row r="51" s="10" customFormat="1" ht="20" customHeight="1" spans="1:7">
      <c r="A51" s="21"/>
      <c r="B51" s="22"/>
      <c r="C51" s="23"/>
      <c r="D51" s="22"/>
      <c r="E51" s="23"/>
      <c r="F51" s="25"/>
      <c r="G51" s="28" t="s">
        <v>76</v>
      </c>
    </row>
    <row r="52" s="10" customFormat="1" ht="20" customHeight="1" spans="1:7">
      <c r="A52" s="21"/>
      <c r="B52" s="22"/>
      <c r="C52" s="23"/>
      <c r="D52" s="22"/>
      <c r="E52" s="23"/>
      <c r="F52" s="25"/>
      <c r="G52" s="28" t="s">
        <v>77</v>
      </c>
    </row>
    <row r="53" s="10" customFormat="1" ht="36" customHeight="1" spans="1:7">
      <c r="A53" s="32" t="s">
        <v>78</v>
      </c>
      <c r="B53" s="33" t="s">
        <v>79</v>
      </c>
      <c r="C53" s="34" t="s">
        <v>80</v>
      </c>
      <c r="D53" s="35">
        <v>1</v>
      </c>
      <c r="E53" s="33" t="s">
        <v>81</v>
      </c>
      <c r="F53" s="36">
        <v>9.75</v>
      </c>
      <c r="G53" s="37" t="s">
        <v>82</v>
      </c>
    </row>
    <row r="54" s="10" customFormat="1" ht="36" customHeight="1" spans="1:7">
      <c r="A54" s="38"/>
      <c r="B54" s="39"/>
      <c r="C54" s="40"/>
      <c r="D54" s="41"/>
      <c r="E54" s="39"/>
      <c r="F54" s="42"/>
      <c r="G54" s="43"/>
    </row>
    <row r="55" s="10" customFormat="1" ht="36" customHeight="1" spans="1:7">
      <c r="A55" s="38"/>
      <c r="B55" s="44"/>
      <c r="C55" s="45"/>
      <c r="D55" s="46"/>
      <c r="E55" s="44"/>
      <c r="F55" s="47"/>
      <c r="G55" s="48"/>
    </row>
    <row r="56" s="10" customFormat="1" ht="28.5" customHeight="1" spans="1:7">
      <c r="A56" s="49"/>
      <c r="B56" s="33" t="s">
        <v>83</v>
      </c>
      <c r="C56" s="34" t="s">
        <v>84</v>
      </c>
      <c r="D56" s="35">
        <v>1</v>
      </c>
      <c r="E56" s="34" t="s">
        <v>85</v>
      </c>
      <c r="F56" s="36">
        <v>10</v>
      </c>
      <c r="G56" s="50" t="s">
        <v>86</v>
      </c>
    </row>
    <row r="57" s="10" customFormat="1" ht="28.5" customHeight="1" spans="1:9">
      <c r="A57" s="49"/>
      <c r="B57" s="39"/>
      <c r="C57" s="40"/>
      <c r="D57" s="41"/>
      <c r="E57" s="40"/>
      <c r="F57" s="42"/>
      <c r="G57" s="51"/>
      <c r="H57" s="10">
        <f>F53+F56+F59+F62</f>
        <v>32.75</v>
      </c>
      <c r="I57" s="27">
        <f>H57/35</f>
        <v>0.935714285714286</v>
      </c>
    </row>
    <row r="58" s="10" customFormat="1" ht="51" customHeight="1" spans="1:7">
      <c r="A58" s="49"/>
      <c r="B58" s="44"/>
      <c r="C58" s="45"/>
      <c r="D58" s="44"/>
      <c r="E58" s="45"/>
      <c r="F58" s="44"/>
      <c r="G58" s="52"/>
    </row>
    <row r="59" s="10" customFormat="1" ht="29.5" customHeight="1" spans="1:7">
      <c r="A59" s="49"/>
      <c r="B59" s="33" t="s">
        <v>87</v>
      </c>
      <c r="C59" s="34" t="s">
        <v>88</v>
      </c>
      <c r="D59" s="35">
        <v>1</v>
      </c>
      <c r="E59" s="34" t="s">
        <v>89</v>
      </c>
      <c r="F59" s="36">
        <v>7</v>
      </c>
      <c r="G59" s="53" t="s">
        <v>90</v>
      </c>
    </row>
    <row r="60" s="10" customFormat="1" ht="29.5" customHeight="1" spans="1:7">
      <c r="A60" s="49"/>
      <c r="B60" s="39"/>
      <c r="C60" s="40"/>
      <c r="D60" s="41"/>
      <c r="E60" s="40"/>
      <c r="F60" s="42"/>
      <c r="G60" s="54"/>
    </row>
    <row r="61" s="10" customFormat="1" ht="29.5" customHeight="1" spans="1:7">
      <c r="A61" s="49"/>
      <c r="B61" s="44"/>
      <c r="C61" s="45"/>
      <c r="D61" s="44"/>
      <c r="E61" s="45"/>
      <c r="F61" s="44"/>
      <c r="G61" s="55"/>
    </row>
    <row r="62" s="10" customFormat="1" ht="18" customHeight="1" spans="1:7">
      <c r="A62" s="49"/>
      <c r="B62" s="22" t="s">
        <v>91</v>
      </c>
      <c r="C62" s="23" t="s">
        <v>92</v>
      </c>
      <c r="D62" s="56" t="s">
        <v>93</v>
      </c>
      <c r="E62" s="23" t="s">
        <v>94</v>
      </c>
      <c r="F62" s="25">
        <v>6</v>
      </c>
      <c r="G62" s="28" t="s">
        <v>13</v>
      </c>
    </row>
    <row r="63" s="10" customFormat="1" ht="18" customHeight="1" spans="1:7">
      <c r="A63" s="49"/>
      <c r="B63" s="22"/>
      <c r="C63" s="23"/>
      <c r="D63" s="56"/>
      <c r="E63" s="23"/>
      <c r="F63" s="25"/>
      <c r="G63" s="28" t="s">
        <v>95</v>
      </c>
    </row>
    <row r="64" s="10" customFormat="1" ht="27" customHeight="1" spans="1:7">
      <c r="A64" s="49"/>
      <c r="B64" s="22"/>
      <c r="C64" s="23"/>
      <c r="D64" s="56"/>
      <c r="E64" s="23"/>
      <c r="F64" s="25"/>
      <c r="G64" s="28" t="s">
        <v>96</v>
      </c>
    </row>
    <row r="65" s="10" customFormat="1" ht="25" customHeight="1" spans="1:7">
      <c r="A65" s="49"/>
      <c r="B65" s="22"/>
      <c r="C65" s="23"/>
      <c r="D65" s="56"/>
      <c r="E65" s="23"/>
      <c r="F65" s="25"/>
      <c r="G65" s="28" t="s">
        <v>97</v>
      </c>
    </row>
    <row r="66" s="10" customFormat="1" ht="25.5" customHeight="1" spans="1:7">
      <c r="A66" s="57"/>
      <c r="B66" s="22"/>
      <c r="C66" s="23"/>
      <c r="D66" s="56"/>
      <c r="E66" s="23"/>
      <c r="F66" s="25"/>
      <c r="G66" s="58" t="s">
        <v>98</v>
      </c>
    </row>
    <row r="67" s="10" customFormat="1" ht="20" customHeight="1" spans="1:7">
      <c r="A67" s="21" t="s">
        <v>99</v>
      </c>
      <c r="B67" s="33" t="s">
        <v>100</v>
      </c>
      <c r="C67" s="23" t="s">
        <v>101</v>
      </c>
      <c r="D67" s="59">
        <v>1</v>
      </c>
      <c r="E67" s="34" t="s">
        <v>102</v>
      </c>
      <c r="F67" s="25">
        <v>0.5</v>
      </c>
      <c r="G67" s="60" t="s">
        <v>103</v>
      </c>
    </row>
    <row r="68" s="10" customFormat="1" ht="20" customHeight="1" spans="1:7">
      <c r="A68" s="21"/>
      <c r="B68" s="61"/>
      <c r="C68" s="23" t="s">
        <v>104</v>
      </c>
      <c r="D68" s="59">
        <v>1</v>
      </c>
      <c r="E68" s="40"/>
      <c r="F68" s="25">
        <v>1</v>
      </c>
      <c r="G68" s="62"/>
    </row>
    <row r="69" s="10" customFormat="1" ht="20" customHeight="1" spans="1:7">
      <c r="A69" s="21"/>
      <c r="B69" s="61"/>
      <c r="C69" s="23" t="s">
        <v>105</v>
      </c>
      <c r="D69" s="59">
        <v>1</v>
      </c>
      <c r="E69" s="40"/>
      <c r="F69" s="25">
        <v>1</v>
      </c>
      <c r="G69" s="62"/>
    </row>
    <row r="70" s="10" customFormat="1" ht="20" customHeight="1" spans="1:7">
      <c r="A70" s="21"/>
      <c r="B70" s="61"/>
      <c r="C70" s="23" t="s">
        <v>106</v>
      </c>
      <c r="D70" s="59">
        <v>1</v>
      </c>
      <c r="E70" s="40"/>
      <c r="F70" s="25">
        <v>1.5</v>
      </c>
      <c r="G70" s="62"/>
    </row>
    <row r="71" s="10" customFormat="1" ht="20" customHeight="1" spans="1:7">
      <c r="A71" s="21"/>
      <c r="B71" s="61"/>
      <c r="C71" s="23" t="s">
        <v>107</v>
      </c>
      <c r="D71" s="59">
        <v>1</v>
      </c>
      <c r="E71" s="63"/>
      <c r="F71" s="25">
        <v>1.5</v>
      </c>
      <c r="G71" s="62"/>
    </row>
    <row r="72" s="10" customFormat="1" ht="20" customHeight="1" spans="1:7">
      <c r="A72" s="21"/>
      <c r="B72" s="64"/>
      <c r="C72" s="23" t="s">
        <v>108</v>
      </c>
      <c r="D72" s="59">
        <v>1</v>
      </c>
      <c r="E72" s="65"/>
      <c r="F72" s="25">
        <v>1.5</v>
      </c>
      <c r="G72" s="62"/>
    </row>
    <row r="73" s="10" customFormat="1" ht="25" customHeight="1" spans="1:9">
      <c r="A73" s="21"/>
      <c r="B73" s="44" t="s">
        <v>109</v>
      </c>
      <c r="C73" s="23" t="s">
        <v>110</v>
      </c>
      <c r="D73" s="66">
        <v>1</v>
      </c>
      <c r="E73" s="34" t="s">
        <v>111</v>
      </c>
      <c r="F73" s="25">
        <v>1.5</v>
      </c>
      <c r="G73" s="67"/>
      <c r="H73" s="10">
        <f>F67+F68+F69+F70+F73+F74+F76</f>
        <v>14.66</v>
      </c>
      <c r="I73" s="27">
        <f>H73/20</f>
        <v>0.733</v>
      </c>
    </row>
    <row r="74" s="10" customFormat="1" ht="16" customHeight="1" spans="1:7">
      <c r="A74" s="21"/>
      <c r="B74" s="22" t="s">
        <v>112</v>
      </c>
      <c r="C74" s="23" t="s">
        <v>113</v>
      </c>
      <c r="D74" s="56" t="s">
        <v>114</v>
      </c>
      <c r="E74" s="23" t="s">
        <v>115</v>
      </c>
      <c r="F74" s="25">
        <v>5</v>
      </c>
      <c r="G74" s="28" t="s">
        <v>13</v>
      </c>
    </row>
    <row r="75" s="10" customFormat="1" ht="36" spans="1:7">
      <c r="A75" s="21"/>
      <c r="B75" s="22"/>
      <c r="C75" s="23"/>
      <c r="D75" s="56"/>
      <c r="E75" s="23"/>
      <c r="F75" s="25"/>
      <c r="G75" s="28" t="s">
        <v>116</v>
      </c>
    </row>
    <row r="76" s="10" customFormat="1" ht="17.5" customHeight="1" spans="1:7">
      <c r="A76" s="21"/>
      <c r="B76" s="22" t="s">
        <v>117</v>
      </c>
      <c r="C76" s="23" t="s">
        <v>118</v>
      </c>
      <c r="D76" s="68" t="s">
        <v>119</v>
      </c>
      <c r="E76" s="23" t="s">
        <v>120</v>
      </c>
      <c r="F76" s="25">
        <v>4.16</v>
      </c>
      <c r="G76" s="28" t="s">
        <v>13</v>
      </c>
    </row>
    <row r="77" s="10" customFormat="1" ht="26.5" customHeight="1" spans="1:7">
      <c r="A77" s="21"/>
      <c r="B77" s="22"/>
      <c r="C77" s="23"/>
      <c r="D77" s="69"/>
      <c r="E77" s="23"/>
      <c r="F77" s="25"/>
      <c r="G77" s="28" t="s">
        <v>121</v>
      </c>
    </row>
    <row r="78" s="10" customFormat="1" ht="25" customHeight="1" spans="1:7">
      <c r="A78" s="21"/>
      <c r="B78" s="22"/>
      <c r="C78" s="23"/>
      <c r="D78" s="44"/>
      <c r="E78" s="23"/>
      <c r="F78" s="25"/>
      <c r="G78" s="28" t="s">
        <v>122</v>
      </c>
    </row>
    <row r="79" s="10" customFormat="1" ht="25" customHeight="1" spans="1:7">
      <c r="A79" s="70" t="s">
        <v>123</v>
      </c>
      <c r="B79" s="71"/>
      <c r="C79" s="72"/>
      <c r="D79" s="71"/>
      <c r="E79" s="72"/>
      <c r="F79" s="73">
        <f>SUM(F4:F78)</f>
        <v>88.41</v>
      </c>
      <c r="G79" s="74" t="s">
        <v>124</v>
      </c>
    </row>
    <row r="80" s="10" customFormat="1" ht="20.5" customHeight="1" spans="1:7">
      <c r="A80" s="75" t="s">
        <v>125</v>
      </c>
      <c r="B80" s="76"/>
      <c r="C80" s="77"/>
      <c r="D80" s="76"/>
      <c r="E80" s="77"/>
      <c r="F80" s="76"/>
      <c r="G80" s="78"/>
    </row>
  </sheetData>
  <mergeCells count="92">
    <mergeCell ref="A2:G2"/>
    <mergeCell ref="A79:E79"/>
    <mergeCell ref="A80:G80"/>
    <mergeCell ref="A4:A30"/>
    <mergeCell ref="A31:A52"/>
    <mergeCell ref="A53:A66"/>
    <mergeCell ref="A67:A78"/>
    <mergeCell ref="B4:B13"/>
    <mergeCell ref="B14:B22"/>
    <mergeCell ref="B23:B30"/>
    <mergeCell ref="B31:B44"/>
    <mergeCell ref="B45:B52"/>
    <mergeCell ref="B53:B55"/>
    <mergeCell ref="B56:B58"/>
    <mergeCell ref="B59:B61"/>
    <mergeCell ref="B62:B66"/>
    <mergeCell ref="B67:B72"/>
    <mergeCell ref="B74:B75"/>
    <mergeCell ref="B76:B78"/>
    <mergeCell ref="C4:C9"/>
    <mergeCell ref="C10:C13"/>
    <mergeCell ref="C14:C18"/>
    <mergeCell ref="C19:C22"/>
    <mergeCell ref="C23:C27"/>
    <mergeCell ref="C28:C30"/>
    <mergeCell ref="C31:C35"/>
    <mergeCell ref="C36:C39"/>
    <mergeCell ref="C40:C44"/>
    <mergeCell ref="C45:C47"/>
    <mergeCell ref="C48:C52"/>
    <mergeCell ref="C53:C55"/>
    <mergeCell ref="C56:C58"/>
    <mergeCell ref="C59:C61"/>
    <mergeCell ref="C62:C66"/>
    <mergeCell ref="C74:C75"/>
    <mergeCell ref="C76:C78"/>
    <mergeCell ref="D4:D9"/>
    <mergeCell ref="D10:D13"/>
    <mergeCell ref="D14:D18"/>
    <mergeCell ref="D19:D22"/>
    <mergeCell ref="D23:D27"/>
    <mergeCell ref="D28:D30"/>
    <mergeCell ref="D31:D35"/>
    <mergeCell ref="D36:D39"/>
    <mergeCell ref="D40:D44"/>
    <mergeCell ref="D45:D47"/>
    <mergeCell ref="D48:D52"/>
    <mergeCell ref="D53:D55"/>
    <mergeCell ref="D56:D58"/>
    <mergeCell ref="D59:D61"/>
    <mergeCell ref="D62:D66"/>
    <mergeCell ref="D74:D75"/>
    <mergeCell ref="D76:D78"/>
    <mergeCell ref="E4:E9"/>
    <mergeCell ref="E10:E13"/>
    <mergeCell ref="E14:E18"/>
    <mergeCell ref="E19:E22"/>
    <mergeCell ref="E23:E27"/>
    <mergeCell ref="E28:E30"/>
    <mergeCell ref="E31:E35"/>
    <mergeCell ref="E36:E39"/>
    <mergeCell ref="E40:E44"/>
    <mergeCell ref="E45:E47"/>
    <mergeCell ref="E48:E52"/>
    <mergeCell ref="E53:E55"/>
    <mergeCell ref="E56:E58"/>
    <mergeCell ref="E59:E61"/>
    <mergeCell ref="E62:E66"/>
    <mergeCell ref="E67:E72"/>
    <mergeCell ref="E74:E75"/>
    <mergeCell ref="E76:E78"/>
    <mergeCell ref="F4:F9"/>
    <mergeCell ref="F10:F13"/>
    <mergeCell ref="F14:F18"/>
    <mergeCell ref="F19:F22"/>
    <mergeCell ref="F23:F27"/>
    <mergeCell ref="F28:F30"/>
    <mergeCell ref="F31:F35"/>
    <mergeCell ref="F36:F39"/>
    <mergeCell ref="F40:F44"/>
    <mergeCell ref="F45:F47"/>
    <mergeCell ref="F48:F52"/>
    <mergeCell ref="F53:F55"/>
    <mergeCell ref="F56:F58"/>
    <mergeCell ref="F59:F61"/>
    <mergeCell ref="F62:F66"/>
    <mergeCell ref="F74:F75"/>
    <mergeCell ref="F76:F78"/>
    <mergeCell ref="G53:G55"/>
    <mergeCell ref="G56:G58"/>
    <mergeCell ref="G59:G61"/>
    <mergeCell ref="G67:G73"/>
  </mergeCells>
  <pageMargins left="0.751388888888889" right="0.751388888888889" top="1" bottom="1" header="0.5" footer="0.5"/>
  <pageSetup paperSize="9" scale="58" fitToHeight="0" orientation="portrait" horizontalDpi="600"/>
  <headerFooter>
    <oddFooter>&amp;C第 &amp;P 页，共 &amp;N 页</oddFooter>
  </headerFooter>
  <rowBreaks count="1" manualBreakCount="1">
    <brk id="58" max="6"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E20"/>
  <sheetViews>
    <sheetView workbookViewId="0">
      <selection activeCell="F27" sqref="F27"/>
    </sheetView>
  </sheetViews>
  <sheetFormatPr defaultColWidth="9" defaultRowHeight="14" outlineLevelCol="4"/>
  <cols>
    <col min="2" max="2" width="17.5454545454545" customWidth="1"/>
    <col min="3" max="3" width="18.8181818181818" customWidth="1"/>
    <col min="4" max="4" width="17.9090909090909" customWidth="1"/>
    <col min="5" max="5" width="29.8181818181818" customWidth="1"/>
  </cols>
  <sheetData>
    <row r="1" spans="2:2">
      <c r="B1" t="s">
        <v>126</v>
      </c>
    </row>
    <row r="2" ht="15" spans="2:5">
      <c r="B2" s="1" t="s">
        <v>127</v>
      </c>
      <c r="C2" s="1" t="s">
        <v>128</v>
      </c>
      <c r="D2" s="2" t="s">
        <v>129</v>
      </c>
      <c r="E2" s="2"/>
    </row>
    <row r="3" ht="15" spans="2:5">
      <c r="B3" s="3">
        <v>3000000</v>
      </c>
      <c r="C3" s="3" t="s">
        <v>130</v>
      </c>
      <c r="D3" s="4">
        <v>696789.38</v>
      </c>
      <c r="E3" s="2" t="s">
        <v>131</v>
      </c>
    </row>
    <row r="4" ht="15" spans="2:5">
      <c r="B4" s="3">
        <v>18000000</v>
      </c>
      <c r="C4" s="3" t="s">
        <v>132</v>
      </c>
      <c r="D4" s="4">
        <v>1384950.25</v>
      </c>
      <c r="E4" s="2" t="s">
        <v>133</v>
      </c>
    </row>
    <row r="5" ht="15" spans="2:5">
      <c r="B5" s="3">
        <v>2000000</v>
      </c>
      <c r="C5" s="3" t="s">
        <v>134</v>
      </c>
      <c r="D5" s="4">
        <v>18000000</v>
      </c>
      <c r="E5" s="2" t="s">
        <v>135</v>
      </c>
    </row>
    <row r="6" ht="15" spans="2:5">
      <c r="B6" s="5"/>
      <c r="C6" s="5"/>
      <c r="D6" s="4">
        <v>80000</v>
      </c>
      <c r="E6" s="2" t="s">
        <v>136</v>
      </c>
    </row>
    <row r="7" ht="15" spans="2:5">
      <c r="B7" s="6">
        <f>SUM(B2:B6)</f>
        <v>23000000</v>
      </c>
      <c r="C7" s="6"/>
      <c r="D7" s="4">
        <v>20000</v>
      </c>
      <c r="E7" s="2" t="s">
        <v>137</v>
      </c>
    </row>
    <row r="8" ht="15" spans="2:5">
      <c r="B8" s="5"/>
      <c r="C8" s="5"/>
      <c r="D8" s="4">
        <v>180000</v>
      </c>
      <c r="E8" s="2" t="s">
        <v>138</v>
      </c>
    </row>
    <row r="9" ht="15" spans="2:5">
      <c r="B9" s="5"/>
      <c r="C9" s="5"/>
      <c r="D9" s="4">
        <v>780000</v>
      </c>
      <c r="E9" s="2" t="s">
        <v>139</v>
      </c>
    </row>
    <row r="10" ht="15" spans="2:5">
      <c r="B10" s="7"/>
      <c r="C10" s="7"/>
      <c r="D10" s="4">
        <v>18480</v>
      </c>
      <c r="E10" s="2" t="s">
        <v>140</v>
      </c>
    </row>
    <row r="11" ht="15" spans="2:5">
      <c r="B11" s="7"/>
      <c r="C11" s="7"/>
      <c r="D11" s="4">
        <v>6000</v>
      </c>
      <c r="E11" s="2" t="s">
        <v>141</v>
      </c>
    </row>
    <row r="12" ht="15" spans="2:5">
      <c r="B12" s="7"/>
      <c r="C12" s="7"/>
      <c r="D12" s="4">
        <v>4000</v>
      </c>
      <c r="E12" t="s">
        <v>142</v>
      </c>
    </row>
    <row r="13" ht="15" spans="2:4">
      <c r="B13" s="7"/>
      <c r="C13" s="7"/>
      <c r="D13" s="4">
        <f>SUM(D3:D12)</f>
        <v>21170219.63</v>
      </c>
    </row>
    <row r="14" ht="15" spans="2:5">
      <c r="B14" s="1"/>
      <c r="C14" s="1"/>
      <c r="D14" s="8">
        <f>D13/B7</f>
        <v>0.92044433173913</v>
      </c>
      <c r="E14" s="2" t="s">
        <v>143</v>
      </c>
    </row>
    <row r="15" ht="15" spans="2:5">
      <c r="B15" s="5" t="s">
        <v>144</v>
      </c>
      <c r="C15" s="5"/>
      <c r="D15" s="4">
        <f>B7-D13</f>
        <v>1829780.37</v>
      </c>
      <c r="E15" s="2"/>
    </row>
    <row r="16" ht="15" spans="2:5">
      <c r="B16" s="2" t="s">
        <v>145</v>
      </c>
      <c r="C16" s="5"/>
      <c r="D16" s="4">
        <v>1860182.97</v>
      </c>
      <c r="E16" s="2"/>
    </row>
    <row r="17" spans="2:4">
      <c r="B17" t="s">
        <v>146</v>
      </c>
      <c r="D17" s="9">
        <f>D16-D15</f>
        <v>30402.5999999989</v>
      </c>
    </row>
    <row r="18" spans="2:4">
      <c r="B18" t="s">
        <v>147</v>
      </c>
      <c r="D18" s="9">
        <f>D12+D11+D10</f>
        <v>28480</v>
      </c>
    </row>
    <row r="19" spans="2:4">
      <c r="B19" t="s">
        <v>148</v>
      </c>
      <c r="D19" s="9">
        <v>1922.6</v>
      </c>
    </row>
    <row r="20" spans="4:4">
      <c r="D20" s="9"/>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指标体系评分表</vt:lpstr>
      <vt:lpstr>指标体系</vt:lpstr>
      <vt:lpstr>计算依据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王淑红</cp:lastModifiedBy>
  <dcterms:created xsi:type="dcterms:W3CDTF">2021-07-20T02:33:00Z</dcterms:created>
  <dcterms:modified xsi:type="dcterms:W3CDTF">2024-10-18T07:53:26Z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38718FF5C7C5442F92C39CAA31EE76B7</vt:lpwstr>
  </property>
  <property fmtid="{D5CDD505-2E9C-101B-9397-08002B2CF9AE}" pid="4" name="KSOReadingLayout">
    <vt:bool>true</vt:bool>
  </property>
</Properties>
</file>