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tabRatio="819" firstSheet="29" activeTab="32"/>
  </bookViews>
  <sheets>
    <sheet name="1-1 2025年寻甸县一般公共预算收入情况表" sheetId="28" r:id="rId1"/>
    <sheet name="1-2 2025年寻甸县一般公共预算支出情况表" sheetId="29" r:id="rId2"/>
    <sheet name="1-3 2025年县本级一般公共预算收入情况表" sheetId="31" r:id="rId3"/>
    <sheet name="1-4 2025年县本级一般公共预算支出情况表（公开到项级）" sheetId="33" r:id="rId4"/>
    <sheet name="1-5 2025年寻甸县县本级一般公共预算政府预算经济分类表" sheetId="132" r:id="rId5"/>
    <sheet name="1-6 县本级一般公共预算支出表(县对下转移支付项目)" sheetId="35" r:id="rId6"/>
    <sheet name="1-7 2025年寻甸县分地区税收返还和转移支付预算表" sheetId="36" r:id="rId7"/>
    <sheet name="1-8 2025年寻甸县“三公”经费预算财政拨款情况统计表" sheetId="131" r:id="rId8"/>
    <sheet name="2-1 2025年寻甸县政府性基金预算收入情况表" sheetId="54" r:id="rId9"/>
    <sheet name="2-2寻甸县政府性基金预算支出情况表" sheetId="55" r:id="rId10"/>
    <sheet name="2-3 寻甸县政府性基金预算收入情况表" sheetId="56" r:id="rId11"/>
    <sheet name="2-4县本级政府性基金预算支出情况表（公开到项级）" sheetId="57" r:id="rId12"/>
    <sheet name="2-5 2025年寻甸县县本级政府性基金支出表(县对下转移支付" sheetId="58" r:id="rId13"/>
    <sheet name="3-1 2025年寻甸县国有资本经营收入预算情况表" sheetId="108" r:id="rId14"/>
    <sheet name="3-2寻甸县国有资本经营支出预算情况表" sheetId="109" r:id="rId15"/>
    <sheet name="3-3县本级国有资本经营收入预算情况表" sheetId="110" r:id="rId16"/>
    <sheet name="3-4县本级国有资本经营支出预算情况表（公开到项级）" sheetId="111" r:id="rId17"/>
    <sheet name="3-5 2025年寻甸县县本级国有资本经营预算转移支付表（分地" sheetId="129" r:id="rId18"/>
    <sheet name="3-6 2025年寻甸县县本级国有资本经营预算转移支付表（分项" sheetId="130" r:id="rId19"/>
    <sheet name="4-1 2025年寻甸县社会保险基金收入预算情况表" sheetId="113" r:id="rId20"/>
    <sheet name="4-2 2025年寻甸县社会保险基金支出预算情况表" sheetId="114" r:id="rId21"/>
    <sheet name="4-3 2025年寻甸县县本级社会保险基金收入预算情况表" sheetId="117" r:id="rId22"/>
    <sheet name="4-4 2025年寻甸县县本级社会保险基金支出预算情况表" sheetId="118" r:id="rId23"/>
    <sheet name="5-1   寻甸县2024年地方政府债务限额及余额预算情况表" sheetId="119" r:id="rId24"/>
    <sheet name="5-2  寻甸县2024年地方政府一般债务余额情况表" sheetId="120" r:id="rId25"/>
    <sheet name="5-3  寻甸县本级2024年地方政府一般债务余额情况表" sheetId="121" r:id="rId26"/>
    <sheet name="5-4 寻甸县2024年地方政府专项债务余额情况表" sheetId="122" r:id="rId27"/>
    <sheet name="5-5 寻甸县本级2024年地方政府专项债务余额情况表（本级）" sheetId="123" r:id="rId28"/>
    <sheet name="5-6 寻甸县地方政府债券发行及还本付息情况表" sheetId="124" r:id="rId29"/>
    <sheet name="5-7 2025年寻甸县县本级政府专项债务限额和余额情况表" sheetId="125" r:id="rId30"/>
    <sheet name="5-8 寻甸县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19" hidden="1">'4-1 2025年寻甸县社会保险基金收入预算情况表'!$A$3:$D$39</definedName>
    <definedName name="_xlnm._FilterDatabase" localSheetId="2" hidden="1">'1-3 2025年县本级一般公共预算收入情况表'!$A$3:$E$40</definedName>
    <definedName name="_xlnm._FilterDatabase" localSheetId="5" hidden="1">'1-6 县本级一般公共预算支出表(县对下转移支付项目)'!$A$3:$E$43</definedName>
    <definedName name="_xlnm._FilterDatabase" localSheetId="20" hidden="1">'4-2 2025年寻甸县社会保险基金支出预算情况表'!$A$3:$E$23</definedName>
    <definedName name="_xlnm._FilterDatabase" localSheetId="3" hidden="1">'1-4 2025年县本级一般公共预算支出情况表（公开到项级）'!$A$3:$F$1340</definedName>
    <definedName name="_xlnm._FilterDatabase" localSheetId="4" hidden="1">'1-5 2025年寻甸县县本级一般公共预算政府预算经济分类表'!$A$3:$B$31</definedName>
    <definedName name="_xlnm._FilterDatabase" localSheetId="8" hidden="1">'2-1 2025年寻甸县政府性基金预算收入情况表'!$A$3:$E$37</definedName>
    <definedName name="_xlnm._FilterDatabase" localSheetId="9" hidden="1">'2-2寻甸县政府性基金预算支出情况表'!$A$3:$F$259</definedName>
    <definedName name="_xlnm._FilterDatabase" localSheetId="10" hidden="1">'2-3 寻甸县政府性基金预算收入情况表'!$A$3:$F$37</definedName>
    <definedName name="_xlnm._FilterDatabase" localSheetId="11" hidden="1">'2-4县本级政府性基金预算支出情况表（公开到项级）'!$A$3:$F$272</definedName>
    <definedName name="_xlnm._FilterDatabase" localSheetId="13" hidden="1">'3-1 2025年寻甸县国有资本经营收入预算情况表'!$A$3:$E$42</definedName>
    <definedName name="_xlnm._FilterDatabase" localSheetId="14" hidden="1">'3-2寻甸县国有资本经营支出预算情况表'!$A$3:$E$28</definedName>
    <definedName name="_xlnm._FilterDatabase" localSheetId="15" hidden="1">'3-3县本级国有资本经营收入预算情况表'!$A$3:$E$36</definedName>
    <definedName name="_xlnm._FilterDatabase" localSheetId="16" hidden="1">'3-4县本级国有资本经营支出预算情况表（公开到项级）'!$A$3:$E$21</definedName>
    <definedName name="_xlnm._FilterDatabase" localSheetId="21" hidden="1">'4-3 2025年寻甸县县本级社会保险基金收入预算情况表'!$A$3:$E$39</definedName>
    <definedName name="_xlnm._FilterDatabase" localSheetId="22" hidden="1">'4-4 2025年寻甸县县本级社会保险基金支出预算情况表'!$A$3:$E$23</definedName>
    <definedName name="_xlnm._FilterDatabase" localSheetId="0" hidden="1">'1-1 2025年寻甸县一般公共预算收入情况表'!$A$4:$E$40</definedName>
    <definedName name="_xlnm._FilterDatabase" localSheetId="1" hidden="1">'1-2 2025年寻甸县一般公共预算支出情况表'!$A$3:$E$39</definedName>
    <definedName name="_xlnm._FilterDatabase" localSheetId="12" hidden="1">'2-5 2025年寻甸县县本级政府性基金支出表(县对下转移支付'!$A$3:$E$19</definedName>
    <definedName name="_lst_r_地方财政预算表2015年全省汇总_10_科目编码名称">[2]_ESList!$A$1:$A$27</definedName>
    <definedName name="_xlnm.Print_Area" localSheetId="0">'1-1 2025年寻甸县一般公共预算收入情况表'!$B$1:$E$40</definedName>
    <definedName name="_xlnm.Print_Area" localSheetId="1">'1-2 2025年寻甸县一般公共预算支出情况表'!$B$1:$E$39</definedName>
    <definedName name="_xlnm.Print_Area" localSheetId="2">'1-3 2025年县本级一般公共预算收入情况表'!$B$1:$E$40</definedName>
    <definedName name="_xlnm.Print_Area" localSheetId="3">'1-4 2025年县本级一般公共预算支出情况表（公开到项级）'!$A$1:$D$1340</definedName>
    <definedName name="_xlnm.Print_Area" localSheetId="5">'1-6 县本级一般公共预算支出表(县对下转移支付项目)'!$A$1:$C$43</definedName>
    <definedName name="_xlnm.Print_Area" localSheetId="6">'1-7 2025年寻甸县分地区税收返还和转移支付预算表'!$A$1:$D$22</definedName>
    <definedName name="_xlnm.Print_Area" localSheetId="8">'2-1 2025年寻甸县政府性基金预算收入情况表'!$B$1:$E$37</definedName>
    <definedName name="_xlnm.Print_Area" localSheetId="9">'2-2寻甸县政府性基金预算支出情况表'!$A$1:$D$259</definedName>
    <definedName name="_xlnm.Print_Area" localSheetId="10">'2-3 寻甸县政府性基金预算收入情况表'!$B$1:$E$37</definedName>
    <definedName name="_xlnm.Print_Area" localSheetId="11">'2-4县本级政府性基金预算支出情况表（公开到项级）'!$A$1:$D$274</definedName>
    <definedName name="_xlnm.Print_Area" localSheetId="12">'2-5 2025年寻甸县县本级政府性基金支出表(县对下转移支付'!$A$1:$D$16</definedName>
    <definedName name="_xlnm.Print_Titles" localSheetId="0">'1-1 2025年寻甸县一般公共预算收入情况表'!$2:$4</definedName>
    <definedName name="_xlnm.Print_Titles" localSheetId="1">'1-2 2025年寻甸县一般公共预算支出情况表'!$1:$3</definedName>
    <definedName name="_xlnm.Print_Titles" localSheetId="2">'1-3 2025年县本级一般公共预算收入情况表'!$1:$3</definedName>
    <definedName name="_xlnm.Print_Titles" localSheetId="3">'1-4 2025年县本级一般公共预算支出情况表（公开到项级）'!$1:$3</definedName>
    <definedName name="_xlnm.Print_Titles" localSheetId="5">'1-6 县本级一般公共预算支出表(县对下转移支付项目)'!$1:$3</definedName>
    <definedName name="_xlnm.Print_Titles" localSheetId="6">'1-7 2025年寻甸县分地区税收返还和转移支付预算表'!$1:$3</definedName>
    <definedName name="_xlnm.Print_Titles" localSheetId="8">'2-1 2025年寻甸县政府性基金预算收入情况表'!$1:$3</definedName>
    <definedName name="_xlnm.Print_Titles" localSheetId="9">'2-2寻甸县政府性基金预算支出情况表'!$1:$3</definedName>
    <definedName name="_xlnm.Print_Titles" localSheetId="10">'2-3 寻甸县政府性基金预算收入情况表'!$1:$3</definedName>
    <definedName name="_xlnm.Print_Titles" localSheetId="11">'2-4县本级政府性基金预算支出情况表（公开到项级）'!$1:$3</definedName>
    <definedName name="_xlnm.Print_Titles" localSheetId="12">'2-5 2025年寻甸县县本级政府性基金支出表(县对下转移支付'!$1:$3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 2025年寻甸县国有资本经营收入预算情况表'!$A$1:$D$42</definedName>
    <definedName name="_xlnm.Print_Titles" localSheetId="13">'3-1 2025年寻甸县国有资本经营收入预算情况表'!$1:$3</definedName>
    <definedName name="专项收入年初预算数" localSheetId="13">#REF!</definedName>
    <definedName name="专项收入全年预计数" localSheetId="13">#REF!</definedName>
    <definedName name="_xlnm.Print_Area" localSheetId="14">'3-2寻甸县国有资本经营支出预算情况表'!$A$1:$D$28</definedName>
    <definedName name="_xlnm.Print_Titles" localSheetId="14">'3-2寻甸县国有资本经营支出预算情况表'!$1:$3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'3-3县本级国有资本经营收入预算情况表'!$A$1:$D$36</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 2025年寻甸县社会保险基金收入预算情况表'!$A$1:$D$39</definedName>
    <definedName name="_xlnm.Print_Titles" localSheetId="19">'4-1 2025年寻甸县社会保险基金收入预算情况表'!$1:$3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 2025年寻甸县社会保险基金支出预算情况表'!$A$1:$D$23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 2025年寻甸县县本级社会保险基金收入预算情况表'!$A$1:$D$39</definedName>
    <definedName name="_xlnm.Print_Titles" localSheetId="21">'4-3 2025年寻甸县县本级社会保险基金收入预算情况表'!$1:$3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 2025年寻甸县县本级社会保险基金支出预算情况表'!$A$1:$D$23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 2025年寻甸县县本级一般公共预算政府预算经济分类表'!$A$1:$B$31</definedName>
    <definedName name="_xlnm.Print_Titles" localSheetId="4">'1-5 2025年寻甸县县本级一般公共预算政府预算经济分类表'!$1:$3</definedName>
  </definedNames>
  <calcPr calcId="144525" fullPrecision="0"/>
</workbook>
</file>

<file path=xl/sharedStrings.xml><?xml version="1.0" encoding="utf-8"?>
<sst xmlns="http://schemas.openxmlformats.org/spreadsheetml/2006/main" count="5751" uniqueCount="1884">
  <si>
    <t>附件1</t>
  </si>
  <si>
    <t>1-1  2025年寻甸县一般公共预算收入情况表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</si>
  <si>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</si>
  <si>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</si>
  <si>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</si>
  <si>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</si>
  <si>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</si>
  <si>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</si>
  <si>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</si>
  <si>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</si>
  <si>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</si>
  <si>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</si>
  <si>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</si>
  <si>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</si>
  <si>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</si>
  <si>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</si>
  <si>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</si>
  <si>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</si>
  <si>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</si>
  <si>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</si>
  <si>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</si>
  <si>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</si>
  <si>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</si>
  <si>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</si>
  <si>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</si>
  <si>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</si>
  <si>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</si>
  <si>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</si>
  <si>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</si>
  <si>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</si>
  <si>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</si>
  <si>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</si>
  <si>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</si>
  <si>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</si>
  <si>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</si>
  <si>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</si>
  <si>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</si>
  <si>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</si>
  <si>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</si>
  <si>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</si>
  <si>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</si>
  <si>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</si>
  <si>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</si>
  <si>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</si>
  <si>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</si>
  <si>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</si>
  <si>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</si>
  <si>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</si>
  <si>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</si>
  <si>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</si>
  <si>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</si>
  <si>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</si>
  <si>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</si>
  <si>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</si>
  <si>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</si>
  <si>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</si>
  <si>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</si>
  <si>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</si>
  <si>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</si>
  <si>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</si>
  <si>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</si>
  <si>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</si>
  <si>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</si>
  <si>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</si>
  <si>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</si>
  <si>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</si>
  <si>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</si>
  <si>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</si>
  <si>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2025年寻甸县一般公共预算支出情况表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</si>
  <si>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</si>
  <si>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</si>
  <si>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</si>
  <si>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</si>
  <si>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</si>
  <si>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</si>
  <si>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</si>
  <si>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</si>
  <si>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</si>
  <si>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</si>
  <si>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</si>
  <si>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</si>
  <si>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</si>
  <si>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</si>
  <si>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</si>
  <si>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</si>
  <si>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</si>
  <si>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</si>
  <si>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</si>
  <si>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</si>
  <si>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</si>
  <si>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</si>
  <si>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</si>
  <si>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</si>
  <si>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</si>
  <si>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</si>
  <si>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</si>
  <si>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</si>
  <si>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</si>
  <si>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</si>
  <si>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</si>
  <si>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</si>
  <si>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</si>
  <si>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</si>
  <si>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</si>
  <si>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</si>
  <si>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</si>
  <si>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</si>
  <si>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</si>
  <si>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</si>
  <si>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</si>
  <si>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</si>
  <si>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</si>
  <si>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</si>
  <si>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</si>
  <si>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</si>
  <si>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</si>
  <si>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</si>
  <si>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</si>
  <si>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</si>
  <si>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</si>
  <si>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</si>
  <si>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</si>
  <si>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</si>
  <si>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区域间转移性支出</t>
  </si>
  <si>
    <t xml:space="preserve">    安排预算稳定调节基金</t>
  </si>
  <si>
    <t xml:space="preserve">    补充预算周转金</t>
  </si>
  <si>
    <t>地方政府一般债务还本支出</t>
  </si>
  <si>
    <t>年终结转</t>
  </si>
  <si>
    <t>各项支出合计</t>
  </si>
  <si>
    <t>1-3  2025年县本级一般公共预算收入情况表</t>
  </si>
  <si>
    <t>2024年预算数</t>
  </si>
  <si>
    <t>比上年预算数增长%</t>
  </si>
  <si>
    <r>
      <rPr>
        <sz val="14"/>
        <rFont val="宋体"/>
        <charset val="134"/>
      </rPr>
      <t>10199</t>
    </r>
  </si>
  <si>
    <t>县本级一般公共预算收入</t>
  </si>
  <si>
    <t xml:space="preserve">   上解收入</t>
  </si>
  <si>
    <t>1-3  2025年县本级一般公共预算支出情况表</t>
  </si>
  <si>
    <t>打印</t>
  </si>
  <si>
    <t>类-款-项</t>
  </si>
  <si>
    <t>是</t>
  </si>
  <si>
    <t>类</t>
  </si>
  <si>
    <t xml:space="preserve">   人大事务</t>
  </si>
  <si>
    <t>款</t>
  </si>
  <si>
    <t xml:space="preserve">     行政运行</t>
  </si>
  <si>
    <t>项</t>
  </si>
  <si>
    <t xml:space="preserve">     一般行政管理事务</t>
  </si>
  <si>
    <t xml:space="preserve">     机关服务</t>
  </si>
  <si>
    <t>否</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</si>
  <si>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</si>
  <si>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</si>
  <si>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</si>
  <si>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</si>
  <si>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</si>
  <si>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</si>
  <si>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</si>
  <si>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</si>
  <si>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</si>
  <si>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</si>
  <si>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</si>
  <si>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</si>
  <si>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</si>
  <si>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</si>
  <si>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</si>
  <si>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</si>
  <si>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</si>
  <si>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</si>
  <si>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</si>
  <si>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</si>
  <si>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</si>
  <si>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</si>
  <si>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</si>
  <si>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</si>
  <si>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</si>
  <si>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</si>
  <si>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</si>
  <si>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</si>
  <si>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</si>
  <si>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</si>
  <si>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</si>
  <si>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</si>
  <si>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</si>
  <si>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</si>
  <si>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</si>
  <si>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</si>
  <si>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</si>
  <si>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</si>
  <si>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</si>
  <si>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</si>
  <si>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</si>
  <si>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</si>
  <si>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</si>
  <si>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</si>
  <si>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</si>
  <si>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</si>
  <si>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</si>
  <si>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</si>
  <si>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</si>
  <si>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</si>
  <si>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</si>
  <si>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</si>
  <si>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</si>
  <si>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</si>
  <si>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</si>
  <si>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</si>
  <si>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</si>
  <si>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</si>
  <si>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</si>
  <si>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</si>
  <si>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</si>
  <si>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</si>
  <si>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</si>
  <si>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</si>
  <si>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</si>
  <si>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</si>
  <si>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</si>
  <si>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</si>
  <si>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</si>
  <si>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</si>
  <si>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</si>
  <si>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</si>
  <si>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</si>
  <si>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</si>
  <si>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</si>
  <si>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</si>
  <si>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</si>
  <si>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</si>
  <si>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</si>
  <si>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</si>
  <si>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</si>
  <si>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</si>
  <si>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</si>
  <si>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</si>
  <si>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</si>
  <si>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</si>
  <si>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</si>
  <si>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</si>
  <si>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</si>
  <si>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</si>
  <si>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</si>
  <si>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</si>
  <si>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</si>
  <si>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</si>
  <si>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</si>
  <si>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</si>
  <si>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</si>
  <si>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</si>
  <si>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</si>
  <si>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</si>
  <si>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</si>
  <si>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</si>
  <si>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</si>
  <si>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</si>
  <si>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</si>
  <si>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</si>
  <si>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</si>
  <si>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</si>
  <si>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</si>
  <si>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</si>
  <si>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</si>
  <si>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</si>
  <si>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</si>
  <si>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</si>
  <si>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</si>
  <si>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</si>
  <si>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</si>
  <si>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</si>
  <si>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</si>
  <si>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</si>
  <si>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</si>
  <si>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</si>
  <si>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</si>
  <si>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</si>
  <si>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</si>
  <si>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</si>
  <si>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</si>
  <si>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</si>
  <si>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</si>
  <si>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</si>
  <si>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</si>
  <si>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</si>
  <si>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</si>
  <si>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</si>
  <si>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</si>
  <si>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</si>
  <si>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</si>
  <si>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</si>
  <si>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</si>
  <si>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</si>
  <si>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</si>
  <si>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</si>
  <si>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</si>
  <si>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</si>
  <si>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</si>
  <si>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</si>
  <si>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</si>
  <si>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</si>
  <si>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</si>
  <si>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</si>
  <si>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</si>
  <si>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</si>
  <si>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</si>
  <si>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</si>
  <si>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</si>
  <si>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</si>
  <si>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</si>
  <si>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</si>
  <si>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</si>
  <si>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</si>
  <si>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</si>
  <si>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</si>
  <si>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</si>
  <si>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</si>
  <si>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</si>
  <si>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</si>
  <si>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</si>
  <si>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</si>
  <si>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</si>
  <si>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</si>
  <si>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</si>
  <si>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</si>
  <si>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</si>
  <si>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</si>
  <si>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</si>
  <si>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</si>
  <si>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</si>
  <si>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</si>
  <si>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</si>
  <si>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</si>
  <si>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</si>
  <si>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</si>
  <si>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</si>
  <si>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</si>
  <si>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</si>
  <si>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</si>
  <si>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</si>
  <si>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</si>
  <si>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</si>
  <si>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</si>
  <si>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</si>
  <si>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法治建设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</si>
  <si>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</si>
  <si>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</si>
  <si>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</si>
  <si>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</si>
  <si>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</si>
  <si>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</si>
  <si>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</si>
  <si>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</si>
  <si>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</si>
  <si>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</si>
  <si>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</si>
  <si>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</si>
  <si>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</si>
  <si>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</si>
  <si>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</si>
  <si>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</si>
  <si>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</si>
  <si>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</si>
  <si>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</si>
  <si>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</si>
  <si>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</si>
  <si>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</si>
  <si>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</si>
  <si>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</si>
  <si>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</si>
  <si>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</si>
  <si>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</si>
  <si>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</si>
  <si>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</si>
  <si>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</si>
  <si>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</si>
  <si>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</si>
  <si>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</si>
  <si>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</si>
  <si>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</si>
  <si>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</si>
  <si>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</si>
  <si>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</si>
  <si>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</si>
  <si>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</si>
  <si>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</si>
  <si>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</si>
  <si>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</si>
  <si>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</si>
  <si>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</si>
  <si>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</si>
  <si>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</si>
  <si>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</si>
  <si>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</si>
  <si>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</si>
  <si>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</si>
  <si>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</si>
  <si>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</si>
  <si>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</si>
  <si>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</si>
  <si>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</si>
  <si>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</si>
  <si>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</si>
  <si>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</si>
  <si>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</si>
  <si>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</si>
  <si>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</si>
  <si>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</si>
  <si>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</si>
  <si>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</si>
  <si>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</si>
  <si>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</si>
  <si>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</si>
  <si>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</si>
  <si>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</si>
  <si>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</si>
  <si>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</si>
  <si>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</si>
  <si>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</si>
  <si>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</si>
  <si>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</si>
  <si>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</si>
  <si>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</si>
  <si>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</si>
  <si>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</si>
  <si>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</si>
  <si>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</si>
  <si>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</si>
  <si>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</si>
  <si>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</si>
  <si>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</si>
  <si>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</si>
  <si>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</si>
  <si>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</si>
  <si>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</si>
  <si>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</si>
  <si>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</si>
  <si>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</si>
  <si>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</si>
  <si>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</si>
  <si>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</si>
  <si>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</si>
  <si>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</si>
  <si>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</si>
  <si>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</si>
  <si>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</si>
  <si>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</si>
  <si>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</si>
  <si>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</si>
  <si>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</si>
  <si>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</si>
  <si>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</si>
  <si>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</si>
  <si>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</si>
  <si>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</si>
  <si>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</si>
  <si>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</si>
  <si>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</si>
  <si>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</si>
  <si>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</si>
  <si>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</si>
  <si>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</si>
  <si>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</si>
  <si>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</si>
  <si>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</si>
  <si>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</si>
  <si>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</si>
  <si>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</si>
  <si>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</si>
  <si>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</si>
  <si>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</si>
  <si>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</si>
  <si>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</si>
  <si>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</si>
  <si>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</si>
  <si>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</si>
  <si>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</si>
  <si>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</si>
  <si>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</si>
  <si>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</si>
  <si>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</si>
  <si>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</si>
  <si>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</si>
  <si>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</si>
  <si>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</si>
  <si>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</si>
  <si>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</si>
  <si>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</si>
  <si>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</si>
  <si>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</si>
  <si>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</si>
  <si>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</si>
  <si>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</si>
  <si>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</si>
  <si>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</si>
  <si>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</si>
  <si>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</si>
  <si>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</si>
  <si>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</si>
  <si>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</si>
  <si>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</si>
  <si>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</si>
  <si>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</si>
  <si>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</si>
  <si>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</si>
  <si>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</si>
  <si>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</si>
  <si>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</si>
  <si>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</si>
  <si>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</si>
  <si>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</si>
  <si>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</si>
  <si>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</si>
  <si>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</si>
  <si>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</si>
  <si>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</si>
  <si>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</si>
  <si>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</si>
  <si>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</si>
  <si>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</si>
  <si>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</si>
  <si>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</si>
  <si>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</si>
  <si>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</si>
  <si>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</si>
  <si>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</si>
  <si>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</si>
  <si>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</si>
  <si>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</si>
  <si>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</si>
  <si>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</si>
  <si>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</si>
  <si>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</si>
  <si>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</si>
  <si>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</si>
  <si>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</si>
  <si>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</si>
  <si>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</si>
  <si>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</si>
  <si>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</si>
  <si>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</si>
  <si>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</si>
  <si>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</si>
  <si>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</si>
  <si>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</si>
  <si>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</si>
  <si>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</si>
  <si>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</si>
  <si>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</si>
  <si>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</si>
  <si>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</si>
  <si>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</si>
  <si>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</si>
  <si>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</si>
  <si>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</si>
  <si>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</si>
  <si>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</si>
  <si>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</si>
  <si>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</si>
  <si>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</si>
  <si>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</si>
  <si>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</si>
  <si>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</si>
  <si>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</si>
  <si>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</si>
  <si>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</si>
  <si>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</si>
  <si>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</si>
  <si>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</si>
  <si>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</si>
  <si>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</si>
  <si>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</si>
  <si>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</si>
  <si>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</si>
  <si>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</si>
  <si>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</si>
  <si>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</si>
  <si>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</si>
  <si>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</si>
  <si>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</si>
  <si>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</si>
  <si>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</si>
  <si>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</si>
  <si>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</si>
  <si>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</si>
  <si>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</si>
  <si>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</si>
  <si>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</si>
  <si>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</si>
  <si>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</si>
  <si>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</si>
  <si>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</si>
  <si>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</si>
  <si>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</si>
  <si>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</si>
  <si>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</si>
  <si>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</si>
  <si>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</si>
  <si>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</si>
  <si>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</si>
  <si>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</si>
  <si>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</si>
  <si>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</si>
  <si>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</si>
  <si>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</si>
  <si>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</si>
  <si>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</si>
  <si>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</si>
  <si>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</si>
  <si>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</si>
  <si>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</si>
  <si>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</si>
  <si>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</si>
  <si>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</si>
  <si>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</si>
  <si>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</si>
  <si>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</si>
  <si>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</si>
  <si>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</si>
  <si>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</si>
  <si>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</si>
  <si>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</si>
  <si>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</si>
  <si>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</si>
  <si>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</si>
  <si>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</si>
  <si>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</si>
  <si>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</si>
  <si>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</si>
  <si>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</si>
  <si>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</si>
  <si>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</si>
  <si>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</si>
  <si>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</si>
  <si>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</si>
  <si>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</si>
  <si>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</si>
  <si>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</si>
  <si>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</si>
  <si>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</si>
  <si>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</si>
  <si>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</si>
  <si>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</si>
  <si>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</si>
  <si>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</si>
  <si>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</si>
  <si>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</si>
  <si>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</si>
  <si>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</si>
  <si>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</si>
  <si>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</si>
  <si>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</si>
  <si>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</si>
  <si>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</si>
  <si>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</si>
  <si>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</si>
  <si>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</si>
  <si>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</si>
  <si>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</si>
  <si>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</si>
  <si>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</si>
  <si>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</si>
  <si>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</si>
  <si>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</si>
  <si>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</si>
  <si>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</si>
  <si>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</si>
  <si>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</si>
  <si>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</si>
  <si>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</si>
  <si>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</si>
  <si>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</si>
  <si>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</si>
  <si>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</si>
  <si>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</si>
  <si>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</si>
  <si>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</si>
  <si>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</si>
  <si>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</si>
  <si>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</si>
  <si>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</si>
  <si>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</si>
  <si>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</si>
  <si>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</si>
  <si>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</si>
  <si>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</si>
  <si>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</si>
  <si>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</si>
  <si>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</si>
  <si>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</si>
  <si>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</si>
  <si>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</si>
  <si>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</si>
  <si>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</si>
  <si>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</si>
  <si>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</si>
  <si>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</si>
  <si>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</si>
  <si>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</si>
  <si>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</si>
  <si>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</si>
  <si>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</si>
  <si>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</si>
  <si>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</si>
  <si>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</si>
  <si>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</si>
  <si>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</si>
  <si>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</si>
  <si>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</si>
  <si>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</si>
  <si>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</si>
  <si>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</si>
  <si>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</si>
  <si>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</si>
  <si>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</si>
  <si>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</si>
  <si>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</si>
  <si>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</si>
  <si>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</si>
  <si>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</si>
  <si>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</si>
  <si>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</si>
  <si>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</si>
  <si>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</si>
  <si>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</si>
  <si>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</si>
  <si>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</si>
  <si>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</si>
  <si>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</si>
  <si>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</si>
  <si>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</si>
  <si>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</si>
  <si>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</si>
  <si>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</si>
  <si>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</si>
  <si>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</si>
  <si>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</si>
  <si>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</si>
  <si>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</si>
  <si>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</si>
  <si>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</si>
  <si>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</si>
  <si>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</si>
  <si>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</si>
  <si>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</si>
  <si>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</si>
  <si>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</si>
  <si>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</si>
  <si>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</si>
  <si>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</si>
  <si>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</si>
  <si>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</si>
  <si>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</si>
  <si>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</si>
  <si>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</si>
  <si>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</si>
  <si>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</si>
  <si>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</si>
  <si>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</si>
  <si>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</si>
  <si>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</si>
  <si>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</si>
  <si>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</si>
  <si>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</si>
  <si>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</si>
  <si>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</si>
  <si>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</si>
  <si>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</si>
  <si>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</si>
  <si>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</si>
  <si>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</si>
  <si>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</si>
  <si>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</si>
  <si>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</si>
  <si>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</si>
  <si>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</si>
  <si>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</si>
  <si>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</si>
  <si>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</si>
  <si>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</si>
  <si>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</si>
  <si>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</si>
  <si>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</si>
  <si>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成品油价格改革对渔业的补贴</t>
  </si>
  <si>
    <t xml:space="preserve">     对高校毕业生到基层任职补助</t>
  </si>
  <si>
    <t xml:space="preserve">     农田建设</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</si>
  <si>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</si>
  <si>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</si>
  <si>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</si>
  <si>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</si>
  <si>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</si>
  <si>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</si>
  <si>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</si>
  <si>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</si>
  <si>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</si>
  <si>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</si>
  <si>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</si>
  <si>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</si>
  <si>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</si>
  <si>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</si>
  <si>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</si>
  <si>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</si>
  <si>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</si>
  <si>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</si>
  <si>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</si>
  <si>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</si>
  <si>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</si>
  <si>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</si>
  <si>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</si>
  <si>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</si>
  <si>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</si>
  <si>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</si>
  <si>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</si>
  <si>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</si>
  <si>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</si>
  <si>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</si>
  <si>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</si>
  <si>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</si>
  <si>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</si>
  <si>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</si>
  <si>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</si>
  <si>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</si>
  <si>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</si>
  <si>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</si>
  <si>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</si>
  <si>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</si>
  <si>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</si>
  <si>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</si>
  <si>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</si>
  <si>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r>
      <rPr>
        <sz val="14"/>
        <color rgb="FF000000"/>
        <rFont val="宋体"/>
        <charset val="134"/>
      </rPr>
      <t xml:space="preserve">     </t>
    </r>
    <r>
      <rPr>
        <sz val="14"/>
        <color rgb="FFFF0000"/>
        <rFont val="宋体"/>
        <charset val="134"/>
      </rPr>
      <t>农村供水</t>
    </r>
  </si>
  <si>
    <t xml:space="preserve">     南水北调工程建设</t>
  </si>
  <si>
    <t xml:space="preserve">     南水北调工程管理</t>
  </si>
  <si>
    <t xml:space="preserve">     其他水利支出</t>
  </si>
  <si>
    <r>
      <rPr>
        <b/>
        <sz val="14"/>
        <color rgb="FF000000"/>
        <rFont val="宋体"/>
        <charset val="134"/>
      </rPr>
      <t xml:space="preserve">  </t>
    </r>
    <r>
      <rPr>
        <b/>
        <sz val="14"/>
        <color rgb="FFFF0000"/>
        <rFont val="宋体"/>
        <charset val="134"/>
      </rPr>
      <t xml:space="preserve"> 巩固脱贫衔接乡村振兴</t>
    </r>
  </si>
  <si>
    <t xml:space="preserve">     农村基础设施建设</t>
  </si>
  <si>
    <t xml:space="preserve">     生产发展</t>
  </si>
  <si>
    <t xml:space="preserve">     社会发展</t>
  </si>
  <si>
    <r>
      <rPr>
        <sz val="14"/>
        <color rgb="FF000000"/>
        <rFont val="宋体"/>
        <charset val="134"/>
      </rPr>
      <t xml:space="preserve">  </t>
    </r>
    <r>
      <rPr>
        <sz val="14"/>
        <color rgb="FFFF0000"/>
        <rFont val="宋体"/>
        <charset val="134"/>
      </rPr>
      <t xml:space="preserve">   贷款奖补和贴息</t>
    </r>
  </si>
  <si>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</si>
  <si>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</si>
  <si>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</si>
  <si>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</si>
  <si>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</si>
  <si>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</si>
  <si>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</si>
  <si>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</si>
  <si>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</si>
  <si>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</si>
  <si>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</si>
  <si>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</si>
  <si>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</si>
  <si>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r>
      <rPr>
        <sz val="14"/>
        <color rgb="FF000000"/>
        <rFont val="宋体"/>
        <charset val="134"/>
      </rPr>
      <t xml:space="preserve">     创业担保贷款贴息</t>
    </r>
    <r>
      <rPr>
        <sz val="14"/>
        <color rgb="FFFF0000"/>
        <rFont val="宋体"/>
        <charset val="134"/>
      </rPr>
      <t>及奖补</t>
    </r>
  </si>
  <si>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</si>
  <si>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</si>
  <si>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</si>
  <si>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</si>
  <si>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</si>
  <si>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</si>
  <si>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</si>
  <si>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</si>
  <si>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</si>
  <si>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</si>
  <si>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</si>
  <si>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</si>
  <si>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</si>
  <si>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</si>
  <si>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</si>
  <si>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</si>
  <si>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</si>
  <si>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</si>
  <si>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</si>
  <si>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</si>
  <si>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</si>
  <si>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</si>
  <si>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</si>
  <si>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</si>
  <si>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</si>
  <si>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</si>
  <si>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</si>
  <si>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</si>
  <si>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</si>
  <si>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</si>
  <si>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</si>
  <si>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</si>
  <si>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</si>
  <si>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</si>
  <si>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</si>
  <si>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</si>
  <si>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</si>
  <si>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</si>
  <si>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</si>
  <si>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</si>
  <si>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</si>
  <si>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</si>
  <si>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</si>
  <si>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</si>
  <si>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</si>
  <si>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</si>
  <si>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</si>
  <si>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</si>
  <si>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</si>
  <si>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</si>
  <si>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</si>
  <si>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</si>
  <si>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</si>
  <si>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</si>
  <si>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</si>
  <si>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</si>
  <si>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</si>
  <si>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</si>
  <si>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</si>
  <si>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</si>
  <si>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</si>
  <si>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</si>
  <si>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</si>
  <si>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</si>
  <si>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</si>
  <si>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</si>
  <si>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</si>
  <si>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</si>
  <si>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</si>
  <si>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</si>
  <si>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</si>
  <si>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</si>
  <si>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</si>
  <si>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</si>
  <si>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</si>
  <si>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</si>
  <si>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</si>
  <si>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</si>
  <si>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</si>
  <si>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</si>
  <si>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</si>
  <si>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</si>
  <si>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</si>
  <si>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</si>
  <si>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</si>
  <si>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</si>
  <si>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</si>
  <si>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</si>
  <si>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</si>
  <si>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</si>
  <si>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</si>
  <si>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</si>
  <si>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</si>
  <si>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</si>
  <si>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</si>
  <si>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</si>
  <si>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</si>
  <si>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</si>
  <si>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</si>
  <si>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</si>
  <si>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</si>
  <si>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</si>
  <si>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</si>
  <si>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</si>
  <si>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</si>
  <si>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</si>
  <si>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</si>
  <si>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</si>
  <si>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</si>
  <si>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</si>
  <si>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</si>
  <si>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</si>
  <si>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</si>
  <si>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</si>
  <si>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</si>
  <si>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</si>
  <si>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</si>
  <si>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</si>
  <si>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</si>
  <si>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</si>
  <si>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</si>
  <si>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</si>
  <si>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</si>
  <si>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</si>
  <si>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</si>
  <si>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</si>
  <si>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</si>
  <si>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</si>
  <si>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</si>
  <si>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</si>
  <si>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</si>
  <si>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</si>
  <si>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</si>
  <si>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</si>
  <si>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</si>
  <si>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</si>
  <si>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</si>
  <si>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</si>
  <si>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</si>
  <si>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</si>
  <si>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</si>
  <si>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</si>
  <si>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</si>
  <si>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</si>
  <si>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</si>
  <si>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</si>
  <si>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</si>
  <si>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</si>
  <si>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</si>
  <si>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</si>
  <si>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</si>
  <si>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</si>
  <si>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</si>
  <si>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</si>
  <si>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</si>
  <si>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</si>
  <si>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</si>
  <si>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</si>
  <si>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</si>
  <si>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</si>
  <si>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</si>
  <si>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</si>
  <si>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</si>
  <si>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</si>
  <si>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</si>
  <si>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</si>
  <si>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</si>
  <si>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</si>
  <si>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</si>
  <si>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</si>
  <si>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</si>
  <si>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</si>
  <si>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</si>
  <si>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</si>
  <si>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</si>
  <si>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</si>
  <si>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</si>
  <si>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</si>
  <si>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</si>
  <si>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</si>
  <si>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</si>
  <si>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</si>
  <si>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</si>
  <si>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</si>
  <si>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</si>
  <si>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</si>
  <si>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</si>
  <si>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</si>
  <si>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</si>
  <si>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</si>
  <si>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</si>
  <si>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</si>
  <si>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</si>
  <si>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</si>
  <si>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</si>
  <si>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</si>
  <si>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</si>
  <si>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</si>
  <si>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</si>
  <si>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</si>
  <si>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</si>
  <si>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</si>
  <si>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</si>
  <si>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</si>
  <si>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</si>
  <si>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r>
      <rPr>
        <b/>
        <sz val="14"/>
        <color rgb="FF000000"/>
        <rFont val="宋体"/>
        <charset val="134"/>
      </rPr>
      <t xml:space="preserve">  </t>
    </r>
    <r>
      <rPr>
        <b/>
        <sz val="14"/>
        <color rgb="FFFF0000"/>
        <rFont val="宋体"/>
        <charset val="134"/>
      </rPr>
      <t xml:space="preserve"> 粮油物资事务</t>
    </r>
  </si>
  <si>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</si>
  <si>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</si>
  <si>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</si>
  <si>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</si>
  <si>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</si>
  <si>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</si>
  <si>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</si>
  <si>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</si>
  <si>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</si>
  <si>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</si>
  <si>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</si>
  <si>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r>
      <rPr>
        <sz val="14"/>
        <color rgb="FF000000"/>
        <rFont val="宋体"/>
        <charset val="134"/>
      </rPr>
      <t xml:space="preserve">     </t>
    </r>
    <r>
      <rPr>
        <sz val="14"/>
        <color rgb="FFFF0000"/>
        <rFont val="宋体"/>
        <charset val="134"/>
      </rPr>
      <t>物资保管保养</t>
    </r>
  </si>
  <si>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</si>
  <si>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</si>
  <si>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</si>
  <si>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</si>
  <si>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</si>
  <si>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</si>
  <si>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</si>
  <si>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</si>
  <si>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</si>
  <si>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</si>
  <si>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</si>
  <si>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</si>
  <si>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</si>
  <si>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</si>
  <si>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</si>
  <si>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</si>
  <si>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</si>
  <si>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</si>
  <si>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</si>
  <si>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</si>
  <si>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</si>
  <si>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</si>
  <si>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</si>
  <si>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</si>
  <si>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</si>
  <si>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</si>
  <si>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</si>
  <si>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</si>
  <si>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</si>
  <si>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</si>
  <si>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</si>
  <si>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</si>
  <si>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</si>
  <si>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</si>
  <si>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</si>
  <si>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</si>
  <si>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</si>
  <si>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</si>
  <si>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</si>
  <si>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</si>
  <si>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</si>
  <si>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</si>
  <si>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</si>
  <si>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</si>
  <si>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r>
      <rPr>
        <b/>
        <sz val="14"/>
        <color rgb="FF000000"/>
        <rFont val="宋体"/>
        <charset val="134"/>
      </rPr>
      <t xml:space="preserve"> </t>
    </r>
    <r>
      <rPr>
        <b/>
        <sz val="14"/>
        <color rgb="FFFF0000"/>
        <rFont val="宋体"/>
        <charset val="134"/>
      </rPr>
      <t xml:space="preserve">  消防救援事务</t>
    </r>
  </si>
  <si>
    <t xml:space="preserve">     消防应急救援</t>
  </si>
  <si>
    <t xml:space="preserve">     其他消防救援事务支出</t>
  </si>
  <si>
    <t xml:space="preserve">   森林消防事务</t>
  </si>
  <si>
    <t xml:space="preserve">     森林消防应急救援</t>
  </si>
  <si>
    <t xml:space="preserve">     其他森林消防事务支出</t>
  </si>
  <si>
    <r>
      <rPr>
        <b/>
        <sz val="14"/>
        <color rgb="FF000000"/>
        <rFont val="宋体"/>
        <charset val="134"/>
      </rPr>
      <t xml:space="preserve">   </t>
    </r>
    <r>
      <rPr>
        <b/>
        <sz val="14"/>
        <color rgb="FFFF0000"/>
        <rFont val="宋体"/>
        <charset val="134"/>
      </rPr>
      <t>矿山安全</t>
    </r>
  </si>
  <si>
    <t xml:space="preserve">     矿山安全监察事务</t>
  </si>
  <si>
    <t xml:space="preserve">     矿山应急救援事务</t>
  </si>
  <si>
    <r>
      <rPr>
        <sz val="14"/>
        <color rgb="FF000000"/>
        <rFont val="宋体"/>
        <charset val="134"/>
      </rPr>
      <t xml:space="preserve">    </t>
    </r>
    <r>
      <rPr>
        <sz val="14"/>
        <color rgb="FFFF0000"/>
        <rFont val="宋体"/>
        <charset val="134"/>
      </rPr>
      <t xml:space="preserve"> 其他矿山安全支出</t>
    </r>
  </si>
  <si>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</si>
  <si>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</si>
  <si>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</si>
  <si>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</si>
  <si>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</si>
  <si>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</si>
  <si>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</si>
  <si>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</si>
  <si>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</si>
  <si>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</si>
  <si>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</si>
  <si>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</si>
  <si>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</si>
  <si>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</si>
  <si>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</si>
  <si>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</si>
  <si>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</si>
  <si>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</si>
  <si>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</si>
  <si>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</si>
  <si>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</si>
  <si>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</si>
  <si>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</si>
  <si>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</si>
  <si>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</si>
  <si>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</si>
  <si>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</si>
  <si>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</si>
  <si>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</si>
  <si>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县本级一般公共预算支出</t>
  </si>
  <si>
    <t/>
  </si>
  <si>
    <t>1-5  2025年寻甸县县本级一般公共预算政府预算经济分类表（基本支出）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</si>
  <si>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</si>
  <si>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</si>
  <si>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</si>
  <si>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</si>
  <si>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</si>
  <si>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</si>
  <si>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</si>
  <si>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</si>
  <si>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</si>
  <si>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</si>
  <si>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</si>
  <si>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</si>
  <si>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</si>
  <si>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</si>
  <si>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</si>
  <si>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</si>
  <si>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</si>
  <si>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</si>
  <si>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</si>
  <si>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</si>
  <si>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</si>
  <si>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</si>
  <si>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</si>
  <si>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</si>
  <si>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</si>
  <si>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</si>
  <si>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</si>
  <si>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</si>
  <si>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</si>
  <si>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2025年寻甸县县本级一般公共预算支出表(县对下转移支付项目)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</si>
  <si>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</si>
  <si>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</si>
  <si>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</si>
  <si>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</si>
  <si>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</si>
  <si>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</si>
  <si>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</si>
  <si>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</si>
  <si>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</si>
  <si>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</si>
  <si>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</si>
  <si>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</si>
  <si>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</si>
  <si>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</si>
  <si>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</si>
  <si>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</si>
  <si>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</si>
  <si>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</si>
  <si>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</si>
  <si>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</si>
  <si>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</si>
  <si>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</si>
  <si>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</si>
  <si>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</si>
  <si>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寻甸县自2010年对乡镇施行乡财县管体制，乡镇作为县级一级预算单位管理，县对乡镇（街道）不再进行体制算账，无此项预算。</t>
  </si>
  <si>
    <t>1-7  2025年寻甸县分地区税收返还和转移支付预算表</t>
  </si>
  <si>
    <t>乡  镇（街 道）</t>
  </si>
  <si>
    <t>税收返还</t>
  </si>
  <si>
    <t>转移支付</t>
  </si>
  <si>
    <t>一、提前下达数</t>
  </si>
  <si>
    <t>仁德</t>
  </si>
  <si>
    <t xml:space="preserve"> </t>
  </si>
  <si>
    <t>塘子</t>
  </si>
  <si>
    <t>七星</t>
  </si>
  <si>
    <t>河口</t>
  </si>
  <si>
    <t>功山</t>
  </si>
  <si>
    <t>金所</t>
  </si>
  <si>
    <t>羊街</t>
  </si>
  <si>
    <t>先锋</t>
  </si>
  <si>
    <t>六哨</t>
  </si>
  <si>
    <t>柯渡</t>
  </si>
  <si>
    <t>鸡街</t>
  </si>
  <si>
    <t>倘甸</t>
  </si>
  <si>
    <t>凤合</t>
  </si>
  <si>
    <t>联合</t>
  </si>
  <si>
    <t>金源</t>
  </si>
  <si>
    <t>甸沙</t>
  </si>
  <si>
    <t>二、预算数</t>
  </si>
  <si>
    <t>1-8  2025年寻甸县“三公”经费预算财政拨款情况统计表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</si>
  <si>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</si>
  <si>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</si>
  <si>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</si>
  <si>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</si>
  <si>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</si>
  <si>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</si>
  <si>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</si>
  <si>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</si>
  <si>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寻甸县公用经费的安排政法部门按保障标准足额保障，公务用车运行费从包干公用经费中细化并单列；其他部门按3000元/人.年、1600元/人.年、1200元/人.年保障；公务用车运转经费按17000元/辆、12000元/辆、10000元/辆保障。2、公务接待费按县人大20万元、政协20万元、县委办19万元、政府办50万元，每个乡镇20万元安排，其他单位从公用经费中自行细化出公务接待费。公务接待费的增减变化系各单位根据上年年度实际执行情况将包干公用经费细化到具体经济分类科目导致。 </t>
  </si>
  <si>
    <t>2-1 2025年寻甸县政府性基金预算收入情况表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</si>
  <si>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</si>
  <si>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</si>
  <si>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</si>
  <si>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</si>
  <si>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</si>
  <si>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</si>
  <si>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</si>
  <si>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</si>
  <si>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</si>
  <si>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</si>
  <si>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</si>
  <si>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</si>
  <si>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</si>
  <si>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</si>
  <si>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</si>
  <si>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</si>
  <si>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</si>
  <si>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</si>
  <si>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</si>
  <si>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</si>
  <si>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</si>
  <si>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</si>
  <si>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</si>
  <si>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</si>
  <si>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</si>
  <si>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</si>
  <si>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</si>
  <si>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</si>
  <si>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</si>
  <si>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</si>
  <si>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</si>
  <si>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</si>
  <si>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</si>
  <si>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</si>
  <si>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</si>
  <si>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</si>
  <si>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</si>
  <si>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</si>
  <si>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</si>
  <si>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</si>
  <si>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</si>
  <si>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</si>
  <si>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</si>
  <si>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</si>
  <si>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</si>
  <si>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</si>
  <si>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</si>
  <si>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</si>
  <si>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</si>
  <si>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</si>
  <si>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</si>
  <si>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</si>
  <si>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</si>
  <si>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2025年寻甸县政府性基金预算支出情况表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</si>
  <si>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</si>
  <si>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</si>
  <si>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</si>
  <si>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</si>
  <si>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</si>
  <si>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</si>
  <si>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</si>
  <si>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</si>
  <si>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</si>
  <si>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</si>
  <si>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</si>
  <si>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</si>
  <si>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</si>
  <si>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</si>
  <si>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</si>
  <si>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</si>
  <si>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</si>
  <si>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超长期特别国债安排的支出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</si>
  <si>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</si>
  <si>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</si>
  <si>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</si>
  <si>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</si>
  <si>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</si>
  <si>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</si>
  <si>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</si>
  <si>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</si>
  <si>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</si>
  <si>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</si>
  <si>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</si>
  <si>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</si>
  <si>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</si>
  <si>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</si>
  <si>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</si>
  <si>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</si>
  <si>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</si>
  <si>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</si>
  <si>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</si>
  <si>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农业生产发展支出</t>
  </si>
  <si>
    <t xml:space="preserve">      农村社会事业发展支出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</si>
  <si>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</si>
  <si>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</si>
  <si>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</si>
  <si>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</si>
  <si>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</si>
  <si>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</si>
  <si>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</si>
  <si>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</si>
  <si>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</si>
  <si>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</si>
  <si>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</si>
  <si>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</si>
  <si>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</si>
  <si>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</si>
  <si>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</si>
  <si>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</si>
  <si>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</si>
  <si>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</si>
  <si>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</si>
  <si>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</si>
  <si>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</si>
  <si>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</si>
  <si>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</si>
  <si>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</si>
  <si>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廉租住房支出</t>
  </si>
  <si>
    <t xml:space="preserve">      棚户区改造支出</t>
  </si>
  <si>
    <t xml:space="preserve">      公共租赁住房支出</t>
  </si>
  <si>
    <t xml:space="preserve">      其他国有土地使用权出让收入对应专项债务收入安排的支出</t>
  </si>
  <si>
    <t>五、农林水支出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</si>
  <si>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</si>
  <si>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</si>
  <si>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</si>
  <si>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</si>
  <si>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</si>
  <si>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</si>
  <si>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</si>
  <si>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</si>
  <si>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</si>
  <si>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</si>
  <si>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</si>
  <si>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</si>
  <si>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</si>
  <si>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</si>
  <si>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</si>
  <si>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</si>
  <si>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</si>
  <si>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</si>
  <si>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</si>
  <si>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</si>
  <si>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</si>
  <si>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</si>
  <si>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</si>
  <si>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</si>
  <si>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</si>
  <si>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</si>
  <si>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</si>
  <si>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</si>
  <si>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</si>
  <si>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</si>
  <si>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</si>
  <si>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</si>
  <si>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</si>
  <si>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</si>
  <si>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</si>
  <si>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</si>
  <si>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</si>
  <si>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</si>
  <si>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</si>
  <si>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</si>
  <si>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</si>
  <si>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</si>
  <si>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</si>
  <si>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</si>
  <si>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</si>
  <si>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</si>
  <si>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</si>
  <si>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</si>
  <si>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</si>
  <si>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</si>
  <si>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</si>
  <si>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</si>
  <si>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</si>
  <si>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</si>
  <si>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</si>
  <si>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</si>
  <si>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</si>
  <si>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</si>
  <si>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</si>
  <si>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</si>
  <si>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</si>
  <si>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</si>
  <si>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</si>
  <si>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</si>
  <si>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</si>
  <si>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</si>
  <si>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</si>
  <si>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</si>
  <si>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</si>
  <si>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</si>
  <si>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</si>
  <si>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</si>
  <si>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</si>
  <si>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</si>
  <si>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</si>
  <si>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</si>
  <si>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</si>
  <si>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</si>
  <si>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</si>
  <si>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</si>
  <si>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</si>
  <si>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</si>
  <si>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</si>
  <si>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</si>
  <si>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</si>
  <si>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</si>
  <si>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</si>
  <si>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</si>
  <si>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</si>
  <si>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</si>
  <si>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</si>
  <si>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</si>
  <si>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</si>
  <si>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</si>
  <si>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</si>
  <si>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</si>
  <si>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</si>
  <si>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</si>
  <si>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</si>
  <si>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</si>
  <si>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</si>
  <si>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</si>
  <si>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</si>
  <si>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</si>
  <si>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</si>
  <si>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</si>
  <si>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</si>
  <si>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</si>
  <si>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</si>
  <si>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</si>
  <si>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</si>
  <si>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</si>
  <si>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</si>
  <si>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</si>
  <si>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</si>
  <si>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</si>
  <si>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</si>
  <si>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</si>
  <si>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</si>
  <si>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</si>
  <si>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</si>
  <si>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</si>
  <si>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</si>
  <si>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</si>
  <si>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</si>
  <si>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</si>
  <si>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</si>
  <si>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</si>
  <si>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</si>
  <si>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</si>
  <si>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</si>
  <si>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</si>
  <si>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</si>
  <si>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</si>
  <si>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</si>
  <si>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</si>
  <si>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</si>
  <si>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</si>
  <si>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</si>
  <si>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</si>
  <si>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</si>
  <si>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</si>
  <si>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</si>
  <si>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</si>
  <si>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</si>
  <si>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</si>
  <si>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</si>
  <si>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</si>
  <si>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</si>
  <si>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</si>
  <si>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</si>
  <si>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</si>
  <si>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</si>
  <si>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全县政府性基金支出</t>
  </si>
  <si>
    <t xml:space="preserve">   政府性基金转移支付</t>
  </si>
  <si>
    <t xml:space="preserve">     政府性基金上解支出</t>
  </si>
  <si>
    <t xml:space="preserve">     抗疫特别国债转移支付支出</t>
  </si>
  <si>
    <t xml:space="preserve">   调出资金</t>
  </si>
  <si>
    <t xml:space="preserve">   年终结余</t>
  </si>
  <si>
    <t>地方政府专项债务还本支出</t>
  </si>
  <si>
    <t>2-3 2025年寻甸县政府性基金预算收入情况表</t>
  </si>
  <si>
    <t>县本级政府性基金预算收入</t>
  </si>
  <si>
    <t xml:space="preserve">   政府性基金补助收入</t>
  </si>
  <si>
    <t xml:space="preserve">     政府性基金上解收入</t>
  </si>
  <si>
    <t>2-4 2025年县本级政府性基金预算支出情况表</t>
  </si>
  <si>
    <t>二、节能环保支出</t>
  </si>
  <si>
    <t>三、城乡社区支出</t>
  </si>
  <si>
    <t xml:space="preserve">      支付破产或改制企业职工安置费</t>
  </si>
  <si>
    <t xml:space="preserve">      保障性住房租金补贴</t>
  </si>
  <si>
    <t>四、农林水支出</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</si>
  <si>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</si>
  <si>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</si>
  <si>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</si>
  <si>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</si>
  <si>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</si>
  <si>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五、交通运输支出</t>
  </si>
  <si>
    <t>六、资源勘探工业信息等支出</t>
  </si>
  <si>
    <t>七、其他支出</t>
  </si>
  <si>
    <t xml:space="preserve">      用于城乡医疗救助的的彩票公益金支出</t>
  </si>
  <si>
    <t>八、债务付息支出</t>
  </si>
  <si>
    <t xml:space="preserve">    地方政府专项债务付息支出</t>
  </si>
  <si>
    <t>九、债务发行费用支出</t>
  </si>
  <si>
    <t>十、抗疫特别国债安排的支出</t>
  </si>
  <si>
    <t>县本级政府性基金支出</t>
  </si>
  <si>
    <t xml:space="preserve">     政府性基金补助支出</t>
  </si>
  <si>
    <t xml:space="preserve">   地方政府专项债务转贷支出</t>
  </si>
  <si>
    <t>上年结转对应安排支出</t>
  </si>
  <si>
    <t>2-5  2025年寻甸县县本级政府性基金支出表(县对下转移支付)</t>
  </si>
  <si>
    <t>本年支出小计</t>
  </si>
  <si>
    <t>3-1  2025年寻甸县国有资本经营收入预算情况表</t>
  </si>
  <si>
    <r>
      <rPr>
        <sz val="14"/>
        <rFont val="MS Serif"/>
        <charset val="134"/>
      </rPr>
      <t xml:space="preserve">    </t>
    </r>
    <r>
      <rPr>
        <sz val="14"/>
        <color rgb="FF000000"/>
        <rFont val="宋体"/>
        <charset val="134"/>
      </rPr>
      <t>单位：万元</t>
    </r>
  </si>
  <si>
    <t>项        目</t>
  </si>
  <si>
    <t xml:space="preserve">  利润收入</t>
  </si>
  <si>
    <t xml:space="preserve">     电力企业利润收入</t>
  </si>
  <si>
    <t xml:space="preserve">     煤炭企业利润收入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</si>
  <si>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</si>
  <si>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</si>
  <si>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</si>
  <si>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</si>
  <si>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</si>
  <si>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</si>
  <si>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</si>
  <si>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</si>
  <si>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</si>
  <si>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</si>
  <si>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</si>
  <si>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</si>
  <si>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</si>
  <si>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</si>
  <si>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</si>
  <si>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</si>
  <si>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</si>
  <si>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</si>
  <si>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</si>
  <si>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</si>
  <si>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</si>
  <si>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</si>
  <si>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</si>
  <si>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</si>
  <si>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</si>
  <si>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</si>
  <si>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</si>
  <si>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</si>
  <si>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</si>
  <si>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</si>
  <si>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</si>
  <si>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</si>
  <si>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</si>
  <si>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</si>
  <si>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2025年寻甸县国有资本经营支出预算情况表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</si>
  <si>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</si>
  <si>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</si>
  <si>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</si>
  <si>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</si>
  <si>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</si>
  <si>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</si>
  <si>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</si>
  <si>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</si>
  <si>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</si>
  <si>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</si>
  <si>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</si>
  <si>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</si>
  <si>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</si>
  <si>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</si>
  <si>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</si>
  <si>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</si>
  <si>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</si>
  <si>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</si>
  <si>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</si>
  <si>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</si>
  <si>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</si>
  <si>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 xml:space="preserve">  调出资金</t>
  </si>
  <si>
    <t>结转下年</t>
  </si>
  <si>
    <t>3-3  2025年县本级国有资本经营收入预算情况表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</si>
  <si>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</si>
  <si>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</si>
  <si>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</si>
  <si>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</si>
  <si>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</si>
  <si>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</si>
  <si>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</si>
  <si>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</si>
  <si>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</si>
  <si>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</si>
  <si>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2025年县本级国有资本经营支出预算情况表</t>
  </si>
  <si>
    <t>项   目</t>
  </si>
  <si>
    <t xml:space="preserve">    "三供一业"移交补助支出</t>
  </si>
  <si>
    <t xml:space="preserve">   其他金融国有资本经营预算支出</t>
  </si>
  <si>
    <t>县本级国有资本经营支出</t>
  </si>
  <si>
    <t>调出资金</t>
  </si>
  <si>
    <t>3-5  2025年寻甸县县本级国有资本经营预算转移支付表（分地区）</t>
  </si>
  <si>
    <t>地  区</t>
  </si>
  <si>
    <t>预算数</t>
  </si>
  <si>
    <t>合  计</t>
  </si>
  <si>
    <t>备注：寻甸县自2010年对乡镇施行乡财县管体制，乡镇作为县级一级预算单位管理，县对乡镇（街道）不再进行体制算账，无此项预算。</t>
  </si>
  <si>
    <t>3-6  2025年寻甸县县本级国有资本经营预算转移支付表（分项目）</t>
  </si>
  <si>
    <t>项目名称</t>
  </si>
  <si>
    <t>4-1  2025年寻甸县社会保险基金收入预算情况表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</si>
  <si>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</si>
  <si>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</si>
  <si>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</si>
  <si>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</si>
  <si>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</si>
  <si>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</si>
  <si>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</si>
  <si>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</si>
  <si>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</si>
  <si>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</si>
  <si>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</si>
  <si>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</si>
  <si>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</si>
  <si>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</si>
  <si>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</si>
  <si>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</si>
  <si>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</si>
  <si>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</si>
  <si>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注：企业职工养老保险基金、机关事业单位基本养老保险基金省级统筹、其他保险市级统筹，寻甸县无此项预算。</t>
  </si>
  <si>
    <t>4-2  2025年寻甸县社会保险基金支出预算情况表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</si>
  <si>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</si>
  <si>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</si>
  <si>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</si>
  <si>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</si>
  <si>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</si>
  <si>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</si>
  <si>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</si>
  <si>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</si>
  <si>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</si>
  <si>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</si>
  <si>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</si>
  <si>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</si>
  <si>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</si>
  <si>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</si>
  <si>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2025年寻甸县县本级社会保险基金收入预算情况表</t>
  </si>
  <si>
    <t>4-4  2025年寻甸县县本级社会保险基金支出预算情况表</t>
  </si>
  <si>
    <r>
      <rPr>
        <sz val="14"/>
        <rFont val="MS Serif"/>
        <charset val="134"/>
      </rPr>
      <t xml:space="preserve">    </t>
    </r>
    <r>
      <rPr>
        <sz val="14"/>
        <color indexed="8"/>
        <rFont val="宋体"/>
        <charset val="134"/>
      </rPr>
      <t>单位：万元</t>
    </r>
  </si>
  <si>
    <t>5-1    寻甸县2024年地方政府债务限额及余额预算情况表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</si>
  <si>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</si>
  <si>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</si>
  <si>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</si>
  <si>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</si>
  <si>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</si>
  <si>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</si>
  <si>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</si>
  <si>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</si>
  <si>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</si>
  <si>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</si>
  <si>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</si>
  <si>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</si>
  <si>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</si>
  <si>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 xml:space="preserve">  昆明市</t>
  </si>
  <si>
    <t xml:space="preserve">    昆明市本级</t>
  </si>
  <si>
    <t>寻甸县</t>
  </si>
  <si>
    <t>注：1.本表反映上一年度本地区、本级及分地区地方政府债务限额及余额预计执行数。</t>
  </si>
  <si>
    <t xml:space="preserve">    2.本表由县级以上地方各级财政部门在本级人民代表大会批准预算后二十日内公开。</t>
  </si>
  <si>
    <t>5-2  云南省昆明市寻甸县2024年地方政府一般债务余额情况表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</si>
  <si>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</si>
  <si>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</si>
  <si>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</si>
  <si>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</si>
  <si>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</si>
  <si>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</si>
  <si>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</si>
  <si>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</si>
  <si>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</si>
  <si>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</si>
  <si>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</si>
  <si>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</si>
  <si>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云南省昆明市寻甸县本级2024年地方政府一般债务余额情况表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</si>
  <si>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</si>
  <si>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</si>
  <si>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</si>
  <si>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云南省昆明市寻甸县2024年地方政府专项债务余额情况表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</si>
  <si>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</si>
  <si>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</si>
  <si>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</si>
  <si>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</si>
  <si>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</si>
  <si>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</si>
  <si>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</si>
  <si>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</si>
  <si>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云南省昆明市寻甸县本级2024年地方政府专项债务余额情况表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</si>
  <si>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</si>
  <si>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</si>
  <si>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</si>
  <si>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云南省昆明市寻甸县地方政府债券发行及还本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</si>
  <si>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</si>
  <si>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</si>
  <si>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</si>
  <si>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</si>
  <si>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</si>
  <si>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</si>
  <si>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</si>
  <si>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</si>
  <si>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</si>
  <si>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</si>
  <si>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</si>
  <si>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</si>
  <si>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</si>
  <si>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</si>
  <si>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</si>
  <si>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</si>
  <si>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</si>
  <si>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</si>
  <si>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</si>
  <si>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</si>
  <si>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</si>
  <si>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</si>
  <si>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</si>
  <si>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</si>
  <si>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</si>
  <si>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</si>
  <si>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</si>
  <si>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</si>
  <si>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</si>
  <si>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</si>
  <si>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</si>
  <si>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云南省昆明市寻甸县本级2025年地方政府债务限额提前下达情况表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</si>
  <si>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</si>
  <si>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</si>
  <si>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</si>
  <si>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</si>
  <si>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</si>
  <si>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</si>
  <si>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云南省昆明市寻甸县2025年年初新增地方政府债券资金安排表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</si>
  <si>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</si>
  <si>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</si>
  <si>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</si>
  <si>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</si>
  <si>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</si>
  <si>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</si>
  <si>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</si>
  <si>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</si>
  <si>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</si>
  <si>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2025年县级重大政策和重点项目绩效目标表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</si>
  <si>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</si>
  <si>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</si>
  <si>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</si>
  <si>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</si>
  <si>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</si>
  <si>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</si>
  <si>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</si>
  <si>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</si>
  <si>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</si>
  <si>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</si>
  <si>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寻甸县支持农产品冷链物流设施建设政策预留资金</t>
  </si>
  <si>
    <t>根据农产品生产规模和产业发展规划，分析产品流量、流向及储运技术要求，综合考虑居民消费水平和交通区位等因素，优化农产品冷链物流设施建设布局。支持农民专业合作社、家庭农场等生产经营主体在田间地头建设一批农产品冷藏初加工设施；支持龙头企业等生产经营主体在规模化生产基地布局新建或改扩建一批农产品冷藏初加工设施；支持商贸、物流企业等经营主体在季节性蔬菜和水果产区推广应用移动式冷链物流设施。</t>
  </si>
  <si>
    <t>产出指标</t>
  </si>
  <si>
    <t>数量指标</t>
  </si>
  <si>
    <t>冷链物流项目个数</t>
  </si>
  <si>
    <t>=</t>
  </si>
  <si>
    <t>个</t>
  </si>
  <si>
    <t>定量指标</t>
  </si>
  <si>
    <t>反映冷链物流项目个数。</t>
  </si>
  <si>
    <t>质量指标</t>
  </si>
  <si>
    <t>项目验收合格率</t>
  </si>
  <si>
    <t>100</t>
  </si>
  <si>
    <t>%</t>
  </si>
  <si>
    <t>反映信息系统中心平台运行情况</t>
  </si>
  <si>
    <t>时效指标</t>
  </si>
  <si>
    <t>资金支付及时率</t>
  </si>
  <si>
    <t>&gt;=</t>
  </si>
  <si>
    <t>90</t>
  </si>
  <si>
    <t>反映按时支付资金的效率</t>
  </si>
  <si>
    <t>效益指标</t>
  </si>
  <si>
    <t>经济效益指标</t>
  </si>
  <si>
    <t>投入金额</t>
  </si>
  <si>
    <t>1000</t>
  </si>
  <si>
    <t>万元</t>
  </si>
  <si>
    <t>反映冷链项目投入建设情况。</t>
  </si>
  <si>
    <t>可持续影响指标</t>
  </si>
  <si>
    <t>带动产业发展稳步提升</t>
  </si>
  <si>
    <t>小时</t>
  </si>
  <si>
    <t>反映冷链项目对经济发展的提升水平。</t>
  </si>
  <si>
    <t>满意度指标</t>
  </si>
  <si>
    <t>服务对象满意度指标</t>
  </si>
  <si>
    <t>受益人员满意度</t>
  </si>
  <si>
    <t>反映冷链项目受益人员满意度。</t>
  </si>
  <si>
    <t>人居环境类村庄保洁经费</t>
  </si>
  <si>
    <t>确保农村人居环境整洁</t>
  </si>
  <si>
    <t>涉及乡镇（街道）</t>
  </si>
  <si>
    <t>16</t>
  </si>
  <si>
    <t>确保涉及全县所有乡镇（街道）</t>
  </si>
  <si>
    <t>成本指标</t>
  </si>
  <si>
    <t>经济成本指标</t>
  </si>
  <si>
    <t>&lt;=</t>
  </si>
  <si>
    <t>320</t>
  </si>
  <si>
    <t>根据乡镇的村庄数量安排下达</t>
  </si>
  <si>
    <t>社会效益指标</t>
  </si>
  <si>
    <t>保障村庄干净整洁</t>
  </si>
  <si>
    <t>村庄干净整洁</t>
  </si>
  <si>
    <t>定性指标</t>
  </si>
  <si>
    <t>村庄干净整洁程度</t>
  </si>
  <si>
    <t>服务对象满意度</t>
  </si>
  <si>
    <t>寻甸县城市更新改造建设项目资金</t>
  </si>
  <si>
    <t>2021年寻甸县城市更新改造建设项目投资概算约1.36亿元，预计2025年完成竣工结算，按照投资建设协议，2025年需支付工程费及建设期利息约4000万元。</t>
  </si>
  <si>
    <t>支付金额</t>
  </si>
  <si>
    <t>4000</t>
  </si>
  <si>
    <t>完成资金支付</t>
  </si>
  <si>
    <t>履行合同内容</t>
  </si>
  <si>
    <t>全面履行合同</t>
  </si>
  <si>
    <t>支付及时率</t>
  </si>
  <si>
    <t>按期支付</t>
  </si>
  <si>
    <t>支付金额控制在5500万元以内</t>
  </si>
  <si>
    <t>法务纠纷及农民工上访率</t>
  </si>
  <si>
    <t>0</t>
  </si>
  <si>
    <t>不发生法务纠纷及农民工上访问题</t>
  </si>
  <si>
    <t>考察民众对项目实施情况的满意程度是否不低于90%</t>
  </si>
  <si>
    <t>渝昆高铁站前广场建设费用</t>
  </si>
  <si>
    <t>确保完成渝昆高铁站前广场2025年建设任务</t>
  </si>
  <si>
    <t>2000</t>
  </si>
  <si>
    <t>根据合同履行情况完成资金支付</t>
  </si>
  <si>
    <t>支付金额控制在2000万元以内</t>
  </si>
  <si>
    <t>项目实施区域群众满意度</t>
  </si>
  <si>
    <t>G2023004号等地块土地收储成本专项资金</t>
  </si>
  <si>
    <t>保证2025年完成土地储备任务，收储成本7000万元。</t>
  </si>
  <si>
    <t>预算资金金额</t>
  </si>
  <si>
    <t>按《土地供应计划统计表》完成供地</t>
  </si>
  <si>
    <t>项目完成及时率</t>
  </si>
  <si>
    <t>实现非税收入</t>
  </si>
  <si>
    <t>优化土地资源配置</t>
  </si>
  <si>
    <t>显著</t>
  </si>
  <si>
    <t>保障县土地供应工作，时限土地利用集约化</t>
  </si>
  <si>
    <t>生态效益指标</t>
  </si>
  <si>
    <t>有效利用土地资源</t>
  </si>
  <si>
    <t>有效利用土地资源，保护生态环境，提升县城形象</t>
  </si>
  <si>
    <t>保障全县土地市场可持续发展</t>
  </si>
  <si>
    <t>土地利用可持续发展</t>
  </si>
  <si>
    <t>用地单位满意度</t>
  </si>
  <si>
    <t>受益对象满意度调查</t>
  </si>
  <si>
    <t>6-2  重点工作情况解释说明汇总表</t>
  </si>
  <si>
    <t>重点工作</t>
  </si>
  <si>
    <t>2025年工作重点及工作情况</t>
  </si>
  <si>
    <t>寻甸县2024年一般公共预算年初预算上级补助收入预算数293829万元， 其中：返还性收入5145万元、一般性转移支付收入241797万元、专项转移支付收入46887万元。返还性收入为历年固定返还数，一般性转移支付收入和专项转移支付收入为市级提前下达已明确的补助数，转移支付补助数最终以2024年末实行执行数为准。2024年一般公共预算上级补助收入预算数已纳入一般公共预算支出年初预算安排，其中一般性转移支付已全额用于“三保”支出纳入部门预算细化编制。乡镇实行“乡财县管”体制，乡镇作为县级一级预算单位管理，县对乡镇（街道）不再进行体制算账，无对下转移支付。</t>
  </si>
  <si>
    <t>举借债务</t>
  </si>
  <si>
    <t>2023年末，我县地方政府债务限额272,963万元，其中：一般债务103,263万元，专项债务169,700万元。2023年末，我县地方政府债务余额235,251万元，其中：一般债务69,551万元，专项债务165,700万元，均在省政府核定的债务限额内。</t>
  </si>
  <si>
    <t>适度加力，统筹财政资源</t>
  </si>
  <si>
    <t>牢固树立“财”服从并服务于“政”的意识，用活用好财税金融政策，充分发挥财政部门职能职责和财政资金的撬动、引导作用，抓重点、补短板、强弱项，促进产业结构优化、企业转型升级，助力县域经济恢复发展，夯实财源税源基础，不断增强寻甸财政可持续健康发展能力。一是以财源建设为基石，不断做大收入“蛋糕”。支持产业和县域经济发展，培植高质量、高效益和可持续的税源财源。统筹处理好财政收入“量”和“质”的关系，夯实财政经济发展基础。二是强化收入组织管理。加强财税部门协调配合，健全收入通报、督导等工作机制，定期研判，聚集合力强征管。坚持依法征收、应收尽收，强化收入征收和目标管理。确保实现一季度“开门红”、二季度“时间过半、任务过半”目标，力争完成全年收入任务。三是精准把握政策。积极向上反映实际困难，紧扣上级支持方向和重点领域，做好项目储备和项目库建设，主动对接，争取上级政策、项目和资金支持，缓解县级支出保障压力。四是全力盘活土地资源。做好土地开发文章，加大土地欠缴出让金追缴力度，确保政府性基金收入圆满完成。五是盘活存量资金。严格按照存量资金管理规定，对于项目净结余和超时限的资金、无效低效项目资金，一律缴回财政统筹管理。</t>
  </si>
  <si>
    <t>节用裕民，突出财政保障重点</t>
  </si>
  <si>
    <t>一是大力压减一般性支出。深入贯彻落实党的二十大和习近平总书记关于“艰苦奋斗、勤俭节约”和“党和政府带头过紧日子”等重要指示精神，牢固树立带头过“紧日子”的思想，严控一般性支出，努力用党和政府的紧日子换老百姓的好日子。二是兜牢兜实“三保”底线。始终坚持“工资优先”，统筹整合可用财力，切实加强库款调度，优先保障全县财政统发工资正常发放。执行中确需进行预算调整或调剂的，必须首先足额保障“三保”支出，不得变通压减“三保”支出。三是加大“三农”投入力度，创新财政投入方式，拓宽资金筹措渠道，撬动更多社会资本，支持推进乡村振兴战略，形成财政投入保障长效机制，为全县实施乡村振兴战略提供强有力的支撑；四是硬化预算执行约束。全县各级各部门必须严格执行县人大及人大常委会批准的预算，不得无预算、超预算拨款，严控预算追加，除应急救灾等支出外，原则上不出台增加当年支出的政策。</t>
  </si>
  <si>
    <t>提质增效，持续深化财政改革</t>
  </si>
  <si>
    <t>一是依托“预算管理一体化系统”等信息化手段，建立财政运行监督机制，将绩效理念和管理理念嵌入财会监督各环节；二是强化预算单位对财政资金使用和管理的主体责任和第一责任，督促部门加强项目库建设，定期通报指标余额，实行催拨\催用、组织约谈问责等措施，指导和督促部门在确保资金安全的前提下加快支出进度，提高财政资金使用效率。三是持续加强直达资金管理，强化监控机制效果，常态化开展直达资金监控；四是全面实施预算绩效管理。推进绩效管理覆盖所有财政资金，着力构建“全方位、全过程、全覆盖”的预算绩效管理体系，加快推进预算和绩效管理一体化，促进绩效评价结果与预算安排和政策调整挂钩，不断提升财政资金使用效益，逐步扭转部门预算固化局面，解决部门“重投入轻管理”等方面问题。</t>
  </si>
  <si>
    <t>行稳致远，有效防范化解风险。</t>
  </si>
  <si>
    <t>一是加强财政监督管理。强化政府采购、会计行业监督管理，定期开展自查整改，加强财政干部教育培训提升干部政治素养、业务能力、法纪意识，依法查处违法违规行为。二是自觉接受并积极主动配合人大、政协、审计、纪检监察等部门监督，牵头推进预决算信息公开、“三公经费”公开等财政政务信息公开，接受社会监督。继续支持推进预算联网监督，高度重视及时处置预警信息，确保财政预算严格依法执行。主动接受和配合监督，从严从实抓好各级反映问题的整改工作，积极做好涉及财政体制、财政资金、资产管理等方面的审计整改工作，健全完善审计整改长效机制。三是严防政府债务风险。严格按照《存量隐性债务十年化债任务分解 (2018-2028)》要求，精准做好中长期债务偿债规划，督促专债项目主管部门及项目单位按期履行好还本付息责任，多渠道筹措资金，确保到期债券还本付息资金足额到位。四是严格执行《财政往来款清理消化方案(2023-2030)》要求，规范地方财政暂付性款项管理，及时清理消化存量往来账款，确保不出现新增长期挂账的情况。五是严格项目立项审批。更加重视财政可承受能力评估论证，坚决阻止没有确定资金来源渠道的项目立项，避免产生变相政府性债务，加剧地方财政运行风险。</t>
  </si>
</sst>
</file>

<file path=xl/styles.xml><?xml version="1.0" encoding="utf-8"?>
<styleSheet xmlns="http://schemas.openxmlformats.org/spreadsheetml/2006/main">
  <numFmts count="34">
    <numFmt numFmtId="43" formatCode="_ * #,##0.00_ ;_ * \-#,##0.00_ ;_ * &quot;-&quot;??_ ;_ @_ "/>
    <numFmt numFmtId="44" formatCode="_ &quot;￥&quot;* #,##0.00_ ;_ &quot;￥&quot;* \-#,##0.00_ ;_ &quot;￥&quot;* &quot;-&quot;??_ ;_ @_ "/>
    <numFmt numFmtId="42" formatCode="_ &quot;￥&quot;* #,##0_ ;_ &quot;￥&quot;* \-#,##0_ ;_ &quot;￥&quot;* &quot;-&quot;_ ;_ @_ "/>
    <numFmt numFmtId="176" formatCode="0.0"/>
    <numFmt numFmtId="177" formatCode="0.0%"/>
    <numFmt numFmtId="178" formatCode="&quot;$&quot;#,##0_);[Red]\(&quot;$&quot;#,##0\)"/>
    <numFmt numFmtId="179" formatCode="_-&quot;$&quot;\ * #,##0_-;_-&quot;$&quot;\ * #,##0\-;_-&quot;$&quot;\ * &quot;-&quot;_-;_-@_-"/>
    <numFmt numFmtId="180" formatCode="_(&quot;$&quot;* #,##0_);_(&quot;$&quot;* \(#,##0\);_(&quot;$&quot;* &quot;-&quot;_);_(@_)"/>
    <numFmt numFmtId="41" formatCode="_ * #,##0_ ;_ * \-#,##0_ ;_ * &quot;-&quot;_ ;_ @_ "/>
    <numFmt numFmtId="181" formatCode="_(&quot;$&quot;* #,##0.00_);_(&quot;$&quot;* \(#,##0.00\);_(&quot;$&quot;* &quot;-&quot;??_);_(@_)"/>
    <numFmt numFmtId="182" formatCode="yy\.mm\.dd"/>
    <numFmt numFmtId="183" formatCode="_(* #,##0_);_(* \(#,##0\);_(* &quot;-&quot;_);_(@_)"/>
    <numFmt numFmtId="184" formatCode="&quot;$&quot;\ #,##0.00_-;[Red]&quot;$&quot;\ #,##0.00\-"/>
    <numFmt numFmtId="185" formatCode="_(* #,##0.00_);_(* \(#,##0.00\);_(* &quot;-&quot;??_);_(@_)"/>
    <numFmt numFmtId="186" formatCode="#,##0.0_);\(#,##0.0\)"/>
    <numFmt numFmtId="187" formatCode="#,##0;\(#,##0\)"/>
    <numFmt numFmtId="188" formatCode="\$#,##0.00;\(\$#,##0.00\)"/>
    <numFmt numFmtId="189" formatCode="#,##0_ "/>
    <numFmt numFmtId="190" formatCode="&quot;$&quot;#,##0.00_);[Red]\(&quot;$&quot;#,##0.00\)"/>
    <numFmt numFmtId="191" formatCode="_-* #,##0.00_-;\-* #,##0.00_-;_-* &quot;-&quot;??_-;_-@_-"/>
    <numFmt numFmtId="192" formatCode="0.00000_ "/>
    <numFmt numFmtId="193" formatCode="_-* #,##0_-;\-* #,##0_-;_-* &quot;-&quot;_-;_-@_-"/>
    <numFmt numFmtId="194" formatCode="_-&quot;$&quot;\ * #,##0.00_-;_-&quot;$&quot;\ * #,##0.00\-;_-&quot;$&quot;\ * &quot;-&quot;??_-;_-@_-"/>
    <numFmt numFmtId="195" formatCode="\$#,##0;\(\$#,##0\)"/>
    <numFmt numFmtId="196" formatCode="&quot;$&quot;\ #,##0_-;[Red]&quot;$&quot;\ #,##0\-"/>
    <numFmt numFmtId="197" formatCode="#\ ??/??"/>
    <numFmt numFmtId="198" formatCode="#,##0.000000"/>
    <numFmt numFmtId="199" formatCode="0.00_ "/>
    <numFmt numFmtId="200" formatCode="0\.0,&quot;0&quot;"/>
    <numFmt numFmtId="201" formatCode="#,##0_ ;[Red]\-#,##0\ "/>
    <numFmt numFmtId="202" formatCode="_ * #,##0_ ;_ * \-#,##0_ ;_ * &quot;-&quot;??_ ;_ @_ "/>
    <numFmt numFmtId="203" formatCode="#,##0.00_ ;\-#,##0.00;;"/>
    <numFmt numFmtId="204" formatCode="#,##0.00_);[Red]\(#,##0.00\)"/>
    <numFmt numFmtId="205" formatCode="0_ "/>
  </numFmts>
  <fonts count="136">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20"/>
      <name val="黑体"/>
      <charset val="134"/>
    </font>
    <font>
      <sz val="12"/>
      <color indexed="8"/>
      <name val="宋体"/>
      <charset val="134"/>
    </font>
    <font>
      <b/>
      <sz val="14"/>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20"/>
      <color indexed="8"/>
      <name val="微软雅黑"/>
      <charset val="134"/>
    </font>
    <font>
      <sz val="14"/>
      <name val="Arial"/>
      <charset val="134"/>
    </font>
    <font>
      <b/>
      <sz val="18"/>
      <color indexed="8"/>
      <name val="微软雅黑"/>
      <charset val="134"/>
    </font>
    <font>
      <b/>
      <sz val="14"/>
      <name val="Arial"/>
      <charset val="134"/>
    </font>
    <font>
      <sz val="12"/>
      <color rgb="FFFF0000"/>
      <name val="宋体"/>
      <charset val="134"/>
    </font>
    <font>
      <sz val="14"/>
      <name val="宋体"/>
      <charset val="134"/>
      <scheme val="major"/>
    </font>
    <font>
      <sz val="14"/>
      <color rgb="FFFF0000"/>
      <name val="宋体"/>
      <charset val="134"/>
    </font>
    <font>
      <sz val="11"/>
      <color rgb="FFFF0000"/>
      <name val="宋体"/>
      <charset val="134"/>
    </font>
    <font>
      <b/>
      <sz val="14"/>
      <color rgb="FF000000"/>
      <name val="宋体"/>
      <charset val="134"/>
    </font>
    <font>
      <sz val="20"/>
      <name val="微软雅黑"/>
      <charset val="134"/>
    </font>
    <font>
      <sz val="18"/>
      <name val="黑体"/>
      <charset val="134"/>
    </font>
    <font>
      <sz val="11"/>
      <color theme="0"/>
      <name val="宋体"/>
      <charset val="0"/>
      <scheme val="minor"/>
    </font>
    <font>
      <b/>
      <sz val="10"/>
      <name val="Tms Rmn"/>
      <charset val="134"/>
    </font>
    <font>
      <sz val="10"/>
      <name val="Arial"/>
      <charset val="134"/>
    </font>
    <font>
      <sz val="11"/>
      <color indexed="9"/>
      <name val="宋体"/>
      <charset val="134"/>
    </font>
    <font>
      <sz val="12"/>
      <color indexed="9"/>
      <name val="宋体"/>
      <charset val="134"/>
    </font>
    <font>
      <b/>
      <sz val="18"/>
      <color indexed="56"/>
      <name val="宋体"/>
      <charset val="134"/>
    </font>
    <font>
      <b/>
      <sz val="11"/>
      <color indexed="56"/>
      <name val="宋体"/>
      <charset val="134"/>
    </font>
    <font>
      <sz val="10"/>
      <name val="Geneva"/>
      <charset val="134"/>
    </font>
    <font>
      <b/>
      <sz val="12"/>
      <name val="Arial"/>
      <charset val="134"/>
    </font>
    <font>
      <sz val="12"/>
      <color indexed="16"/>
      <name val="宋体"/>
      <charset val="134"/>
    </font>
    <font>
      <sz val="8"/>
      <name val="Arial"/>
      <charset val="134"/>
    </font>
    <font>
      <u/>
      <sz val="12"/>
      <color indexed="12"/>
      <name val="宋体"/>
      <charset val="134"/>
    </font>
    <font>
      <b/>
      <sz val="11"/>
      <color indexed="8"/>
      <name val="宋体"/>
      <charset val="134"/>
    </font>
    <font>
      <sz val="12"/>
      <name val="Times New Roman"/>
      <charset val="134"/>
    </font>
    <font>
      <sz val="11"/>
      <color indexed="52"/>
      <name val="宋体"/>
      <charset val="134"/>
    </font>
    <font>
      <b/>
      <sz val="15"/>
      <color indexed="56"/>
      <name val="宋体"/>
      <charset val="134"/>
    </font>
    <font>
      <sz val="11"/>
      <color theme="1"/>
      <name val="宋体"/>
      <charset val="0"/>
      <scheme val="minor"/>
    </font>
    <font>
      <sz val="11"/>
      <color indexed="60"/>
      <name val="宋体"/>
      <charset val="134"/>
    </font>
    <font>
      <sz val="12"/>
      <color indexed="17"/>
      <name val="宋体"/>
      <charset val="134"/>
    </font>
    <font>
      <sz val="11"/>
      <color indexed="17"/>
      <name val="宋体"/>
      <charset val="134"/>
    </font>
    <font>
      <sz val="10"/>
      <name val="楷体"/>
      <charset val="134"/>
    </font>
    <font>
      <b/>
      <sz val="11"/>
      <color indexed="9"/>
      <name val="宋体"/>
      <charset val="134"/>
    </font>
    <font>
      <b/>
      <sz val="11"/>
      <color indexed="52"/>
      <name val="宋体"/>
      <charset val="134"/>
    </font>
    <font>
      <sz val="11"/>
      <color rgb="FF3F3F76"/>
      <name val="宋体"/>
      <charset val="0"/>
      <scheme val="minor"/>
    </font>
    <font>
      <sz val="11"/>
      <color indexed="62"/>
      <name val="宋体"/>
      <charset val="134"/>
    </font>
    <font>
      <sz val="10"/>
      <name val="Helv"/>
      <charset val="134"/>
    </font>
    <font>
      <b/>
      <sz val="8"/>
      <color indexed="9"/>
      <name val="宋体"/>
      <charset val="134"/>
    </font>
    <font>
      <b/>
      <sz val="11"/>
      <color theme="3"/>
      <name val="宋体"/>
      <charset val="134"/>
      <scheme val="minor"/>
    </font>
    <font>
      <sz val="8"/>
      <name val="Times New Roman"/>
      <charset val="134"/>
    </font>
    <font>
      <b/>
      <sz val="10"/>
      <name val="MS Sans Serif"/>
      <charset val="134"/>
    </font>
    <font>
      <i/>
      <sz val="11"/>
      <color indexed="23"/>
      <name val="宋体"/>
      <charset val="134"/>
    </font>
    <font>
      <b/>
      <sz val="18"/>
      <color theme="3"/>
      <name val="宋体"/>
      <charset val="134"/>
      <scheme val="minor"/>
    </font>
    <font>
      <sz val="11"/>
      <color rgb="FF9C0006"/>
      <name val="宋体"/>
      <charset val="0"/>
      <scheme val="minor"/>
    </font>
    <font>
      <sz val="11"/>
      <color indexed="20"/>
      <name val="宋体"/>
      <charset val="134"/>
    </font>
    <font>
      <sz val="11"/>
      <color rgb="FFFF0000"/>
      <name val="宋体"/>
      <charset val="0"/>
      <scheme val="minor"/>
    </font>
    <font>
      <u/>
      <sz val="11"/>
      <color rgb="FF0000FF"/>
      <name val="宋体"/>
      <charset val="0"/>
      <scheme val="minor"/>
    </font>
    <font>
      <u/>
      <sz val="11"/>
      <color rgb="FF800080"/>
      <name val="宋体"/>
      <charset val="0"/>
      <scheme val="minor"/>
    </font>
    <font>
      <b/>
      <sz val="11"/>
      <color indexed="63"/>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indexed="10"/>
      <name val="宋体"/>
      <charset val="134"/>
    </font>
    <font>
      <b/>
      <sz val="11"/>
      <color rgb="FFFA7D00"/>
      <name val="宋体"/>
      <charset val="0"/>
      <scheme val="minor"/>
    </font>
    <font>
      <b/>
      <sz val="11"/>
      <color rgb="FFFFFFFF"/>
      <name val="宋体"/>
      <charset val="0"/>
      <scheme val="minor"/>
    </font>
    <font>
      <sz val="12"/>
      <color indexed="20"/>
      <name val="宋体"/>
      <charset val="134"/>
    </font>
    <font>
      <sz val="11"/>
      <color rgb="FFFA7D00"/>
      <name val="宋体"/>
      <charset val="0"/>
      <scheme val="minor"/>
    </font>
    <font>
      <sz val="7"/>
      <name val="Small Fonts"/>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仿宋_GB2312"/>
      <charset val="134"/>
    </font>
    <font>
      <b/>
      <sz val="15"/>
      <color indexed="54"/>
      <name val="宋体"/>
      <charset val="134"/>
    </font>
    <font>
      <u/>
      <sz val="11"/>
      <color indexed="52"/>
      <name val="宋体"/>
      <charset val="134"/>
    </font>
    <font>
      <b/>
      <sz val="14"/>
      <name val="楷体"/>
      <charset val="134"/>
    </font>
    <font>
      <sz val="12"/>
      <color indexed="9"/>
      <name val="Helv"/>
      <charset val="134"/>
    </font>
    <font>
      <b/>
      <sz val="13"/>
      <color indexed="56"/>
      <name val="宋体"/>
      <charset val="134"/>
    </font>
    <font>
      <b/>
      <sz val="13"/>
      <color indexed="54"/>
      <name val="宋体"/>
      <charset val="134"/>
    </font>
    <font>
      <b/>
      <sz val="18"/>
      <color indexed="54"/>
      <name val="宋体"/>
      <charset val="134"/>
    </font>
    <font>
      <sz val="10"/>
      <name val="Times New Roman"/>
      <charset val="134"/>
    </font>
    <font>
      <sz val="10"/>
      <name val="MS Sans Serif"/>
      <charset val="134"/>
    </font>
    <font>
      <b/>
      <sz val="10"/>
      <color indexed="9"/>
      <name val="宋体"/>
      <charset val="134"/>
    </font>
    <font>
      <sz val="12"/>
      <name val="Helv"/>
      <charset val="134"/>
    </font>
    <font>
      <b/>
      <sz val="12"/>
      <color indexed="8"/>
      <name val="宋体"/>
      <charset val="134"/>
    </font>
    <font>
      <sz val="9"/>
      <name val="宋体"/>
      <charset val="134"/>
    </font>
    <font>
      <b/>
      <sz val="9"/>
      <name val="Arial"/>
      <charset val="134"/>
    </font>
    <font>
      <sz val="10"/>
      <color indexed="8"/>
      <name val="MS Sans Serif"/>
      <charset val="134"/>
    </font>
    <font>
      <b/>
      <sz val="11"/>
      <color indexed="54"/>
      <name val="宋体"/>
      <charset val="134"/>
    </font>
    <font>
      <b/>
      <sz val="18"/>
      <color indexed="62"/>
      <name val="宋体"/>
      <charset val="134"/>
    </font>
    <font>
      <b/>
      <sz val="10"/>
      <name val="Arial"/>
      <charset val="134"/>
    </font>
    <font>
      <u/>
      <sz val="10"/>
      <color indexed="12"/>
      <name val="Times"/>
      <charset val="134"/>
    </font>
    <font>
      <u/>
      <sz val="12"/>
      <color indexed="36"/>
      <name val="宋体"/>
      <charset val="134"/>
    </font>
    <font>
      <sz val="9"/>
      <name val="微软雅黑"/>
      <charset val="134"/>
    </font>
    <font>
      <sz val="12"/>
      <name val="Courier"/>
      <charset val="134"/>
    </font>
    <font>
      <b/>
      <sz val="14"/>
      <color rgb="FFFF0000"/>
      <name val="宋体"/>
      <charset val="134"/>
    </font>
  </fonts>
  <fills count="7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6" tint="0.399975585192419"/>
        <bgColor indexed="64"/>
      </patternFill>
    </fill>
    <fill>
      <patternFill patternType="gray0625"/>
    </fill>
    <fill>
      <patternFill patternType="solid">
        <fgColor indexed="48"/>
        <bgColor indexed="64"/>
      </patternFill>
    </fill>
    <fill>
      <patternFill patternType="solid">
        <fgColor indexed="55"/>
        <bgColor indexed="64"/>
      </patternFill>
    </fill>
    <fill>
      <patternFill patternType="solid">
        <fgColor indexed="29"/>
        <bgColor indexed="64"/>
      </patternFill>
    </fill>
    <fill>
      <patternFill patternType="solid">
        <fgColor indexed="5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theme="6" tint="0.799981688894314"/>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54"/>
        <bgColor indexed="64"/>
      </patternFill>
    </fill>
    <fill>
      <patternFill patternType="solid">
        <fgColor theme="8" tint="0.599993896298105"/>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rgb="FFFFCC99"/>
        <bgColor indexed="64"/>
      </patternFill>
    </fill>
    <fill>
      <patternFill patternType="solid">
        <fgColor indexed="49"/>
        <bgColor indexed="64"/>
      </patternFill>
    </fill>
    <fill>
      <patternFill patternType="solid">
        <fgColor indexed="47"/>
        <bgColor indexed="64"/>
      </patternFill>
    </fill>
    <fill>
      <patternFill patternType="solid">
        <fgColor theme="9"/>
        <bgColor indexed="64"/>
      </patternFill>
    </fill>
    <fill>
      <patternFill patternType="solid">
        <fgColor indexed="51"/>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12"/>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6"/>
        <bgColor indexed="64"/>
      </patternFill>
    </fill>
    <fill>
      <patternFill patternType="solid">
        <fgColor indexed="25"/>
        <bgColor indexed="64"/>
      </patternFill>
    </fill>
    <fill>
      <patternFill patternType="solid">
        <fgColor indexed="11"/>
        <bgColor indexed="64"/>
      </patternFill>
    </fill>
    <fill>
      <patternFill patternType="mediumGray">
        <fgColor indexed="22"/>
      </patternFill>
    </fill>
    <fill>
      <patternFill patternType="solid">
        <fgColor indexed="30"/>
        <bgColor indexed="64"/>
      </patternFill>
    </fill>
    <fill>
      <patternFill patternType="solid">
        <fgColor indexed="15"/>
        <bgColor indexed="64"/>
      </patternFill>
    </fill>
    <fill>
      <patternFill patternType="lightUp">
        <fgColor indexed="9"/>
        <bgColor indexed="29"/>
      </patternFill>
    </fill>
    <fill>
      <patternFill patternType="solid">
        <fgColor indexed="57"/>
        <bgColor indexed="64"/>
      </patternFill>
    </fill>
    <fill>
      <patternFill patternType="solid">
        <fgColor indexed="40"/>
        <bgColor indexed="64"/>
      </patternFill>
    </fill>
    <fill>
      <patternFill patternType="solid">
        <fgColor indexed="62"/>
        <bgColor indexed="64"/>
      </patternFill>
    </fill>
    <fill>
      <patternFill patternType="lightUp">
        <fgColor indexed="9"/>
        <bgColor indexed="22"/>
      </patternFill>
    </fill>
    <fill>
      <patternFill patternType="lightUp">
        <fgColor indexed="9"/>
        <bgColor indexed="55"/>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top style="thin">
        <color auto="1"/>
      </top>
      <bottom/>
      <diagonal/>
    </border>
    <border>
      <left/>
      <right/>
      <top/>
      <bottom style="medium">
        <color indexed="30"/>
      </bottom>
      <diagonal/>
    </border>
    <border>
      <left/>
      <right/>
      <top style="medium">
        <color auto="1"/>
      </top>
      <bottom style="medium">
        <color auto="1"/>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medium">
        <color indexed="9"/>
      </top>
      <bottom style="medium">
        <color indexed="9"/>
      </bottom>
      <diagonal/>
    </border>
    <border>
      <left/>
      <right/>
      <top/>
      <bottom style="medium">
        <color auto="1"/>
      </bottom>
      <diagonal/>
    </border>
    <border>
      <left/>
      <right/>
      <top style="thin">
        <color indexed="11"/>
      </top>
      <bottom style="double">
        <color indexed="1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11"/>
      </bottom>
      <diagonal/>
    </border>
    <border>
      <left/>
      <right/>
      <top/>
      <bottom style="thick">
        <color indexed="22"/>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0" fontId="0" fillId="0" borderId="0">
      <alignment vertical="center"/>
    </xf>
    <xf numFmtId="0" fontId="0" fillId="0" borderId="0">
      <alignment vertical="center"/>
    </xf>
    <xf numFmtId="0" fontId="75" fillId="0" borderId="14" applyNumberFormat="0" applyFill="0" applyAlignment="0" applyProtection="0">
      <alignment vertical="center"/>
    </xf>
    <xf numFmtId="0" fontId="77" fillId="14" borderId="0" applyNumberFormat="0" applyBorder="0" applyAlignment="0" applyProtection="0">
      <alignment vertical="center"/>
    </xf>
    <xf numFmtId="44" fontId="1" fillId="0" borderId="0" applyFont="0" applyFill="0" applyBorder="0" applyAlignment="0" applyProtection="0">
      <alignment vertical="center"/>
    </xf>
    <xf numFmtId="0" fontId="68" fillId="0" borderId="0">
      <alignment vertical="center"/>
    </xf>
    <xf numFmtId="0" fontId="81" fillId="0" borderId="16" applyNumberFormat="0" applyFill="0" applyProtection="0">
      <alignment horizontal="center" vertical="center"/>
    </xf>
    <xf numFmtId="0" fontId="8" fillId="0" borderId="0">
      <alignment vertical="center"/>
    </xf>
    <xf numFmtId="0" fontId="84" fillId="23" borderId="19" applyNumberFormat="0" applyAlignment="0" applyProtection="0">
      <alignment vertical="center"/>
    </xf>
    <xf numFmtId="0" fontId="64" fillId="22" borderId="0" applyNumberFormat="0" applyBorder="0" applyAlignment="0" applyProtection="0">
      <alignment vertical="center"/>
    </xf>
    <xf numFmtId="0" fontId="65" fillId="24" borderId="0" applyNumberFormat="0" applyBorder="0" applyAlignment="0" applyProtection="0">
      <alignment vertical="center"/>
    </xf>
    <xf numFmtId="0" fontId="73" fillId="0" borderId="13" applyNumberFormat="0" applyFill="0" applyAlignment="0" applyProtection="0">
      <alignment vertical="center"/>
    </xf>
    <xf numFmtId="9" fontId="8" fillId="0" borderId="0" applyFont="0" applyFill="0" applyBorder="0" applyAlignment="0" applyProtection="0">
      <alignment vertical="center"/>
    </xf>
    <xf numFmtId="0" fontId="65" fillId="18" borderId="0" applyNumberFormat="0" applyBorder="0" applyAlignment="0" applyProtection="0">
      <alignment vertical="center"/>
    </xf>
    <xf numFmtId="0" fontId="89" fillId="0" borderId="0">
      <alignment horizontal="center" vertical="center" wrapText="1"/>
      <protection locked="0"/>
    </xf>
    <xf numFmtId="0" fontId="80" fillId="16" borderId="0" applyNumberFormat="0" applyBorder="0" applyAlignment="0" applyProtection="0">
      <alignment vertical="center"/>
    </xf>
    <xf numFmtId="0" fontId="68" fillId="0" borderId="0">
      <alignment vertical="center"/>
    </xf>
    <xf numFmtId="0" fontId="8" fillId="0" borderId="0">
      <alignment vertical="center"/>
    </xf>
    <xf numFmtId="0" fontId="24" fillId="12" borderId="0" applyNumberFormat="0" applyBorder="0" applyAlignment="0" applyProtection="0">
      <alignment vertical="center"/>
    </xf>
    <xf numFmtId="0" fontId="78" fillId="15" borderId="0" applyNumberFormat="0" applyBorder="0" applyAlignment="0" applyProtection="0">
      <alignment vertical="center"/>
    </xf>
    <xf numFmtId="0" fontId="8" fillId="0" borderId="0">
      <alignment vertical="center"/>
    </xf>
    <xf numFmtId="0" fontId="24" fillId="21" borderId="0" applyNumberFormat="0" applyBorder="0" applyAlignment="0" applyProtection="0">
      <alignment vertical="center"/>
    </xf>
    <xf numFmtId="41" fontId="1" fillId="0" borderId="0" applyFont="0" applyFill="0" applyBorder="0" applyAlignment="0" applyProtection="0">
      <alignment vertical="center"/>
    </xf>
    <xf numFmtId="0" fontId="0" fillId="0" borderId="0">
      <alignment vertical="center"/>
    </xf>
    <xf numFmtId="0" fontId="77" fillId="29" borderId="0" applyNumberFormat="0" applyBorder="0" applyAlignment="0" applyProtection="0">
      <alignment vertical="center"/>
    </xf>
    <xf numFmtId="0" fontId="93" fillId="30"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61" fillId="5" borderId="0" applyNumberFormat="0" applyBorder="0" applyAlignment="0" applyProtection="0">
      <alignment vertical="center"/>
    </xf>
    <xf numFmtId="0" fontId="65" fillId="10" borderId="0" applyNumberFormat="0" applyBorder="0" applyAlignment="0" applyProtection="0">
      <alignment vertical="center"/>
    </xf>
    <xf numFmtId="182" fontId="63" fillId="0" borderId="16" applyFill="0" applyProtection="0">
      <alignment horizontal="righ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96" fillId="0" borderId="0" applyNumberFormat="0" applyFill="0" applyBorder="0" applyAlignment="0" applyProtection="0">
      <alignment vertical="center"/>
    </xf>
    <xf numFmtId="0" fontId="80" fillId="17" borderId="0" applyNumberFormat="0" applyBorder="0" applyAlignment="0" applyProtection="0">
      <alignment vertical="center"/>
    </xf>
    <xf numFmtId="0" fontId="71" fillId="12" borderId="1" applyNumberFormat="0" applyBorder="0" applyAlignment="0" applyProtection="0">
      <alignment vertical="center"/>
    </xf>
    <xf numFmtId="9" fontId="8" fillId="0" borderId="0" applyFont="0" applyFill="0" applyBorder="0" applyAlignment="0" applyProtection="0">
      <alignment vertical="center"/>
    </xf>
    <xf numFmtId="0" fontId="64" fillId="7" borderId="0" applyNumberFormat="0" applyBorder="0" applyAlignment="0" applyProtection="0">
      <alignment vertical="center"/>
    </xf>
    <xf numFmtId="0" fontId="79" fillId="16" borderId="0" applyNumberFormat="0" applyBorder="0" applyAlignment="0" applyProtection="0">
      <alignment vertical="center"/>
    </xf>
    <xf numFmtId="0" fontId="97" fillId="0" borderId="0" applyNumberFormat="0" applyFill="0" applyBorder="0" applyAlignment="0" applyProtection="0">
      <alignment vertical="center"/>
    </xf>
    <xf numFmtId="0" fontId="70" fillId="11" borderId="0" applyNumberFormat="0" applyBorder="0" applyAlignment="0" applyProtection="0">
      <alignment vertical="center"/>
    </xf>
    <xf numFmtId="0" fontId="65" fillId="18" borderId="0" applyNumberFormat="0" applyBorder="0" applyAlignment="0" applyProtection="0">
      <alignment vertical="center"/>
    </xf>
    <xf numFmtId="0" fontId="74" fillId="0" borderId="0">
      <alignment vertical="center"/>
    </xf>
    <xf numFmtId="0" fontId="64" fillId="9" borderId="0" applyNumberFormat="0" applyBorder="0" applyAlignment="0" applyProtection="0">
      <alignment vertical="center"/>
    </xf>
    <xf numFmtId="0" fontId="1" fillId="32" borderId="24" applyNumberFormat="0" applyFont="0" applyAlignment="0" applyProtection="0">
      <alignment vertical="center"/>
    </xf>
    <xf numFmtId="0" fontId="8" fillId="0" borderId="0">
      <alignment vertical="center"/>
    </xf>
    <xf numFmtId="0" fontId="61" fillId="33" borderId="0" applyNumberFormat="0" applyBorder="0" applyAlignment="0" applyProtection="0">
      <alignment vertical="center"/>
    </xf>
    <xf numFmtId="0" fontId="65" fillId="13" borderId="0" applyNumberFormat="0" applyBorder="0" applyAlignment="0" applyProtection="0">
      <alignment vertical="center"/>
    </xf>
    <xf numFmtId="0" fontId="65" fillId="10" borderId="0" applyNumberFormat="0" applyBorder="0" applyAlignment="0" applyProtection="0">
      <alignment vertical="center"/>
    </xf>
    <xf numFmtId="0" fontId="88" fillId="0" borderId="0" applyNumberFormat="0" applyFill="0" applyBorder="0" applyAlignment="0" applyProtection="0">
      <alignment vertical="center"/>
    </xf>
    <xf numFmtId="0" fontId="65" fillId="8" borderId="0" applyNumberFormat="0" applyBorder="0" applyAlignment="0" applyProtection="0">
      <alignment vertical="center"/>
    </xf>
    <xf numFmtId="9" fontId="8" fillId="0" borderId="0" applyFont="0" applyFill="0" applyBorder="0" applyAlignment="0" applyProtection="0">
      <alignment vertical="center"/>
    </xf>
    <xf numFmtId="0" fontId="91" fillId="0" borderId="0" applyNumberFormat="0" applyFill="0" applyBorder="0" applyAlignment="0" applyProtection="0">
      <alignment vertical="center"/>
    </xf>
    <xf numFmtId="0" fontId="8" fillId="0" borderId="0">
      <alignment vertical="center"/>
    </xf>
    <xf numFmtId="0" fontId="8" fillId="0" borderId="0">
      <alignment vertical="center"/>
    </xf>
    <xf numFmtId="0" fontId="95" fillId="0" borderId="0" applyNumberFormat="0" applyFill="0" applyBorder="0" applyAlignment="0" applyProtection="0">
      <alignment vertical="center"/>
    </xf>
    <xf numFmtId="0" fontId="8" fillId="0" borderId="0">
      <alignment vertical="center"/>
    </xf>
    <xf numFmtId="0" fontId="64" fillId="11" borderId="0" applyNumberFormat="0" applyBorder="0" applyAlignment="0" applyProtection="0">
      <alignment vertical="center"/>
    </xf>
    <xf numFmtId="0" fontId="92" fillId="0" borderId="0" applyNumberFormat="0" applyFill="0" applyBorder="0" applyAlignment="0" applyProtection="0">
      <alignment vertical="center"/>
    </xf>
    <xf numFmtId="0" fontId="65" fillId="13" borderId="0" applyNumberFormat="0" applyBorder="0" applyAlignment="0" applyProtection="0">
      <alignment vertical="center"/>
    </xf>
    <xf numFmtId="0" fontId="76" fillId="0" borderId="15" applyNumberFormat="0" applyFill="0" applyAlignment="0" applyProtection="0">
      <alignment vertical="center"/>
    </xf>
    <xf numFmtId="0" fontId="99" fillId="0" borderId="0" applyNumberFormat="0" applyFill="0" applyBorder="0" applyAlignment="0" applyProtection="0">
      <alignment vertical="center"/>
    </xf>
    <xf numFmtId="0" fontId="100" fillId="0" borderId="26"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4" fillId="11" borderId="0" applyNumberFormat="0" applyBorder="0" applyAlignment="0" applyProtection="0">
      <alignment vertical="center"/>
    </xf>
    <xf numFmtId="0" fontId="74" fillId="0" borderId="0">
      <alignment vertical="center"/>
    </xf>
    <xf numFmtId="0" fontId="64" fillId="11" borderId="0" applyNumberFormat="0" applyBorder="0" applyAlignment="0" applyProtection="0">
      <alignment vertical="center"/>
    </xf>
    <xf numFmtId="0" fontId="101" fillId="0" borderId="26" applyNumberFormat="0" applyFill="0" applyAlignment="0" applyProtection="0">
      <alignment vertical="center"/>
    </xf>
    <xf numFmtId="9" fontId="8" fillId="0" borderId="0" applyFont="0" applyFill="0" applyBorder="0" applyAlignment="0" applyProtection="0">
      <alignment vertical="center"/>
    </xf>
    <xf numFmtId="0" fontId="65" fillId="18" borderId="0" applyNumberFormat="0" applyBorder="0" applyAlignment="0" applyProtection="0">
      <alignment vertical="center"/>
    </xf>
    <xf numFmtId="0" fontId="61" fillId="34" borderId="0" applyNumberFormat="0" applyBorder="0" applyAlignment="0" applyProtection="0">
      <alignment vertical="center"/>
    </xf>
    <xf numFmtId="0" fontId="65" fillId="10" borderId="0" applyNumberFormat="0" applyBorder="0" applyAlignment="0" applyProtection="0">
      <alignment vertical="center"/>
    </xf>
    <xf numFmtId="0" fontId="88" fillId="0" borderId="27" applyNumberFormat="0" applyFill="0" applyAlignment="0" applyProtection="0">
      <alignment vertical="center"/>
    </xf>
    <xf numFmtId="9" fontId="8" fillId="0" borderId="0" applyFont="0" applyFill="0" applyBorder="0" applyAlignment="0" applyProtection="0">
      <alignment vertical="center"/>
    </xf>
    <xf numFmtId="0" fontId="61" fillId="28" borderId="0" applyNumberFormat="0" applyBorder="0" applyAlignment="0" applyProtection="0">
      <alignment vertical="center"/>
    </xf>
    <xf numFmtId="0" fontId="65" fillId="10" borderId="0" applyNumberFormat="0" applyBorder="0" applyAlignment="0" applyProtection="0">
      <alignment vertical="center"/>
    </xf>
    <xf numFmtId="0" fontId="102" fillId="35" borderId="28" applyNumberFormat="0" applyAlignment="0" applyProtection="0">
      <alignment vertical="center"/>
    </xf>
    <xf numFmtId="0" fontId="104" fillId="35" borderId="19" applyNumberFormat="0" applyAlignment="0" applyProtection="0">
      <alignment vertical="center"/>
    </xf>
    <xf numFmtId="0" fontId="0" fillId="13" borderId="0" applyNumberFormat="0" applyBorder="0" applyAlignment="0" applyProtection="0">
      <alignment vertical="center"/>
    </xf>
    <xf numFmtId="0" fontId="105" fillId="36" borderId="29" applyNumberFormat="0" applyAlignment="0" applyProtection="0">
      <alignment vertical="center"/>
    </xf>
    <xf numFmtId="0" fontId="77" fillId="3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61" fillId="38" borderId="0" applyNumberFormat="0" applyBorder="0" applyAlignment="0" applyProtection="0">
      <alignment vertical="center"/>
    </xf>
    <xf numFmtId="0" fontId="67" fillId="0" borderId="0" applyNumberFormat="0" applyFill="0" applyBorder="0" applyAlignment="0" applyProtection="0">
      <alignment vertical="center"/>
    </xf>
    <xf numFmtId="0" fontId="90" fillId="0" borderId="21">
      <alignment horizontal="center" vertical="center"/>
    </xf>
    <xf numFmtId="0" fontId="107" fillId="0" borderId="30" applyNumberFormat="0" applyFill="0" applyAlignment="0" applyProtection="0">
      <alignment vertical="center"/>
    </xf>
    <xf numFmtId="0" fontId="94" fillId="39" borderId="0" applyNumberFormat="0" applyBorder="0" applyAlignment="0" applyProtection="0">
      <alignment vertical="center"/>
    </xf>
    <xf numFmtId="0" fontId="109" fillId="0" borderId="31" applyNumberFormat="0" applyFill="0" applyAlignment="0" applyProtection="0">
      <alignment vertical="center"/>
    </xf>
    <xf numFmtId="0" fontId="64" fillId="7" borderId="0" applyNumberFormat="0" applyBorder="0" applyAlignment="0" applyProtection="0">
      <alignment vertical="center"/>
    </xf>
    <xf numFmtId="0" fontId="110" fillId="40" borderId="0" applyNumberFormat="0" applyBorder="0" applyAlignment="0" applyProtection="0">
      <alignment vertical="center"/>
    </xf>
    <xf numFmtId="0" fontId="98" fillId="21" borderId="25" applyNumberFormat="0" applyAlignment="0" applyProtection="0">
      <alignment vertical="center"/>
    </xf>
    <xf numFmtId="0" fontId="111" fillId="41" borderId="0" applyNumberFormat="0" applyBorder="0" applyAlignment="0" applyProtection="0">
      <alignment vertical="center"/>
    </xf>
    <xf numFmtId="0" fontId="0" fillId="16" borderId="0" applyNumberFormat="0" applyBorder="0" applyAlignment="0" applyProtection="0">
      <alignment vertical="center"/>
    </xf>
    <xf numFmtId="0" fontId="78" fillId="15" borderId="0" applyNumberFormat="0" applyBorder="0" applyAlignment="0" applyProtection="0">
      <alignment vertical="center"/>
    </xf>
    <xf numFmtId="0" fontId="77" fillId="42" borderId="0" applyNumberFormat="0" applyBorder="0" applyAlignment="0" applyProtection="0">
      <alignment vertical="center"/>
    </xf>
    <xf numFmtId="0" fontId="75" fillId="0" borderId="14"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61" fillId="43" borderId="0" applyNumberFormat="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3" fillId="0" borderId="4" applyNumberFormat="0" applyFill="0" applyProtection="0">
      <alignment horizontal="right" vertical="center"/>
    </xf>
    <xf numFmtId="0" fontId="77" fillId="44" borderId="0" applyNumberFormat="0" applyBorder="0" applyAlignment="0" applyProtection="0">
      <alignment vertical="center"/>
    </xf>
    <xf numFmtId="0" fontId="75" fillId="0" borderId="14" applyNumberFormat="0" applyFill="0" applyAlignment="0" applyProtection="0">
      <alignment vertical="center"/>
    </xf>
    <xf numFmtId="0" fontId="0" fillId="0" borderId="0">
      <alignment vertical="center"/>
    </xf>
    <xf numFmtId="0" fontId="0" fillId="0" borderId="0">
      <alignment vertical="center"/>
    </xf>
    <xf numFmtId="0" fontId="77" fillId="45" borderId="0" applyNumberFormat="0" applyBorder="0" applyAlignment="0" applyProtection="0">
      <alignment vertical="center"/>
    </xf>
    <xf numFmtId="0" fontId="66" fillId="0" borderId="0" applyNumberFormat="0" applyFill="0" applyBorder="0" applyAlignment="0" applyProtection="0">
      <alignment vertical="center"/>
    </xf>
    <xf numFmtId="0" fontId="24" fillId="12" borderId="0" applyNumberFormat="0" applyBorder="0" applyAlignment="0" applyProtection="0">
      <alignment vertical="center"/>
    </xf>
    <xf numFmtId="0" fontId="73" fillId="0" borderId="13" applyNumberFormat="0" applyFill="0" applyAlignment="0" applyProtection="0">
      <alignment vertical="center"/>
    </xf>
    <xf numFmtId="0" fontId="77" fillId="46" borderId="0" applyNumberFormat="0" applyBorder="0" applyAlignment="0" applyProtection="0">
      <alignment vertical="center"/>
    </xf>
    <xf numFmtId="0" fontId="75" fillId="0" borderId="14" applyNumberFormat="0" applyFill="0" applyAlignment="0" applyProtection="0">
      <alignment vertical="center"/>
    </xf>
    <xf numFmtId="0" fontId="0" fillId="0" borderId="0">
      <alignment vertical="center"/>
    </xf>
    <xf numFmtId="0" fontId="0" fillId="0" borderId="0">
      <alignment vertical="center"/>
    </xf>
    <xf numFmtId="0" fontId="77" fillId="31" borderId="0" applyNumberFormat="0" applyBorder="0" applyAlignment="0" applyProtection="0">
      <alignment vertical="center"/>
    </xf>
    <xf numFmtId="0" fontId="94" fillId="39" borderId="0" applyNumberFormat="0" applyBorder="0" applyAlignment="0" applyProtection="0">
      <alignment vertical="center"/>
    </xf>
    <xf numFmtId="0" fontId="61" fillId="48" borderId="0" applyNumberFormat="0" applyBorder="0" applyAlignment="0" applyProtection="0">
      <alignment vertical="center"/>
    </xf>
    <xf numFmtId="0" fontId="24" fillId="21" borderId="0" applyNumberFormat="0" applyBorder="0" applyAlignment="0" applyProtection="0">
      <alignment vertical="center"/>
    </xf>
    <xf numFmtId="0" fontId="82" fillId="8" borderId="17" applyNumberFormat="0" applyAlignment="0" applyProtection="0">
      <alignment vertical="center"/>
    </xf>
    <xf numFmtId="0" fontId="79" fillId="16" borderId="0" applyNumberFormat="0" applyBorder="0" applyAlignment="0" applyProtection="0">
      <alignment vertical="center"/>
    </xf>
    <xf numFmtId="0" fontId="24" fillId="21"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61" fillId="49" borderId="0" applyNumberFormat="0" applyBorder="0" applyAlignment="0" applyProtection="0">
      <alignment vertical="center"/>
    </xf>
    <xf numFmtId="0" fontId="77" fillId="50" borderId="0" applyNumberFormat="0" applyBorder="0" applyAlignment="0" applyProtection="0">
      <alignment vertical="center"/>
    </xf>
    <xf numFmtId="0" fontId="75" fillId="0" borderId="14" applyNumberFormat="0" applyFill="0" applyAlignment="0" applyProtection="0">
      <alignment vertical="center"/>
    </xf>
    <xf numFmtId="0" fontId="0" fillId="0" borderId="0">
      <alignment vertical="center"/>
    </xf>
    <xf numFmtId="0" fontId="0" fillId="0" borderId="0">
      <alignment vertical="center"/>
    </xf>
    <xf numFmtId="0" fontId="77" fillId="52" borderId="0" applyNumberFormat="0" applyBorder="0" applyAlignment="0" applyProtection="0">
      <alignment vertical="center"/>
    </xf>
    <xf numFmtId="0" fontId="61" fillId="53" borderId="0" applyNumberFormat="0" applyBorder="0" applyAlignment="0" applyProtection="0">
      <alignment vertical="center"/>
    </xf>
    <xf numFmtId="0" fontId="6" fillId="0" borderId="0">
      <alignment vertical="center"/>
    </xf>
    <xf numFmtId="0" fontId="83" fillId="21" borderId="18" applyNumberFormat="0" applyAlignment="0" applyProtection="0">
      <alignment vertical="center"/>
    </xf>
    <xf numFmtId="0" fontId="8" fillId="0" borderId="0">
      <alignment vertical="center"/>
    </xf>
    <xf numFmtId="0" fontId="64" fillId="21" borderId="0" applyNumberFormat="0" applyBorder="0" applyAlignment="0" applyProtection="0">
      <alignment vertical="center"/>
    </xf>
    <xf numFmtId="0" fontId="77" fillId="19" borderId="0" applyNumberFormat="0" applyBorder="0" applyAlignment="0" applyProtection="0">
      <alignment vertical="center"/>
    </xf>
    <xf numFmtId="0" fontId="76" fillId="0" borderId="15" applyNumberFormat="0" applyFill="0" applyAlignment="0" applyProtection="0">
      <alignment vertical="center"/>
    </xf>
    <xf numFmtId="0" fontId="61" fillId="54" borderId="0" applyNumberFormat="0" applyBorder="0" applyAlignment="0" applyProtection="0">
      <alignment vertical="center"/>
    </xf>
    <xf numFmtId="0" fontId="65" fillId="10" borderId="0" applyNumberFormat="0" applyBorder="0" applyAlignment="0" applyProtection="0">
      <alignment vertical="center"/>
    </xf>
    <xf numFmtId="0" fontId="61" fillId="26" borderId="0" applyNumberFormat="0" applyBorder="0" applyAlignment="0" applyProtection="0">
      <alignment vertical="center"/>
    </xf>
    <xf numFmtId="0" fontId="77" fillId="55" borderId="0" applyNumberFormat="0" applyBorder="0" applyAlignment="0" applyProtection="0">
      <alignment vertical="center"/>
    </xf>
    <xf numFmtId="0" fontId="86" fillId="0" borderId="0">
      <alignment vertical="center"/>
    </xf>
    <xf numFmtId="0" fontId="76" fillId="0" borderId="15" applyNumberFormat="0" applyFill="0" applyAlignment="0" applyProtection="0">
      <alignment vertical="center"/>
    </xf>
    <xf numFmtId="0" fontId="61" fillId="56" borderId="0" applyNumberFormat="0" applyBorder="0" applyAlignment="0" applyProtection="0">
      <alignment vertical="center"/>
    </xf>
    <xf numFmtId="0" fontId="65" fillId="10" borderId="0" applyNumberFormat="0" applyBorder="0" applyAlignment="0" applyProtection="0">
      <alignment vertical="center"/>
    </xf>
    <xf numFmtId="0" fontId="68" fillId="0" borderId="0">
      <alignment vertical="center"/>
    </xf>
    <xf numFmtId="0" fontId="8" fillId="0" borderId="0">
      <alignment vertical="center"/>
    </xf>
    <xf numFmtId="0" fontId="24" fillId="12" borderId="0" applyNumberFormat="0" applyBorder="0" applyAlignment="0" applyProtection="0">
      <alignment vertical="center"/>
    </xf>
    <xf numFmtId="0" fontId="78" fillId="15" borderId="0" applyNumberFormat="0" applyBorder="0" applyAlignment="0" applyProtection="0">
      <alignment vertical="center"/>
    </xf>
    <xf numFmtId="0" fontId="74" fillId="0" borderId="0">
      <alignment vertical="center"/>
    </xf>
    <xf numFmtId="0" fontId="86" fillId="0" borderId="0">
      <alignment vertical="center"/>
    </xf>
    <xf numFmtId="0" fontId="86" fillId="0" borderId="0">
      <alignment vertical="center"/>
    </xf>
    <xf numFmtId="0" fontId="74" fillId="0" borderId="0">
      <alignment vertical="center"/>
    </xf>
    <xf numFmtId="0" fontId="68" fillId="0" borderId="0">
      <alignment vertical="center"/>
    </xf>
    <xf numFmtId="0" fontId="24" fillId="12" borderId="0" applyNumberFormat="0" applyBorder="0" applyAlignment="0" applyProtection="0">
      <alignment vertical="center"/>
    </xf>
    <xf numFmtId="9" fontId="8" fillId="0" borderId="0" applyFont="0" applyFill="0" applyBorder="0" applyAlignment="0" applyProtection="0">
      <alignment vertical="center"/>
    </xf>
    <xf numFmtId="0" fontId="6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8"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72" fillId="0" borderId="0" applyNumberFormat="0" applyFill="0" applyBorder="0" applyAlignment="0" applyProtection="0">
      <alignment vertical="top"/>
      <protection locked="0"/>
    </xf>
    <xf numFmtId="0" fontId="0" fillId="0" borderId="0">
      <alignment vertical="center"/>
    </xf>
    <xf numFmtId="0" fontId="74" fillId="0" borderId="0">
      <alignment vertical="center"/>
    </xf>
    <xf numFmtId="0" fontId="68" fillId="0" borderId="0">
      <alignment vertical="center"/>
    </xf>
    <xf numFmtId="0" fontId="8" fillId="0" borderId="0">
      <alignment vertical="center"/>
    </xf>
    <xf numFmtId="0" fontId="24" fillId="12" borderId="0" applyNumberFormat="0" applyBorder="0" applyAlignment="0" applyProtection="0">
      <alignment vertical="center"/>
    </xf>
    <xf numFmtId="0" fontId="78" fillId="15" borderId="0" applyNumberFormat="0" applyBorder="0" applyAlignment="0" applyProtection="0">
      <alignment vertical="center"/>
    </xf>
    <xf numFmtId="0" fontId="106" fillId="11" borderId="0" applyNumberFormat="0" applyBorder="0" applyAlignment="0" applyProtection="0">
      <alignment vertical="center"/>
    </xf>
    <xf numFmtId="0" fontId="68" fillId="0" borderId="0">
      <alignment vertical="center"/>
    </xf>
    <xf numFmtId="0" fontId="8" fillId="0" borderId="0">
      <alignment vertical="center"/>
    </xf>
    <xf numFmtId="9" fontId="8" fillId="0" borderId="0" applyFont="0" applyFill="0" applyBorder="0" applyAlignment="0" applyProtection="0">
      <alignment vertical="center"/>
    </xf>
    <xf numFmtId="0" fontId="68" fillId="0" borderId="0">
      <alignment vertical="center"/>
    </xf>
    <xf numFmtId="49" fontId="8" fillId="0" borderId="0" applyFont="0" applyFill="0" applyBorder="0" applyAlignment="0" applyProtection="0">
      <alignment vertical="center"/>
    </xf>
    <xf numFmtId="0" fontId="72" fillId="0" borderId="0" applyNumberFormat="0" applyFill="0" applyBorder="0" applyAlignment="0" applyProtection="0">
      <alignment vertical="top"/>
      <protection locked="0"/>
    </xf>
    <xf numFmtId="0" fontId="65" fillId="18" borderId="0" applyNumberFormat="0" applyBorder="0" applyAlignment="0" applyProtection="0">
      <alignment vertical="center"/>
    </xf>
    <xf numFmtId="0" fontId="8" fillId="0" borderId="0">
      <alignment vertical="center"/>
    </xf>
    <xf numFmtId="0" fontId="68" fillId="0" borderId="0">
      <alignment vertical="center"/>
    </xf>
    <xf numFmtId="0" fontId="65" fillId="13" borderId="0" applyNumberFormat="0" applyBorder="0" applyAlignment="0" applyProtection="0">
      <alignment vertical="center"/>
    </xf>
    <xf numFmtId="0" fontId="8" fillId="0" borderId="0">
      <alignment vertical="center"/>
    </xf>
    <xf numFmtId="0" fontId="68" fillId="0" borderId="0">
      <alignment vertical="center"/>
    </xf>
    <xf numFmtId="0" fontId="68"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68" fillId="0" borderId="0">
      <alignment vertical="center"/>
    </xf>
    <xf numFmtId="0" fontId="117" fillId="0" borderId="33" applyNumberFormat="0" applyFill="0" applyAlignment="0" applyProtection="0">
      <alignment vertical="center"/>
    </xf>
    <xf numFmtId="0" fontId="68" fillId="0" borderId="0">
      <alignment vertical="center"/>
    </xf>
    <xf numFmtId="0" fontId="68" fillId="0" borderId="0">
      <alignment vertical="center"/>
    </xf>
    <xf numFmtId="0" fontId="72" fillId="0" borderId="0" applyNumberFormat="0" applyFill="0" applyBorder="0" applyAlignment="0" applyProtection="0">
      <alignment vertical="top"/>
      <protection locked="0"/>
    </xf>
    <xf numFmtId="0" fontId="65" fillId="18" borderId="0" applyNumberFormat="0" applyBorder="0" applyAlignment="0" applyProtection="0">
      <alignment vertical="center"/>
    </xf>
    <xf numFmtId="0" fontId="68" fillId="0" borderId="0">
      <alignment vertical="center"/>
    </xf>
    <xf numFmtId="0" fontId="63" fillId="0" borderId="0">
      <alignment vertical="center"/>
    </xf>
    <xf numFmtId="0" fontId="65" fillId="24" borderId="0" applyNumberFormat="0" applyBorder="0" applyAlignment="0" applyProtection="0">
      <alignment vertical="center"/>
    </xf>
    <xf numFmtId="0" fontId="74" fillId="0" borderId="0">
      <alignment vertical="center"/>
    </xf>
    <xf numFmtId="0" fontId="103" fillId="0" borderId="0" applyNumberFormat="0" applyFill="0" applyBorder="0" applyAlignment="0" applyProtection="0">
      <alignment vertical="center"/>
    </xf>
    <xf numFmtId="0" fontId="0" fillId="16" borderId="0" applyNumberFormat="0" applyBorder="0" applyAlignment="0" applyProtection="0">
      <alignment vertical="center"/>
    </xf>
    <xf numFmtId="0" fontId="75" fillId="0" borderId="14" applyNumberFormat="0" applyFill="0" applyAlignment="0" applyProtection="0">
      <alignment vertical="center"/>
    </xf>
    <xf numFmtId="0" fontId="8" fillId="0" borderId="0">
      <alignment vertical="center"/>
    </xf>
    <xf numFmtId="0" fontId="0" fillId="16" borderId="0" applyNumberFormat="0" applyBorder="0" applyAlignment="0" applyProtection="0">
      <alignment vertical="center"/>
    </xf>
    <xf numFmtId="0" fontId="64" fillId="47" borderId="0" applyNumberFormat="0" applyBorder="0" applyAlignment="0" applyProtection="0">
      <alignment vertical="center"/>
    </xf>
    <xf numFmtId="0" fontId="0" fillId="20" borderId="0" applyNumberFormat="0" applyBorder="0" applyAlignment="0" applyProtection="0">
      <alignment vertical="center"/>
    </xf>
    <xf numFmtId="0" fontId="24" fillId="2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4" fillId="25" borderId="0" applyNumberFormat="0" applyBorder="0" applyAlignment="0" applyProtection="0">
      <alignment vertical="center"/>
    </xf>
    <xf numFmtId="0" fontId="8" fillId="0" borderId="0">
      <alignment vertical="center"/>
    </xf>
    <xf numFmtId="0" fontId="0" fillId="12" borderId="0" applyNumberFormat="0" applyBorder="0" applyAlignment="0" applyProtection="0">
      <alignment vertical="center"/>
    </xf>
    <xf numFmtId="0" fontId="78" fillId="15" borderId="0" applyNumberFormat="0" applyBorder="0" applyAlignment="0" applyProtection="0">
      <alignment vertical="center"/>
    </xf>
    <xf numFmtId="0" fontId="0" fillId="12" borderId="0" applyNumberFormat="0" applyBorder="0" applyAlignment="0" applyProtection="0">
      <alignment vertical="center"/>
    </xf>
    <xf numFmtId="0" fontId="8" fillId="0" borderId="0">
      <alignment vertical="center"/>
    </xf>
    <xf numFmtId="0" fontId="0" fillId="17" borderId="0" applyNumberFormat="0" applyBorder="0" applyAlignment="0" applyProtection="0">
      <alignment vertical="center"/>
    </xf>
    <xf numFmtId="179" fontId="8" fillId="0" borderId="0" applyFont="0" applyFill="0" applyBorder="0" applyAlignment="0" applyProtection="0">
      <alignment vertical="center"/>
    </xf>
    <xf numFmtId="0" fontId="8" fillId="0" borderId="0">
      <alignment vertical="center"/>
    </xf>
    <xf numFmtId="0" fontId="0" fillId="17" borderId="0" applyNumberFormat="0" applyBorder="0" applyAlignment="0" applyProtection="0">
      <alignment vertical="center"/>
    </xf>
    <xf numFmtId="0" fontId="8" fillId="0" borderId="0">
      <alignment vertical="center"/>
    </xf>
    <xf numFmtId="0" fontId="0" fillId="39" borderId="0" applyNumberFormat="0" applyBorder="0" applyAlignment="0" applyProtection="0">
      <alignment vertical="center"/>
    </xf>
    <xf numFmtId="0" fontId="65" fillId="2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4" fillId="12" borderId="0" applyNumberFormat="0" applyBorder="0" applyAlignment="0" applyProtection="0">
      <alignment vertical="center"/>
    </xf>
    <xf numFmtId="0" fontId="0" fillId="25" borderId="0" applyNumberFormat="0" applyBorder="0" applyAlignment="0" applyProtection="0">
      <alignment vertical="center"/>
    </xf>
    <xf numFmtId="0" fontId="91" fillId="0" borderId="0" applyNumberFormat="0" applyFill="0" applyBorder="0" applyAlignment="0" applyProtection="0">
      <alignment vertical="center"/>
    </xf>
    <xf numFmtId="0" fontId="0" fillId="15" borderId="0" applyNumberFormat="0" applyBorder="0" applyAlignment="0" applyProtection="0">
      <alignment vertical="center"/>
    </xf>
    <xf numFmtId="0" fontId="8" fillId="0" borderId="0">
      <alignment vertical="center"/>
    </xf>
    <xf numFmtId="0" fontId="0" fillId="15" borderId="0" applyNumberFormat="0" applyBorder="0" applyAlignment="0" applyProtection="0">
      <alignment vertical="center"/>
    </xf>
    <xf numFmtId="0" fontId="112" fillId="0" borderId="1">
      <alignment horizontal="left" vertical="center"/>
    </xf>
    <xf numFmtId="0" fontId="0" fillId="13" borderId="0" applyNumberFormat="0" applyBorder="0" applyAlignment="0" applyProtection="0">
      <alignment vertical="center"/>
    </xf>
    <xf numFmtId="0" fontId="65" fillId="18" borderId="0" applyNumberFormat="0" applyBorder="0" applyAlignment="0" applyProtection="0">
      <alignment vertical="center"/>
    </xf>
    <xf numFmtId="0" fontId="8" fillId="0" borderId="0">
      <alignment vertical="center"/>
    </xf>
    <xf numFmtId="0" fontId="0" fillId="11" borderId="0" applyNumberFormat="0" applyBorder="0" applyAlignment="0" applyProtection="0">
      <alignment vertical="center"/>
    </xf>
    <xf numFmtId="0" fontId="8" fillId="0" borderId="0">
      <alignment vertical="center"/>
    </xf>
    <xf numFmtId="0" fontId="0" fillId="11" borderId="0" applyNumberFormat="0" applyBorder="0" applyAlignment="0" applyProtection="0">
      <alignment vertical="center"/>
    </xf>
    <xf numFmtId="0" fontId="6" fillId="0" borderId="0">
      <alignment vertical="center"/>
    </xf>
    <xf numFmtId="0" fontId="0" fillId="9" borderId="0" applyNumberFormat="0" applyBorder="0" applyAlignment="0" applyProtection="0">
      <alignment vertical="center"/>
    </xf>
    <xf numFmtId="0" fontId="6" fillId="0" borderId="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83" fillId="21" borderId="18" applyNumberFormat="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80" fillId="1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64" fillId="57" borderId="0" applyNumberFormat="0" applyBorder="0" applyAlignment="0" applyProtection="0">
      <alignment vertical="center"/>
    </xf>
    <xf numFmtId="0" fontId="83" fillId="21" borderId="18" applyNumberFormat="0" applyAlignment="0" applyProtection="0">
      <alignment vertical="center"/>
    </xf>
    <xf numFmtId="0" fontId="80" fillId="16" borderId="0" applyNumberFormat="0" applyBorder="0" applyAlignment="0" applyProtection="0">
      <alignment vertical="center"/>
    </xf>
    <xf numFmtId="0" fontId="0" fillId="13" borderId="0" applyNumberFormat="0" applyBorder="0" applyAlignment="0" applyProtection="0">
      <alignment vertical="center"/>
    </xf>
    <xf numFmtId="0" fontId="78" fillId="15" borderId="0" applyNumberFormat="0" applyBorder="0" applyAlignment="0" applyProtection="0">
      <alignment vertical="center"/>
    </xf>
    <xf numFmtId="9" fontId="8" fillId="0" borderId="0" applyFont="0" applyFill="0" applyBorder="0" applyAlignment="0" applyProtection="0">
      <alignment vertical="center"/>
    </xf>
    <xf numFmtId="0" fontId="80" fillId="16" borderId="0" applyNumberFormat="0" applyBorder="0" applyAlignment="0" applyProtection="0">
      <alignment vertical="center"/>
    </xf>
    <xf numFmtId="0" fontId="0" fillId="17" borderId="0" applyNumberFormat="0" applyBorder="0" applyAlignment="0" applyProtection="0">
      <alignment vertical="center"/>
    </xf>
    <xf numFmtId="0" fontId="117" fillId="0" borderId="33" applyNumberFormat="0" applyFill="0" applyAlignment="0" applyProtection="0">
      <alignment vertical="center"/>
    </xf>
    <xf numFmtId="0" fontId="0" fillId="17" borderId="0" applyNumberFormat="0" applyBorder="0" applyAlignment="0" applyProtection="0">
      <alignment vertical="center"/>
    </xf>
    <xf numFmtId="0" fontId="65" fillId="58" borderId="0" applyNumberFormat="0" applyBorder="0" applyAlignment="0" applyProtection="0">
      <alignment vertical="center"/>
    </xf>
    <xf numFmtId="0" fontId="78" fillId="15" borderId="0" applyNumberFormat="0" applyBorder="0" applyAlignment="0" applyProtection="0">
      <alignment vertical="center"/>
    </xf>
    <xf numFmtId="9" fontId="8" fillId="0" borderId="0" applyFont="0" applyFill="0" applyBorder="0" applyAlignment="0" applyProtection="0">
      <alignment vertical="center"/>
    </xf>
    <xf numFmtId="0" fontId="80" fillId="16" borderId="0" applyNumberFormat="0" applyBorder="0" applyAlignment="0" applyProtection="0">
      <alignment vertical="center"/>
    </xf>
    <xf numFmtId="0" fontId="0" fillId="27" borderId="0" applyNumberFormat="0" applyBorder="0" applyAlignment="0" applyProtection="0">
      <alignment vertical="center"/>
    </xf>
    <xf numFmtId="0" fontId="64" fillId="15" borderId="0" applyNumberFormat="0" applyBorder="0" applyAlignment="0" applyProtection="0">
      <alignment vertical="center"/>
    </xf>
    <xf numFmtId="0" fontId="98" fillId="21" borderId="25" applyNumberFormat="0" applyAlignment="0" applyProtection="0">
      <alignment vertical="center"/>
    </xf>
    <xf numFmtId="0" fontId="65" fillId="10"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80" fillId="16" borderId="0" applyNumberFormat="0" applyBorder="0" applyAlignment="0" applyProtection="0">
      <alignment vertical="center"/>
    </xf>
    <xf numFmtId="0" fontId="67" fillId="0" borderId="11" applyNumberFormat="0" applyFill="0" applyAlignment="0" applyProtection="0">
      <alignment vertical="center"/>
    </xf>
    <xf numFmtId="0" fontId="63" fillId="0" borderId="4" applyNumberFormat="0" applyFill="0" applyProtection="0">
      <alignment horizontal="left" vertical="center"/>
    </xf>
    <xf numFmtId="0" fontId="64" fillId="15" borderId="0" applyNumberFormat="0" applyBorder="0" applyAlignment="0" applyProtection="0">
      <alignment vertical="center"/>
    </xf>
    <xf numFmtId="9" fontId="8" fillId="0" borderId="0" applyFont="0" applyFill="0" applyBorder="0" applyAlignment="0" applyProtection="0">
      <alignment vertical="center"/>
    </xf>
    <xf numFmtId="0" fontId="64" fillId="61" borderId="0" applyNumberFormat="0" applyBorder="0" applyAlignment="0" applyProtection="0">
      <alignment vertical="center"/>
    </xf>
    <xf numFmtId="0" fontId="64" fillId="61" borderId="0" applyNumberFormat="0" applyBorder="0" applyAlignment="0" applyProtection="0">
      <alignment vertical="center"/>
    </xf>
    <xf numFmtId="185" fontId="0" fillId="0" borderId="0" applyFont="0" applyFill="0" applyBorder="0" applyAlignment="0" applyProtection="0">
      <alignment vertical="center"/>
    </xf>
    <xf numFmtId="0" fontId="64" fillId="11" borderId="0" applyNumberFormat="0" applyBorder="0" applyAlignment="0" applyProtection="0">
      <alignment vertical="center"/>
    </xf>
    <xf numFmtId="0" fontId="98" fillId="21" borderId="25" applyNumberFormat="0" applyAlignment="0" applyProtection="0">
      <alignment vertical="center"/>
    </xf>
    <xf numFmtId="0" fontId="8" fillId="0" borderId="0">
      <alignment vertical="center"/>
    </xf>
    <xf numFmtId="0" fontId="65" fillId="10" borderId="0" applyNumberFormat="0" applyBorder="0" applyAlignment="0" applyProtection="0">
      <alignment vertical="center"/>
    </xf>
    <xf numFmtId="0" fontId="0" fillId="0" borderId="0">
      <alignment vertical="center"/>
    </xf>
    <xf numFmtId="0" fontId="64" fillId="11" borderId="0" applyNumberFormat="0" applyBorder="0" applyAlignment="0" applyProtection="0">
      <alignment vertical="center"/>
    </xf>
    <xf numFmtId="0" fontId="65" fillId="25" borderId="0" applyNumberFormat="0" applyBorder="0" applyAlignment="0" applyProtection="0">
      <alignment vertical="center"/>
    </xf>
    <xf numFmtId="0" fontId="0" fillId="0" borderId="0">
      <alignment vertical="center"/>
    </xf>
    <xf numFmtId="0" fontId="0" fillId="12" borderId="23" applyNumberFormat="0" applyFont="0" applyAlignment="0" applyProtection="0">
      <alignment vertical="center"/>
    </xf>
    <xf numFmtId="0" fontId="64" fillId="9" borderId="0" applyNumberFormat="0" applyBorder="0" applyAlignment="0" applyProtection="0">
      <alignment vertical="center"/>
    </xf>
    <xf numFmtId="0" fontId="64" fillId="25" borderId="0" applyNumberFormat="0" applyBorder="0" applyAlignment="0" applyProtection="0">
      <alignment vertical="center"/>
    </xf>
    <xf numFmtId="0" fontId="65" fillId="10" borderId="0" applyNumberFormat="0" applyBorder="0" applyAlignment="0" applyProtection="0">
      <alignment vertical="center"/>
    </xf>
    <xf numFmtId="0" fontId="64" fillId="25" borderId="0" applyNumberFormat="0" applyBorder="0" applyAlignment="0" applyProtection="0">
      <alignment vertical="center"/>
    </xf>
    <xf numFmtId="0" fontId="64" fillId="25" borderId="0" applyNumberFormat="0" applyBorder="0" applyAlignment="0" applyProtection="0">
      <alignment vertical="center"/>
    </xf>
    <xf numFmtId="0" fontId="64" fillId="59" borderId="0" applyNumberFormat="0" applyBorder="0" applyAlignment="0" applyProtection="0">
      <alignment vertical="center"/>
    </xf>
    <xf numFmtId="0" fontId="24" fillId="20" borderId="0" applyNumberFormat="0" applyBorder="0" applyAlignment="0" applyProtection="0">
      <alignment vertical="center"/>
    </xf>
    <xf numFmtId="0" fontId="64" fillId="59" borderId="0" applyNumberFormat="0" applyBorder="0" applyAlignment="0" applyProtection="0">
      <alignment vertical="center"/>
    </xf>
    <xf numFmtId="0" fontId="73" fillId="0" borderId="13" applyNumberFormat="0" applyFill="0" applyAlignment="0" applyProtection="0">
      <alignment vertical="center"/>
    </xf>
    <xf numFmtId="0" fontId="24" fillId="20" borderId="0" applyNumberFormat="0" applyBorder="0" applyAlignment="0" applyProtection="0">
      <alignment vertical="center"/>
    </xf>
    <xf numFmtId="0" fontId="64" fillId="7" borderId="0" applyNumberFormat="0" applyBorder="0" applyAlignment="0" applyProtection="0">
      <alignment vertical="center"/>
    </xf>
    <xf numFmtId="0" fontId="65" fillId="10" borderId="0" applyNumberFormat="0" applyBorder="0" applyAlignment="0" applyProtection="0">
      <alignment vertical="center"/>
    </xf>
    <xf numFmtId="0" fontId="64" fillId="7" borderId="0" applyNumberFormat="0" applyBorder="0" applyAlignment="0" applyProtection="0">
      <alignment vertical="center"/>
    </xf>
    <xf numFmtId="0" fontId="63" fillId="0" borderId="0" applyProtection="0">
      <alignment vertical="center"/>
    </xf>
    <xf numFmtId="0" fontId="8" fillId="0" borderId="0">
      <alignment vertical="center"/>
    </xf>
    <xf numFmtId="0" fontId="64" fillId="57" borderId="0" applyNumberFormat="0" applyBorder="0" applyAlignment="0" applyProtection="0">
      <alignment vertical="center"/>
    </xf>
    <xf numFmtId="0" fontId="64" fillId="21" borderId="0" applyNumberFormat="0" applyBorder="0" applyAlignment="0" applyProtection="0">
      <alignment vertical="center"/>
    </xf>
    <xf numFmtId="0" fontId="76" fillId="0" borderId="15" applyNumberFormat="0" applyFill="0" applyAlignment="0" applyProtection="0">
      <alignment vertical="center"/>
    </xf>
    <xf numFmtId="0" fontId="6" fillId="0" borderId="0">
      <alignment vertical="center"/>
    </xf>
    <xf numFmtId="0" fontId="8" fillId="0" borderId="0">
      <alignment vertical="center"/>
    </xf>
    <xf numFmtId="0" fontId="64" fillId="21" borderId="0" applyNumberFormat="0" applyBorder="0" applyAlignment="0" applyProtection="0">
      <alignment vertical="center"/>
    </xf>
    <xf numFmtId="0" fontId="8" fillId="0" borderId="0">
      <alignment vertical="center"/>
    </xf>
    <xf numFmtId="0" fontId="64" fillId="2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4" fillId="24" borderId="0" applyNumberFormat="0" applyBorder="0" applyAlignment="0" applyProtection="0">
      <alignment vertical="center"/>
    </xf>
    <xf numFmtId="0" fontId="8" fillId="0" borderId="0">
      <alignment vertical="center"/>
    </xf>
    <xf numFmtId="0" fontId="64" fillId="24" borderId="0" applyNumberFormat="0" applyBorder="0" applyAlignment="0" applyProtection="0">
      <alignment vertical="center"/>
    </xf>
    <xf numFmtId="0" fontId="8" fillId="0" borderId="0" applyNumberFormat="0" applyFill="0" applyBorder="0" applyAlignment="0" applyProtection="0">
      <alignment vertical="center"/>
    </xf>
    <xf numFmtId="0" fontId="64" fillId="24" borderId="0" applyNumberFormat="0" applyBorder="0" applyAlignment="0" applyProtection="0">
      <alignment vertical="center"/>
    </xf>
    <xf numFmtId="0" fontId="64" fillId="24" borderId="0" applyNumberFormat="0" applyBorder="0" applyAlignment="0" applyProtection="0">
      <alignment vertical="center"/>
    </xf>
    <xf numFmtId="0" fontId="64" fillId="18" borderId="0" applyNumberFormat="0" applyBorder="0" applyAlignment="0" applyProtection="0">
      <alignment vertical="center"/>
    </xf>
    <xf numFmtId="0" fontId="69" fillId="0" borderId="6">
      <alignment horizontal="left" vertical="center"/>
    </xf>
    <xf numFmtId="0" fontId="64" fillId="24" borderId="0" applyNumberFormat="0" applyBorder="0" applyAlignment="0" applyProtection="0">
      <alignment vertical="center"/>
    </xf>
    <xf numFmtId="0" fontId="69" fillId="0" borderId="6">
      <alignment horizontal="left" vertical="center"/>
    </xf>
    <xf numFmtId="0" fontId="64" fillId="24" borderId="0" applyNumberFormat="0" applyBorder="0" applyAlignment="0" applyProtection="0">
      <alignment vertical="center"/>
    </xf>
    <xf numFmtId="0" fontId="64" fillId="10" borderId="0" applyNumberFormat="0" applyBorder="0" applyAlignment="0" applyProtection="0">
      <alignment vertical="center"/>
    </xf>
    <xf numFmtId="0" fontId="86" fillId="0" borderId="0">
      <alignment vertical="center"/>
      <protection locked="0"/>
    </xf>
    <xf numFmtId="0" fontId="64" fillId="47" borderId="0" applyNumberFormat="0" applyBorder="0" applyAlignment="0" applyProtection="0">
      <alignment vertical="center"/>
    </xf>
    <xf numFmtId="0" fontId="24" fillId="20" borderId="0" applyNumberFormat="0" applyBorder="0" applyAlignment="0" applyProtection="0">
      <alignment vertical="center"/>
    </xf>
    <xf numFmtId="0" fontId="65" fillId="18" borderId="0" applyNumberFormat="0" applyBorder="0" applyAlignment="0" applyProtection="0">
      <alignment vertical="center"/>
    </xf>
    <xf numFmtId="0" fontId="24" fillId="20"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6" fillId="0" borderId="0" applyNumberFormat="0" applyFill="0" applyBorder="0" applyAlignment="0" applyProtection="0">
      <alignment vertical="center"/>
    </xf>
    <xf numFmtId="0" fontId="65"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90" fillId="0" borderId="21">
      <alignment horizontal="center"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76" fillId="0" borderId="15" applyNumberFormat="0" applyFill="0" applyAlignment="0" applyProtection="0">
      <alignment vertical="center"/>
    </xf>
    <xf numFmtId="0" fontId="0" fillId="12" borderId="23" applyNumberFormat="0" applyFont="0" applyAlignment="0" applyProtection="0">
      <alignment vertical="center"/>
    </xf>
    <xf numFmtId="0" fontId="8" fillId="0" borderId="0">
      <alignment vertical="center"/>
    </xf>
    <xf numFmtId="0" fontId="65" fillId="13" borderId="0" applyNumberFormat="0" applyBorder="0" applyAlignment="0" applyProtection="0">
      <alignment vertical="center"/>
    </xf>
    <xf numFmtId="0" fontId="76" fillId="0" borderId="15" applyNumberFormat="0" applyFill="0" applyAlignment="0" applyProtection="0">
      <alignment vertical="center"/>
    </xf>
    <xf numFmtId="0" fontId="65" fillId="18" borderId="0" applyNumberFormat="0" applyBorder="0" applyAlignment="0" applyProtection="0">
      <alignment vertical="center"/>
    </xf>
    <xf numFmtId="15" fontId="121" fillId="0" borderId="0">
      <alignment vertical="center"/>
    </xf>
    <xf numFmtId="0" fontId="65" fillId="18" borderId="0" applyNumberFormat="0" applyBorder="0" applyAlignment="0" applyProtection="0">
      <alignment vertical="center"/>
    </xf>
    <xf numFmtId="179" fontId="8" fillId="0" borderId="0" applyFont="0" applyFill="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8" fillId="0" borderId="0">
      <alignment vertical="center"/>
    </xf>
    <xf numFmtId="0" fontId="65" fillId="18" borderId="0" applyNumberFormat="0" applyBorder="0" applyAlignment="0" applyProtection="0">
      <alignment vertical="center"/>
    </xf>
    <xf numFmtId="0" fontId="81" fillId="0" borderId="16" applyNumberFormat="0" applyFill="0" applyProtection="0">
      <alignment horizontal="center" vertical="center"/>
    </xf>
    <xf numFmtId="0" fontId="8" fillId="0" borderId="0">
      <alignment vertical="center"/>
    </xf>
    <xf numFmtId="0" fontId="65" fillId="18" borderId="0" applyNumberFormat="0" applyBorder="0" applyAlignment="0" applyProtection="0">
      <alignment vertical="center"/>
    </xf>
    <xf numFmtId="0" fontId="62" fillId="6" borderId="3">
      <alignment vertical="center"/>
      <protection locked="0"/>
    </xf>
    <xf numFmtId="0" fontId="8" fillId="0" borderId="0">
      <alignment vertical="center"/>
    </xf>
    <xf numFmtId="0" fontId="65" fillId="18" borderId="0" applyNumberFormat="0" applyBorder="0" applyAlignment="0" applyProtection="0">
      <alignment vertical="center"/>
    </xf>
    <xf numFmtId="0" fontId="8" fillId="0" borderId="0">
      <alignment vertical="center"/>
    </xf>
    <xf numFmtId="0" fontId="94" fillId="39" borderId="0" applyNumberFormat="0" applyBorder="0" applyAlignment="0" applyProtection="0">
      <alignment vertical="center"/>
    </xf>
    <xf numFmtId="0" fontId="65" fillId="18" borderId="0" applyNumberFormat="0" applyBorder="0" applyAlignment="0" applyProtection="0">
      <alignment vertical="center"/>
    </xf>
    <xf numFmtId="0" fontId="94" fillId="39" borderId="0" applyNumberFormat="0" applyBorder="0" applyAlignment="0" applyProtection="0">
      <alignment vertical="center"/>
    </xf>
    <xf numFmtId="0" fontId="65" fillId="18" borderId="0" applyNumberFormat="0" applyBorder="0" applyAlignment="0" applyProtection="0">
      <alignment vertical="center"/>
    </xf>
    <xf numFmtId="0" fontId="65" fillId="58" borderId="0" applyNumberFormat="0" applyBorder="0" applyAlignment="0" applyProtection="0">
      <alignment vertical="center"/>
    </xf>
    <xf numFmtId="0" fontId="112" fillId="0" borderId="1">
      <alignment horizontal="left" vertical="center"/>
    </xf>
    <xf numFmtId="0" fontId="64" fillId="18" borderId="0" applyNumberFormat="0" applyBorder="0" applyAlignment="0" applyProtection="0">
      <alignment vertical="center"/>
    </xf>
    <xf numFmtId="0" fontId="69" fillId="0" borderId="12" applyNumberFormat="0" applyAlignment="0" applyProtection="0">
      <alignment horizontal="left" vertical="center"/>
    </xf>
    <xf numFmtId="0" fontId="85" fillId="25" borderId="18" applyNumberFormat="0" applyAlignment="0" applyProtection="0">
      <alignment vertical="center"/>
    </xf>
    <xf numFmtId="0" fontId="24" fillId="21" borderId="0" applyNumberFormat="0" applyBorder="0" applyAlignment="0" applyProtection="0">
      <alignment vertical="center"/>
    </xf>
    <xf numFmtId="0" fontId="65" fillId="8" borderId="0" applyNumberFormat="0" applyBorder="0" applyAlignment="0" applyProtection="0">
      <alignment vertical="center"/>
    </xf>
    <xf numFmtId="182" fontId="63" fillId="0" borderId="16" applyFill="0" applyProtection="0">
      <alignment horizontal="right" vertical="center"/>
    </xf>
    <xf numFmtId="0" fontId="65" fillId="8" borderId="0" applyNumberFormat="0" applyBorder="0" applyAlignment="0" applyProtection="0">
      <alignment vertical="center"/>
    </xf>
    <xf numFmtId="182" fontId="63" fillId="0" borderId="16" applyFill="0" applyProtection="0">
      <alignment horizontal="right" vertical="center"/>
    </xf>
    <xf numFmtId="0" fontId="24" fillId="20" borderId="0" applyNumberFormat="0" applyBorder="0" applyAlignment="0" applyProtection="0">
      <alignment vertical="center"/>
    </xf>
    <xf numFmtId="0" fontId="65" fillId="8" borderId="0" applyNumberFormat="0" applyBorder="0" applyAlignment="0" applyProtection="0">
      <alignment vertical="center"/>
    </xf>
    <xf numFmtId="182" fontId="63" fillId="0" borderId="16" applyFill="0" applyProtection="0">
      <alignment horizontal="right" vertical="center"/>
    </xf>
    <xf numFmtId="0" fontId="65" fillId="58" borderId="0" applyNumberFormat="0" applyBorder="0" applyAlignment="0" applyProtection="0">
      <alignment vertical="center"/>
    </xf>
    <xf numFmtId="0" fontId="65" fillId="58" borderId="0" applyNumberFormat="0" applyBorder="0" applyAlignment="0" applyProtection="0">
      <alignment vertical="center"/>
    </xf>
    <xf numFmtId="0" fontId="62" fillId="6" borderId="3">
      <alignment vertical="center"/>
      <protection locked="0"/>
    </xf>
    <xf numFmtId="0" fontId="64" fillId="57" borderId="0" applyNumberFormat="0" applyBorder="0" applyAlignment="0" applyProtection="0">
      <alignment vertical="center"/>
    </xf>
    <xf numFmtId="0" fontId="65" fillId="58" borderId="0" applyNumberFormat="0" applyBorder="0" applyAlignment="0" applyProtection="0">
      <alignment vertical="center"/>
    </xf>
    <xf numFmtId="0" fontId="65" fillId="58" borderId="0" applyNumberFormat="0" applyBorder="0" applyAlignment="0" applyProtection="0">
      <alignment vertical="center"/>
    </xf>
    <xf numFmtId="0" fontId="65" fillId="58" borderId="0" applyNumberFormat="0" applyBorder="0" applyAlignment="0" applyProtection="0">
      <alignment vertical="center"/>
    </xf>
    <xf numFmtId="0" fontId="65" fillId="58" borderId="0" applyNumberFormat="0" applyBorder="0" applyAlignment="0" applyProtection="0">
      <alignment vertical="center"/>
    </xf>
    <xf numFmtId="0" fontId="65" fillId="58"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5" fillId="58" borderId="0" applyNumberFormat="0" applyBorder="0" applyAlignment="0" applyProtection="0">
      <alignment vertical="center"/>
    </xf>
    <xf numFmtId="15" fontId="121" fillId="0" borderId="0">
      <alignment vertical="center"/>
    </xf>
    <xf numFmtId="0" fontId="125" fillId="0" borderId="0">
      <alignment vertical="center"/>
    </xf>
    <xf numFmtId="9" fontId="8" fillId="0" borderId="0" applyFont="0" applyFill="0" applyBorder="0" applyAlignment="0" applyProtection="0">
      <alignment vertical="center"/>
    </xf>
    <xf numFmtId="0" fontId="65" fillId="58" borderId="0" applyNumberFormat="0" applyBorder="0" applyAlignment="0" applyProtection="0">
      <alignment vertical="center"/>
    </xf>
    <xf numFmtId="0" fontId="65" fillId="58" borderId="0" applyNumberFormat="0" applyBorder="0" applyAlignment="0" applyProtection="0">
      <alignment vertical="center"/>
    </xf>
    <xf numFmtId="0" fontId="65" fillId="58" borderId="0" applyNumberFormat="0" applyBorder="0" applyAlignment="0" applyProtection="0">
      <alignment vertical="center"/>
    </xf>
    <xf numFmtId="0" fontId="65" fillId="8" borderId="0" applyNumberFormat="0" applyBorder="0" applyAlignment="0" applyProtection="0">
      <alignment vertical="center"/>
    </xf>
    <xf numFmtId="0" fontId="24" fillId="12" borderId="0" applyNumberFormat="0" applyBorder="0" applyAlignment="0" applyProtection="0">
      <alignment vertical="center"/>
    </xf>
    <xf numFmtId="0" fontId="65" fillId="24" borderId="0" applyNumberFormat="0" applyBorder="0" applyAlignment="0" applyProtection="0">
      <alignment vertical="center"/>
    </xf>
    <xf numFmtId="0" fontId="8" fillId="0" borderId="0" applyFont="0" applyFill="0" applyBorder="0" applyAlignment="0" applyProtection="0">
      <alignment vertical="center"/>
    </xf>
    <xf numFmtId="0" fontId="24" fillId="12" borderId="0" applyNumberFormat="0" applyBorder="0" applyAlignment="0" applyProtection="0">
      <alignment vertical="center"/>
    </xf>
    <xf numFmtId="0" fontId="65" fillId="24"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6" fillId="0" borderId="15" applyNumberFormat="0" applyFill="0" applyAlignment="0" applyProtection="0">
      <alignment vertical="center"/>
    </xf>
    <xf numFmtId="0" fontId="24" fillId="12" borderId="0" applyNumberFormat="0" applyBorder="0" applyAlignment="0" applyProtection="0">
      <alignment vertical="center"/>
    </xf>
    <xf numFmtId="0" fontId="94" fillId="39" borderId="0" applyNumberFormat="0" applyBorder="0" applyAlignment="0" applyProtection="0">
      <alignment vertical="center"/>
    </xf>
    <xf numFmtId="0" fontId="73" fillId="0" borderId="13" applyNumberFormat="0" applyFill="0" applyAlignment="0" applyProtection="0">
      <alignment vertical="center"/>
    </xf>
    <xf numFmtId="0" fontId="65" fillId="24" borderId="0" applyNumberFormat="0" applyBorder="0" applyAlignment="0" applyProtection="0">
      <alignment vertical="center"/>
    </xf>
    <xf numFmtId="0" fontId="76" fillId="0" borderId="15" applyNumberFormat="0" applyFill="0" applyAlignment="0" applyProtection="0">
      <alignment vertical="center"/>
    </xf>
    <xf numFmtId="0" fontId="24" fillId="12" borderId="0" applyNumberFormat="0" applyBorder="0" applyAlignment="0" applyProtection="0">
      <alignment vertical="center"/>
    </xf>
    <xf numFmtId="0" fontId="76" fillId="0" borderId="15" applyNumberFormat="0" applyFill="0" applyAlignment="0" applyProtection="0">
      <alignment vertical="center"/>
    </xf>
    <xf numFmtId="0" fontId="24" fillId="16" borderId="0" applyNumberFormat="0" applyBorder="0" applyAlignment="0" applyProtection="0">
      <alignment vertical="center"/>
    </xf>
    <xf numFmtId="0" fontId="65" fillId="18" borderId="0" applyNumberFormat="0" applyBorder="0" applyAlignment="0" applyProtection="0">
      <alignment vertical="center"/>
    </xf>
    <xf numFmtId="184" fontId="8" fillId="0" borderId="0" applyFont="0" applyFill="0" applyBorder="0" applyAlignment="0" applyProtection="0">
      <alignment vertical="center"/>
    </xf>
    <xf numFmtId="0" fontId="79" fillId="1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5" fillId="21" borderId="0" applyNumberFormat="0" applyBorder="0" applyAlignment="0" applyProtection="0">
      <alignment vertical="center"/>
    </xf>
    <xf numFmtId="181" fontId="8" fillId="0" borderId="0" applyFont="0" applyFill="0" applyBorder="0" applyAlignment="0" applyProtection="0">
      <alignment vertical="center"/>
    </xf>
    <xf numFmtId="0" fontId="65" fillId="21" borderId="0" applyNumberFormat="0" applyBorder="0" applyAlignment="0" applyProtection="0">
      <alignment vertical="center"/>
    </xf>
    <xf numFmtId="0" fontId="65" fillId="18" borderId="0" applyNumberFormat="0" applyBorder="0" applyAlignment="0" applyProtection="0">
      <alignment vertical="center"/>
    </xf>
    <xf numFmtId="0" fontId="80" fillId="17"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3" fillId="0" borderId="4" applyNumberFormat="0" applyFill="0" applyProtection="0">
      <alignment horizontal="right" vertical="center"/>
    </xf>
    <xf numFmtId="0" fontId="8" fillId="0" borderId="0">
      <alignment vertical="center"/>
    </xf>
    <xf numFmtId="0" fontId="65" fillId="21"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187" fontId="120"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1" fillId="0" borderId="0" applyNumberFormat="0" applyFill="0" applyBorder="0" applyAlignment="0" applyProtection="0">
      <alignment vertical="center"/>
    </xf>
    <xf numFmtId="0" fontId="65" fillId="8" borderId="0" applyNumberFormat="0" applyBorder="0" applyAlignment="0" applyProtection="0">
      <alignment vertical="center"/>
    </xf>
    <xf numFmtId="0" fontId="91" fillId="0" borderId="0" applyNumberFormat="0" applyFill="0" applyBorder="0" applyAlignment="0" applyProtection="0">
      <alignment vertical="center"/>
    </xf>
    <xf numFmtId="0" fontId="65" fillId="8" borderId="0" applyNumberFormat="0" applyBorder="0" applyAlignment="0" applyProtection="0">
      <alignment vertical="center"/>
    </xf>
    <xf numFmtId="0" fontId="91" fillId="0" borderId="0" applyNumberFormat="0" applyFill="0" applyBorder="0" applyAlignment="0" applyProtection="0">
      <alignment vertical="center"/>
    </xf>
    <xf numFmtId="0" fontId="8" fillId="0" borderId="0">
      <alignment vertical="center"/>
    </xf>
    <xf numFmtId="0" fontId="65" fillId="8" borderId="0" applyNumberFormat="0" applyBorder="0" applyAlignment="0" applyProtection="0">
      <alignment vertical="center"/>
    </xf>
    <xf numFmtId="0" fontId="91" fillId="0" borderId="0" applyNumberFormat="0" applyFill="0" applyBorder="0" applyAlignment="0" applyProtection="0">
      <alignment vertical="center"/>
    </xf>
    <xf numFmtId="190" fontId="8" fillId="0" borderId="0" applyFont="0" applyFill="0" applyBorder="0" applyAlignment="0" applyProtection="0">
      <alignment vertical="center"/>
    </xf>
    <xf numFmtId="0" fontId="91" fillId="0" borderId="0" applyNumberFormat="0" applyFill="0" applyBorder="0" applyAlignment="0" applyProtection="0">
      <alignment vertical="center"/>
    </xf>
    <xf numFmtId="0" fontId="94" fillId="11" borderId="0" applyNumberFormat="0" applyBorder="0" applyAlignment="0" applyProtection="0">
      <alignment vertical="center"/>
    </xf>
    <xf numFmtId="0" fontId="65" fillId="8" borderId="0" applyNumberFormat="0" applyBorder="0" applyAlignment="0" applyProtection="0">
      <alignment vertical="center"/>
    </xf>
    <xf numFmtId="0" fontId="91" fillId="0" borderId="0" applyNumberFormat="0" applyFill="0" applyBorder="0" applyAlignment="0" applyProtection="0">
      <alignment vertical="center"/>
    </xf>
    <xf numFmtId="0" fontId="94" fillId="11" borderId="0" applyNumberFormat="0" applyBorder="0" applyAlignment="0" applyProtection="0">
      <alignment vertical="center"/>
    </xf>
    <xf numFmtId="0" fontId="65" fillId="8" borderId="0" applyNumberFormat="0" applyBorder="0" applyAlignment="0" applyProtection="0">
      <alignment vertical="center"/>
    </xf>
    <xf numFmtId="0" fontId="8" fillId="0" borderId="0">
      <alignment vertical="center"/>
    </xf>
    <xf numFmtId="0" fontId="91" fillId="0" borderId="0" applyNumberFormat="0" applyFill="0" applyBorder="0" applyAlignment="0" applyProtection="0">
      <alignment vertical="center"/>
    </xf>
    <xf numFmtId="0" fontId="94" fillId="11" borderId="0" applyNumberFormat="0" applyBorder="0" applyAlignment="0" applyProtection="0">
      <alignment vertical="center"/>
    </xf>
    <xf numFmtId="0" fontId="65" fillId="8" borderId="0" applyNumberFormat="0" applyBorder="0" applyAlignment="0" applyProtection="0">
      <alignment vertical="center"/>
    </xf>
    <xf numFmtId="9" fontId="8" fillId="0" borderId="0" applyFont="0" applyFill="0" applyBorder="0" applyAlignment="0" applyProtection="0">
      <alignment vertical="center"/>
    </xf>
    <xf numFmtId="0" fontId="65" fillId="18" borderId="0" applyNumberFormat="0" applyBorder="0" applyAlignment="0" applyProtection="0">
      <alignment vertical="center"/>
    </xf>
    <xf numFmtId="0" fontId="94" fillId="11" borderId="0" applyNumberFormat="0" applyBorder="0" applyAlignment="0" applyProtection="0">
      <alignment vertical="center"/>
    </xf>
    <xf numFmtId="0" fontId="24" fillId="2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20" borderId="0" applyNumberFormat="0" applyBorder="0" applyAlignment="0" applyProtection="0">
      <alignment vertical="center"/>
    </xf>
    <xf numFmtId="9" fontId="8" fillId="0" borderId="0" applyFont="0" applyFill="0" applyBorder="0" applyAlignment="0" applyProtection="0">
      <alignment vertical="center"/>
    </xf>
    <xf numFmtId="0" fontId="24" fillId="20" borderId="0" applyNumberFormat="0" applyBorder="0" applyAlignment="0" applyProtection="0">
      <alignment vertical="center"/>
    </xf>
    <xf numFmtId="9" fontId="8" fillId="0" borderId="0" applyFont="0" applyFill="0" applyBorder="0" applyAlignment="0" applyProtection="0">
      <alignment vertical="center"/>
    </xf>
    <xf numFmtId="0" fontId="24" fillId="20" borderId="0" applyNumberFormat="0" applyBorder="0" applyAlignment="0" applyProtection="0">
      <alignment vertical="center"/>
    </xf>
    <xf numFmtId="0" fontId="124" fillId="63" borderId="0" applyNumberFormat="0" applyBorder="0" applyAlignment="0" applyProtection="0">
      <alignment vertical="center"/>
    </xf>
    <xf numFmtId="9" fontId="8" fillId="0" borderId="0" applyFont="0" applyFill="0" applyBorder="0" applyAlignment="0" applyProtection="0">
      <alignment vertical="center"/>
    </xf>
    <xf numFmtId="0" fontId="24" fillId="21" borderId="0" applyNumberFormat="0" applyBorder="0" applyAlignment="0" applyProtection="0">
      <alignment vertical="center"/>
    </xf>
    <xf numFmtId="0" fontId="85" fillId="25" borderId="18" applyNumberFormat="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21" borderId="0" applyNumberFormat="0" applyBorder="0" applyAlignment="0" applyProtection="0">
      <alignment vertical="center"/>
    </xf>
    <xf numFmtId="0" fontId="85" fillId="25" borderId="18" applyNumberFormat="0" applyAlignment="0" applyProtection="0">
      <alignment vertical="center"/>
    </xf>
    <xf numFmtId="0" fontId="24" fillId="2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21" borderId="0" applyNumberFormat="0" applyBorder="0" applyAlignment="0" applyProtection="0">
      <alignment vertical="center"/>
    </xf>
    <xf numFmtId="0" fontId="85" fillId="25" borderId="18" applyNumberFormat="0" applyAlignment="0" applyProtection="0">
      <alignment vertical="center"/>
    </xf>
    <xf numFmtId="0" fontId="63" fillId="0" borderId="4" applyNumberFormat="0" applyFill="0" applyProtection="0">
      <alignment horizontal="left" vertical="center"/>
    </xf>
    <xf numFmtId="0" fontId="24" fillId="25" borderId="0" applyNumberFormat="0" applyBorder="0" applyAlignment="0" applyProtection="0">
      <alignment vertical="center"/>
    </xf>
    <xf numFmtId="0" fontId="8" fillId="0" borderId="0">
      <alignment vertical="center"/>
    </xf>
    <xf numFmtId="0" fontId="24" fillId="21" borderId="0" applyNumberFormat="0" applyBorder="0" applyAlignment="0" applyProtection="0">
      <alignment vertical="center"/>
    </xf>
    <xf numFmtId="0" fontId="85" fillId="25" borderId="18" applyNumberFormat="0" applyAlignment="0" applyProtection="0">
      <alignment vertical="center"/>
    </xf>
    <xf numFmtId="0" fontId="65" fillId="21" borderId="0" applyNumberFormat="0" applyBorder="0" applyAlignment="0" applyProtection="0">
      <alignment vertical="center"/>
    </xf>
    <xf numFmtId="0" fontId="66" fillId="0" borderId="0" applyNumberFormat="0" applyFill="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8" fillId="60" borderId="0" applyNumberFormat="0" applyFont="0" applyBorder="0" applyAlignment="0" applyProtection="0">
      <alignment vertical="center"/>
    </xf>
    <xf numFmtId="0" fontId="65" fillId="18" borderId="0" applyNumberFormat="0" applyBorder="0" applyAlignment="0" applyProtection="0">
      <alignment vertical="center"/>
    </xf>
    <xf numFmtId="0" fontId="65" fillId="10" borderId="0" applyNumberFormat="0" applyBorder="0" applyAlignment="0" applyProtection="0">
      <alignment vertical="center"/>
    </xf>
    <xf numFmtId="0" fontId="65" fillId="18" borderId="0" applyNumberFormat="0" applyBorder="0" applyAlignment="0" applyProtection="0">
      <alignment vertical="center"/>
    </xf>
    <xf numFmtId="0" fontId="120" fillId="0" borderId="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90" fillId="0" borderId="21">
      <alignment horizontal="center" vertical="center"/>
    </xf>
    <xf numFmtId="0" fontId="81" fillId="0" borderId="16" applyNumberFormat="0" applyFill="0" applyProtection="0">
      <alignment horizontal="left" vertical="center"/>
    </xf>
    <xf numFmtId="0" fontId="8" fillId="0" borderId="0">
      <alignment vertical="center"/>
    </xf>
    <xf numFmtId="0" fontId="65" fillId="18" borderId="0" applyNumberFormat="0" applyBorder="0" applyAlignment="0" applyProtection="0">
      <alignment vertical="center"/>
    </xf>
    <xf numFmtId="9" fontId="8" fillId="0" borderId="0" applyFont="0" applyFill="0" applyBorder="0" applyAlignment="0" applyProtection="0">
      <alignment vertical="center"/>
    </xf>
    <xf numFmtId="0" fontId="113" fillId="0" borderId="32" applyNumberFormat="0" applyFill="0" applyAlignment="0" applyProtection="0">
      <alignment vertical="center"/>
    </xf>
    <xf numFmtId="0" fontId="65" fillId="18" borderId="0" applyNumberFormat="0" applyBorder="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65" fillId="18" borderId="0" applyNumberFormat="0" applyBorder="0" applyAlignment="0" applyProtection="0">
      <alignment vertical="center"/>
    </xf>
    <xf numFmtId="0" fontId="65" fillId="24" borderId="0" applyNumberFormat="0" applyBorder="0" applyAlignment="0" applyProtection="0">
      <alignment vertical="center"/>
    </xf>
    <xf numFmtId="0" fontId="24" fillId="17"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71" fillId="12" borderId="1" applyNumberFormat="0" applyBorder="0" applyAlignment="0" applyProtection="0">
      <alignment vertical="center"/>
    </xf>
    <xf numFmtId="0" fontId="24" fillId="17" borderId="0" applyNumberFormat="0" applyBorder="0" applyAlignment="0" applyProtection="0">
      <alignment vertical="center"/>
    </xf>
    <xf numFmtId="0" fontId="24" fillId="20" borderId="0" applyNumberFormat="0" applyBorder="0" applyAlignment="0" applyProtection="0">
      <alignment vertical="center"/>
    </xf>
    <xf numFmtId="0" fontId="117" fillId="0" borderId="33" applyNumberFormat="0" applyFill="0" applyAlignment="0" applyProtection="0">
      <alignment vertical="center"/>
    </xf>
    <xf numFmtId="0" fontId="65" fillId="13" borderId="0" applyNumberFormat="0" applyBorder="0" applyAlignment="0" applyProtection="0">
      <alignment vertical="center"/>
    </xf>
    <xf numFmtId="0" fontId="8" fillId="0" borderId="0">
      <alignment vertical="center"/>
    </xf>
    <xf numFmtId="0" fontId="80" fillId="16" borderId="0" applyNumberFormat="0" applyBorder="0" applyAlignment="0" applyProtection="0">
      <alignment vertical="center"/>
    </xf>
    <xf numFmtId="0" fontId="65" fillId="13" borderId="0" applyNumberFormat="0" applyBorder="0" applyAlignment="0" applyProtection="0">
      <alignment vertical="center"/>
    </xf>
    <xf numFmtId="0" fontId="8" fillId="0" borderId="0">
      <alignment vertical="center"/>
    </xf>
    <xf numFmtId="0" fontId="80" fillId="16" borderId="0" applyNumberFormat="0" applyBorder="0" applyAlignment="0" applyProtection="0">
      <alignment vertical="center"/>
    </xf>
    <xf numFmtId="0" fontId="122" fillId="25" borderId="20">
      <alignment horizontal="left" vertical="center"/>
      <protection locked="0" hidden="1"/>
    </xf>
    <xf numFmtId="0" fontId="65" fillId="24" borderId="0" applyNumberFormat="0" applyBorder="0" applyAlignment="0" applyProtection="0">
      <alignment vertical="center"/>
    </xf>
    <xf numFmtId="0" fontId="117" fillId="0" borderId="33" applyNumberFormat="0" applyFill="0" applyAlignment="0" applyProtection="0">
      <alignment vertical="center"/>
    </xf>
    <xf numFmtId="0" fontId="122" fillId="25" borderId="20">
      <alignment horizontal="left" vertical="center"/>
      <protection locked="0" hidden="1"/>
    </xf>
    <xf numFmtId="0" fontId="65" fillId="24" borderId="0" applyNumberFormat="0" applyBorder="0" applyAlignment="0" applyProtection="0">
      <alignment vertical="center"/>
    </xf>
    <xf numFmtId="0" fontId="67" fillId="0" borderId="11" applyNumberFormat="0" applyFill="0" applyAlignment="0" applyProtection="0">
      <alignment vertical="center"/>
    </xf>
    <xf numFmtId="193" fontId="8" fillId="0" borderId="0" applyFont="0" applyFill="0" applyBorder="0" applyAlignment="0" applyProtection="0">
      <alignment vertical="center"/>
    </xf>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73" fillId="0" borderId="22" applyNumberFormat="0" applyFill="0" applyAlignment="0" applyProtection="0">
      <alignment vertical="center"/>
    </xf>
    <xf numFmtId="0" fontId="94" fillId="39" borderId="0" applyNumberFormat="0" applyBorder="0" applyAlignment="0" applyProtection="0">
      <alignment vertical="center"/>
    </xf>
    <xf numFmtId="0" fontId="65" fillId="24" borderId="0" applyNumberFormat="0" applyBorder="0" applyAlignment="0" applyProtection="0">
      <alignment vertical="center"/>
    </xf>
    <xf numFmtId="0" fontId="73" fillId="0" borderId="22" applyNumberFormat="0" applyFill="0" applyAlignment="0" applyProtection="0">
      <alignment vertical="center"/>
    </xf>
    <xf numFmtId="0" fontId="94" fillId="39" borderId="0" applyNumberFormat="0" applyBorder="0" applyAlignment="0" applyProtection="0">
      <alignment vertical="center"/>
    </xf>
    <xf numFmtId="0" fontId="76" fillId="0" borderId="15" applyNumberFormat="0" applyFill="0" applyAlignment="0" applyProtection="0">
      <alignment vertical="center"/>
    </xf>
    <xf numFmtId="0" fontId="65" fillId="24" borderId="0" applyNumberFormat="0" applyBorder="0" applyAlignment="0" applyProtection="0">
      <alignment vertical="center"/>
    </xf>
    <xf numFmtId="0" fontId="73" fillId="0" borderId="13" applyNumberFormat="0" applyFill="0" applyAlignment="0" applyProtection="0">
      <alignment vertical="center"/>
    </xf>
    <xf numFmtId="0" fontId="76" fillId="0" borderId="15" applyNumberFormat="0" applyFill="0" applyAlignment="0" applyProtection="0">
      <alignment vertical="center"/>
    </xf>
    <xf numFmtId="9" fontId="8" fillId="0" borderId="0" applyFont="0" applyFill="0" applyBorder="0" applyAlignment="0" applyProtection="0">
      <alignment vertical="center"/>
    </xf>
    <xf numFmtId="0" fontId="65" fillId="24" borderId="0" applyNumberFormat="0" applyBorder="0" applyAlignment="0" applyProtection="0">
      <alignment vertical="center"/>
    </xf>
    <xf numFmtId="0" fontId="73" fillId="0" borderId="13" applyNumberFormat="0" applyFill="0" applyAlignment="0" applyProtection="0">
      <alignment vertical="center"/>
    </xf>
    <xf numFmtId="0" fontId="24" fillId="12" borderId="0" applyNumberFormat="0" applyBorder="0" applyAlignment="0" applyProtection="0">
      <alignment vertical="center"/>
    </xf>
    <xf numFmtId="0" fontId="24" fillId="25" borderId="0" applyNumberFormat="0" applyBorder="0" applyAlignment="0" applyProtection="0">
      <alignment vertical="center"/>
    </xf>
    <xf numFmtId="0" fontId="67" fillId="0" borderId="11" applyNumberFormat="0" applyFill="0" applyAlignment="0" applyProtection="0">
      <alignment vertical="center"/>
    </xf>
    <xf numFmtId="0" fontId="90" fillId="0" borderId="0" applyNumberFormat="0" applyFill="0" applyBorder="0" applyAlignment="0" applyProtection="0">
      <alignment vertical="center"/>
    </xf>
    <xf numFmtId="0" fontId="8" fillId="0" borderId="0">
      <alignment vertical="center"/>
    </xf>
    <xf numFmtId="0" fontId="8" fillId="0" borderId="0">
      <alignment vertical="center"/>
    </xf>
    <xf numFmtId="0" fontId="24"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76" fillId="0" borderId="15" applyNumberFormat="0" applyFill="0" applyAlignment="0" applyProtection="0">
      <alignment vertical="center"/>
    </xf>
    <xf numFmtId="0" fontId="65" fillId="10" borderId="0" applyNumberFormat="0" applyBorder="0" applyAlignment="0" applyProtection="0">
      <alignment vertical="center"/>
    </xf>
    <xf numFmtId="9" fontId="8" fillId="0" borderId="0" applyFont="0" applyFill="0" applyBorder="0" applyAlignment="0" applyProtection="0">
      <alignment vertical="center"/>
    </xf>
    <xf numFmtId="191" fontId="8" fillId="0" borderId="0" applyFont="0" applyFill="0" applyBorder="0" applyAlignment="0" applyProtection="0">
      <alignment vertical="center"/>
    </xf>
    <xf numFmtId="0" fontId="67" fillId="0" borderId="11" applyNumberFormat="0" applyFill="0" applyAlignment="0" applyProtection="0">
      <alignment vertical="center"/>
    </xf>
    <xf numFmtId="0" fontId="126" fillId="0" borderId="0" applyNumberFormat="0" applyFill="0" applyBorder="0" applyAlignment="0" applyProtection="0">
      <alignment vertical="center"/>
    </xf>
    <xf numFmtId="194" fontId="8" fillId="0" borderId="0" applyFont="0" applyFill="0" applyBorder="0" applyAlignment="0" applyProtection="0">
      <alignment vertical="center"/>
    </xf>
    <xf numFmtId="0" fontId="117" fillId="0" borderId="33" applyNumberFormat="0" applyFill="0" applyAlignment="0" applyProtection="0">
      <alignment vertical="center"/>
    </xf>
    <xf numFmtId="0" fontId="8" fillId="0" borderId="0">
      <alignment vertical="center"/>
    </xf>
    <xf numFmtId="0" fontId="80" fillId="16" borderId="0" applyNumberFormat="0" applyBorder="0" applyAlignment="0" applyProtection="0">
      <alignment vertical="center"/>
    </xf>
    <xf numFmtId="188" fontId="120" fillId="0" borderId="0">
      <alignment vertical="center"/>
    </xf>
    <xf numFmtId="15" fontId="121" fillId="0" borderId="0">
      <alignment vertical="center"/>
    </xf>
    <xf numFmtId="0" fontId="125" fillId="0" borderId="0">
      <alignment vertical="center"/>
    </xf>
    <xf numFmtId="15" fontId="121" fillId="0" borderId="0">
      <alignment vertical="center"/>
    </xf>
    <xf numFmtId="195" fontId="120" fillId="0" borderId="0">
      <alignment vertical="center"/>
    </xf>
    <xf numFmtId="0" fontId="106" fillId="39" borderId="0" applyNumberFormat="0" applyBorder="0" applyAlignment="0" applyProtection="0">
      <alignment vertical="center"/>
    </xf>
    <xf numFmtId="0" fontId="118"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1" fillId="21" borderId="0" applyNumberFormat="0" applyBorder="0" applyAlignment="0" applyProtection="0">
      <alignment vertical="center"/>
    </xf>
    <xf numFmtId="0" fontId="8" fillId="0" borderId="0">
      <alignment vertical="center"/>
    </xf>
    <xf numFmtId="0" fontId="69" fillId="0" borderId="12" applyNumberFormat="0" applyAlignment="0" applyProtection="0">
      <alignment horizontal="left" vertical="center"/>
    </xf>
    <xf numFmtId="0" fontId="64" fillId="18" borderId="0" applyNumberFormat="0" applyBorder="0" applyAlignment="0" applyProtection="0">
      <alignment vertical="center"/>
    </xf>
    <xf numFmtId="0" fontId="69" fillId="0" borderId="6">
      <alignment horizontal="left" vertical="center"/>
    </xf>
    <xf numFmtId="0" fontId="69" fillId="0" borderId="6">
      <alignment horizontal="left" vertical="center"/>
    </xf>
    <xf numFmtId="0" fontId="71" fillId="12" borderId="1" applyNumberFormat="0" applyBorder="0" applyAlignment="0" applyProtection="0">
      <alignment vertical="center"/>
    </xf>
    <xf numFmtId="43" fontId="0" fillId="0" borderId="0" applyFont="0" applyFill="0" applyBorder="0" applyAlignment="0" applyProtection="0">
      <alignment vertical="center"/>
    </xf>
    <xf numFmtId="0" fontId="71" fillId="12" borderId="1" applyNumberFormat="0" applyBorder="0" applyAlignment="0" applyProtection="0">
      <alignment vertical="center"/>
    </xf>
    <xf numFmtId="43" fontId="0" fillId="0" borderId="0" applyFont="0" applyFill="0" applyBorder="0" applyAlignment="0" applyProtection="0">
      <alignment vertical="center"/>
    </xf>
    <xf numFmtId="0" fontId="71" fillId="12" borderId="1" applyNumberFormat="0" applyBorder="0" applyAlignment="0" applyProtection="0">
      <alignment vertical="center"/>
    </xf>
    <xf numFmtId="0" fontId="71" fillId="12" borderId="1" applyNumberFormat="0" applyBorder="0" applyAlignment="0" applyProtection="0">
      <alignment vertical="center"/>
    </xf>
    <xf numFmtId="0" fontId="8" fillId="0" borderId="0">
      <alignment vertical="center"/>
    </xf>
    <xf numFmtId="0" fontId="71" fillId="12" borderId="1" applyNumberFormat="0" applyBorder="0" applyAlignment="0" applyProtection="0">
      <alignment vertical="center"/>
    </xf>
    <xf numFmtId="0" fontId="71" fillId="12" borderId="1" applyNumberFormat="0" applyBorder="0" applyAlignment="0" applyProtection="0">
      <alignment vertical="center"/>
    </xf>
    <xf numFmtId="186" fontId="123" fillId="62" borderId="0">
      <alignment vertical="center"/>
    </xf>
    <xf numFmtId="0" fontId="8" fillId="0" borderId="0">
      <alignment vertical="center"/>
    </xf>
    <xf numFmtId="0" fontId="64" fillId="64" borderId="0" applyNumberFormat="0" applyBorder="0" applyAlignment="0" applyProtection="0">
      <alignment vertical="center"/>
    </xf>
    <xf numFmtId="186" fontId="116" fillId="51" borderId="0">
      <alignment vertical="center"/>
    </xf>
    <xf numFmtId="38" fontId="8" fillId="0" borderId="0" applyFont="0" applyFill="0" applyBorder="0" applyAlignment="0" applyProtection="0">
      <alignment vertical="center"/>
    </xf>
    <xf numFmtId="0" fontId="66"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81" fillId="0" borderId="16" applyNumberFormat="0" applyFill="0" applyProtection="0">
      <alignment horizontal="center" vertical="center"/>
    </xf>
    <xf numFmtId="0" fontId="8" fillId="0" borderId="0">
      <alignment vertical="center"/>
    </xf>
    <xf numFmtId="179" fontId="8" fillId="0" borderId="0" applyFont="0" applyFill="0" applyBorder="0" applyAlignment="0" applyProtection="0">
      <alignment vertical="center"/>
    </xf>
    <xf numFmtId="43" fontId="0" fillId="0" borderId="0" applyFont="0" applyFill="0" applyBorder="0" applyAlignment="0" applyProtection="0">
      <alignment vertical="center"/>
    </xf>
    <xf numFmtId="178" fontId="8" fillId="0" borderId="0" applyFont="0" applyFill="0" applyBorder="0" applyAlignment="0" applyProtection="0">
      <alignment vertical="center"/>
    </xf>
    <xf numFmtId="0" fontId="76" fillId="0" borderId="15" applyNumberFormat="0" applyFill="0" applyAlignment="0" applyProtection="0">
      <alignment vertical="center"/>
    </xf>
    <xf numFmtId="1" fontId="63" fillId="0" borderId="16" applyFill="0" applyProtection="0">
      <alignment horizontal="center" vertical="center"/>
    </xf>
    <xf numFmtId="40" fontId="87" fillId="27" borderId="20">
      <alignment horizontal="centerContinuous" vertical="center"/>
    </xf>
    <xf numFmtId="1" fontId="63" fillId="0" borderId="16" applyFill="0" applyProtection="0">
      <alignment horizontal="center" vertical="center"/>
    </xf>
    <xf numFmtId="40" fontId="87" fillId="27" borderId="20">
      <alignment horizontal="centerContinuous" vertical="center"/>
    </xf>
    <xf numFmtId="9" fontId="8" fillId="0" borderId="0" applyFont="0" applyFill="0" applyBorder="0" applyAlignment="0" applyProtection="0">
      <alignment vertical="center"/>
    </xf>
    <xf numFmtId="0" fontId="90" fillId="0" borderId="21">
      <alignment horizontal="center" vertical="center"/>
    </xf>
    <xf numFmtId="37" fontId="108" fillId="0" borderId="0">
      <alignment vertical="center"/>
    </xf>
    <xf numFmtId="0" fontId="90" fillId="0" borderId="21">
      <alignment horizontal="center" vertical="center"/>
    </xf>
    <xf numFmtId="37" fontId="108" fillId="0" borderId="0">
      <alignment vertical="center"/>
    </xf>
    <xf numFmtId="0" fontId="90" fillId="0" borderId="21">
      <alignment horizontal="center" vertical="center"/>
    </xf>
    <xf numFmtId="37" fontId="108" fillId="0" borderId="0">
      <alignment vertical="center"/>
    </xf>
    <xf numFmtId="0" fontId="0" fillId="0" borderId="0">
      <alignment vertical="center"/>
    </xf>
    <xf numFmtId="9" fontId="8" fillId="0" borderId="0" applyFont="0" applyFill="0" applyBorder="0" applyAlignment="0" applyProtection="0">
      <alignment vertical="center"/>
    </xf>
    <xf numFmtId="0" fontId="90" fillId="0" borderId="21">
      <alignment horizontal="center" vertical="center"/>
    </xf>
    <xf numFmtId="37" fontId="108" fillId="0" borderId="0">
      <alignment vertical="center"/>
    </xf>
    <xf numFmtId="196" fontId="63" fillId="0" borderId="0">
      <alignment vertical="center"/>
    </xf>
    <xf numFmtId="9" fontId="8" fillId="0" borderId="0" applyFont="0" applyFill="0" applyBorder="0" applyAlignment="0" applyProtection="0">
      <alignment vertical="center"/>
    </xf>
    <xf numFmtId="0" fontId="86" fillId="0" borderId="0">
      <alignment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5" fillId="25" borderId="18" applyNumberFormat="0" applyAlignment="0" applyProtection="0">
      <alignment vertical="center"/>
    </xf>
    <xf numFmtId="14" fontId="89" fillId="0" borderId="0">
      <alignment horizontal="center" vertical="center" wrapText="1"/>
      <protection locked="0"/>
    </xf>
    <xf numFmtId="0" fontId="62" fillId="6" borderId="3">
      <alignment vertical="center"/>
      <protection locked="0"/>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0" fontId="119" fillId="0" borderId="0" applyNumberFormat="0" applyFill="0" applyBorder="0" applyAlignment="0" applyProtection="0">
      <alignment vertical="center"/>
    </xf>
    <xf numFmtId="197" fontId="8" fillId="0" borderId="0" applyFont="0" applyFill="0" applyProtection="0">
      <alignment vertical="center"/>
    </xf>
    <xf numFmtId="0" fontId="8" fillId="0" borderId="0">
      <alignment vertical="center"/>
    </xf>
    <xf numFmtId="0" fontId="64" fillId="65"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63" fillId="0" borderId="4" applyNumberFormat="0" applyFill="0" applyProtection="0">
      <alignment horizontal="right" vertical="center"/>
    </xf>
    <xf numFmtId="0" fontId="90" fillId="0" borderId="21">
      <alignment horizontal="center" vertical="center"/>
    </xf>
    <xf numFmtId="15" fontId="8" fillId="0" borderId="0" applyFont="0" applyFill="0" applyBorder="0" applyAlignment="0" applyProtection="0">
      <alignment vertical="center"/>
    </xf>
    <xf numFmtId="0" fontId="63" fillId="0" borderId="4" applyNumberFormat="0" applyFill="0" applyProtection="0">
      <alignment horizontal="right" vertical="center"/>
    </xf>
    <xf numFmtId="15" fontId="8" fillId="0" borderId="0" applyFont="0" applyFill="0" applyBorder="0" applyAlignment="0" applyProtection="0">
      <alignment vertical="center"/>
    </xf>
    <xf numFmtId="4" fontId="8" fillId="0" borderId="0" applyFont="0" applyFill="0" applyBorder="0" applyAlignment="0" applyProtection="0">
      <alignment vertical="center"/>
    </xf>
    <xf numFmtId="0" fontId="67" fillId="0" borderId="0" applyNumberForma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63" fillId="0" borderId="4" applyNumberFormat="0" applyFill="0" applyProtection="0">
      <alignment horizontal="right" vertical="center"/>
    </xf>
    <xf numFmtId="0" fontId="0" fillId="0" borderId="0">
      <alignment vertical="center"/>
    </xf>
    <xf numFmtId="0" fontId="90" fillId="0" borderId="21">
      <alignment horizontal="center" vertical="center"/>
    </xf>
    <xf numFmtId="0" fontId="90" fillId="0" borderId="21">
      <alignment horizontal="center" vertical="center"/>
    </xf>
    <xf numFmtId="0" fontId="0" fillId="0" borderId="0">
      <alignment vertical="center"/>
    </xf>
    <xf numFmtId="0" fontId="90" fillId="0" borderId="21">
      <alignment horizontal="center" vertical="center"/>
    </xf>
    <xf numFmtId="0" fontId="90" fillId="0" borderId="21">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8" fillId="0" borderId="0">
      <alignment vertical="center"/>
    </xf>
    <xf numFmtId="0" fontId="85" fillId="25" borderId="18" applyNumberFormat="0" applyAlignment="0" applyProtection="0">
      <alignment vertical="center"/>
    </xf>
    <xf numFmtId="0" fontId="62" fillId="6" borderId="3">
      <alignment vertical="center"/>
      <protection locked="0"/>
    </xf>
    <xf numFmtId="0" fontId="127" fillId="0" borderId="0">
      <alignment vertical="center"/>
    </xf>
    <xf numFmtId="0" fontId="64" fillId="57" borderId="0" applyNumberFormat="0" applyBorder="0" applyAlignment="0" applyProtection="0">
      <alignment vertical="center"/>
    </xf>
    <xf numFmtId="0" fontId="62" fillId="6" borderId="3">
      <alignment vertical="center"/>
      <protection locked="0"/>
    </xf>
    <xf numFmtId="0" fontId="62" fillId="6" borderId="3">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0" fontId="128" fillId="0" borderId="0" applyNumberFormat="0" applyFill="0" applyBorder="0" applyAlignment="0" applyProtection="0">
      <alignment vertical="center"/>
    </xf>
    <xf numFmtId="185" fontId="0" fillId="0" borderId="0" applyFont="0" applyFill="0" applyBorder="0" applyAlignment="0" applyProtection="0">
      <alignment vertical="center"/>
    </xf>
    <xf numFmtId="9" fontId="8" fillId="0" borderId="0" applyFont="0" applyFill="0" applyBorder="0" applyAlignment="0" applyProtection="0">
      <alignment vertical="center"/>
    </xf>
    <xf numFmtId="0" fontId="66" fillId="0" borderId="0" applyNumberFormat="0" applyFill="0" applyBorder="0" applyAlignment="0" applyProtection="0">
      <alignment vertical="center"/>
    </xf>
    <xf numFmtId="0" fontId="94" fillId="11"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8"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7"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3" fillId="0" borderId="4" applyNumberFormat="0" applyFill="0" applyProtection="0">
      <alignment horizontal="right" vertical="center"/>
    </xf>
    <xf numFmtId="9" fontId="8" fillId="0" borderId="0" applyFont="0" applyFill="0" applyBorder="0" applyAlignment="0" applyProtection="0">
      <alignment vertical="center"/>
    </xf>
    <xf numFmtId="0" fontId="113" fillId="0" borderId="32"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8" fillId="0" borderId="35"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9" fillId="0" borderId="0" applyNumberFormat="0" applyFill="0" applyBorder="0" applyAlignment="0" applyProtection="0">
      <alignment vertical="center"/>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0" fontId="66" fillId="0" borderId="0" applyNumberFormat="0" applyFill="0" applyBorder="0" applyAlignment="0" applyProtection="0">
      <alignment vertical="center"/>
    </xf>
    <xf numFmtId="9" fontId="8" fillId="0" borderId="0" applyFont="0" applyFill="0" applyBorder="0" applyAlignment="0" applyProtection="0">
      <alignment vertical="center"/>
    </xf>
    <xf numFmtId="0" fontId="66" fillId="0" borderId="0" applyNumberFormat="0" applyFill="0" applyBorder="0" applyAlignment="0" applyProtection="0">
      <alignment vertical="center"/>
    </xf>
    <xf numFmtId="180" fontId="8" fillId="0" borderId="0" applyFont="0" applyFill="0" applyBorder="0" applyAlignment="0" applyProtection="0">
      <alignment vertical="center"/>
    </xf>
    <xf numFmtId="0" fontId="115" fillId="0" borderId="4" applyNumberFormat="0" applyFill="0" applyProtection="0">
      <alignment horizontal="center" vertical="center"/>
    </xf>
    <xf numFmtId="0" fontId="63" fillId="0" borderId="4" applyNumberFormat="0" applyFill="0" applyProtection="0">
      <alignment horizontal="right" vertical="center"/>
    </xf>
    <xf numFmtId="0" fontId="63" fillId="0" borderId="4" applyNumberFormat="0" applyFill="0" applyProtection="0">
      <alignment horizontal="righ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117" fillId="0" borderId="33" applyNumberFormat="0" applyFill="0" applyAlignment="0" applyProtection="0">
      <alignment vertical="center"/>
    </xf>
    <xf numFmtId="0" fontId="76" fillId="0" borderId="15" applyNumberFormat="0" applyFill="0" applyAlignment="0" applyProtection="0">
      <alignment vertical="center"/>
    </xf>
    <xf numFmtId="0" fontId="8" fillId="0" borderId="0">
      <alignment vertical="center"/>
    </xf>
    <xf numFmtId="0" fontId="117" fillId="0" borderId="33" applyNumberFormat="0" applyFill="0" applyAlignment="0" applyProtection="0">
      <alignment vertical="center"/>
    </xf>
    <xf numFmtId="0" fontId="8" fillId="0" borderId="0">
      <alignment vertical="center"/>
    </xf>
    <xf numFmtId="0" fontId="117" fillId="0" borderId="33" applyNumberFormat="0" applyFill="0" applyAlignment="0" applyProtection="0">
      <alignment vertical="center"/>
    </xf>
    <xf numFmtId="0" fontId="8" fillId="0" borderId="0">
      <alignment vertical="center"/>
    </xf>
    <xf numFmtId="0" fontId="117" fillId="0" borderId="33" applyNumberFormat="0" applyFill="0" applyAlignment="0" applyProtection="0">
      <alignment vertical="center"/>
    </xf>
    <xf numFmtId="0" fontId="117" fillId="0" borderId="33" applyNumberFormat="0" applyFill="0" applyAlignment="0" applyProtection="0">
      <alignment vertical="center"/>
    </xf>
    <xf numFmtId="0" fontId="67" fillId="0" borderId="11" applyNumberFormat="0" applyFill="0" applyAlignment="0" applyProtection="0">
      <alignment vertical="center"/>
    </xf>
    <xf numFmtId="0" fontId="80" fillId="16" borderId="0" applyNumberFormat="0" applyBorder="0" applyAlignment="0" applyProtection="0">
      <alignment vertical="center"/>
    </xf>
    <xf numFmtId="0" fontId="117" fillId="0" borderId="33" applyNumberFormat="0" applyFill="0" applyAlignment="0" applyProtection="0">
      <alignment vertical="center"/>
    </xf>
    <xf numFmtId="0" fontId="117" fillId="0" borderId="33" applyNumberFormat="0" applyFill="0" applyAlignment="0" applyProtection="0">
      <alignment vertical="center"/>
    </xf>
    <xf numFmtId="0" fontId="117" fillId="0" borderId="33" applyNumberFormat="0" applyFill="0" applyAlignment="0" applyProtection="0">
      <alignment vertical="center"/>
    </xf>
    <xf numFmtId="0" fontId="117" fillId="0" borderId="33" applyNumberFormat="0" applyFill="0" applyAlignment="0" applyProtection="0">
      <alignment vertical="center"/>
    </xf>
    <xf numFmtId="0" fontId="8" fillId="0" borderId="0">
      <alignment vertical="center"/>
    </xf>
    <xf numFmtId="0" fontId="117" fillId="0" borderId="33" applyNumberFormat="0" applyFill="0" applyAlignment="0" applyProtection="0">
      <alignment vertical="center"/>
    </xf>
    <xf numFmtId="0" fontId="117" fillId="0" borderId="33" applyNumberFormat="0" applyFill="0" applyAlignment="0" applyProtection="0">
      <alignment vertical="center"/>
    </xf>
    <xf numFmtId="0" fontId="117" fillId="0" borderId="33" applyNumberFormat="0" applyFill="0" applyAlignment="0" applyProtection="0">
      <alignment vertical="center"/>
    </xf>
    <xf numFmtId="0" fontId="8" fillId="0" borderId="0">
      <alignment vertical="center"/>
    </xf>
    <xf numFmtId="0" fontId="8" fillId="0" borderId="0"/>
    <xf numFmtId="0" fontId="128" fillId="0" borderId="35" applyNumberFormat="0" applyFill="0" applyAlignment="0" applyProtection="0">
      <alignment vertical="center"/>
    </xf>
    <xf numFmtId="0" fontId="80" fillId="16" borderId="0" applyNumberFormat="0" applyBorder="0" applyAlignment="0" applyProtection="0">
      <alignment vertical="center"/>
    </xf>
    <xf numFmtId="0" fontId="67" fillId="0" borderId="11" applyNumberFormat="0" applyFill="0" applyAlignment="0" applyProtection="0">
      <alignment vertical="center"/>
    </xf>
    <xf numFmtId="0" fontId="80" fillId="16" borderId="0" applyNumberFormat="0" applyBorder="0" applyAlignment="0" applyProtection="0">
      <alignment vertical="center"/>
    </xf>
    <xf numFmtId="0" fontId="67" fillId="0" borderId="11" applyNumberFormat="0" applyFill="0" applyAlignment="0" applyProtection="0">
      <alignment vertical="center"/>
    </xf>
    <xf numFmtId="0" fontId="67" fillId="0" borderId="11" applyNumberFormat="0" applyFill="0" applyAlignment="0" applyProtection="0">
      <alignment vertical="center"/>
    </xf>
    <xf numFmtId="0" fontId="67" fillId="0" borderId="11" applyNumberFormat="0" applyFill="0" applyAlignment="0" applyProtection="0">
      <alignment vertical="center"/>
    </xf>
    <xf numFmtId="0" fontId="63" fillId="0" borderId="4" applyNumberFormat="0" applyFill="0" applyProtection="0">
      <alignment horizontal="left" vertical="center"/>
    </xf>
    <xf numFmtId="0" fontId="67" fillId="0" borderId="11" applyNumberFormat="0" applyFill="0" applyAlignment="0" applyProtection="0">
      <alignment vertical="center"/>
    </xf>
    <xf numFmtId="0" fontId="67" fillId="0" borderId="11" applyNumberFormat="0" applyFill="0" applyAlignment="0" applyProtection="0">
      <alignment vertical="center"/>
    </xf>
    <xf numFmtId="0" fontId="67" fillId="0" borderId="11" applyNumberFormat="0" applyFill="0" applyAlignment="0" applyProtection="0">
      <alignment vertical="center"/>
    </xf>
    <xf numFmtId="0" fontId="67" fillId="0" borderId="11" applyNumberFormat="0" applyFill="0" applyAlignment="0" applyProtection="0">
      <alignment vertical="center"/>
    </xf>
    <xf numFmtId="0" fontId="67" fillId="0" borderId="0" applyNumberFormat="0" applyFill="0" applyBorder="0" applyAlignment="0" applyProtection="0">
      <alignment vertical="center"/>
    </xf>
    <xf numFmtId="0" fontId="67" fillId="0" borderId="11" applyNumberFormat="0" applyFill="0" applyAlignment="0" applyProtection="0">
      <alignment vertical="center"/>
    </xf>
    <xf numFmtId="0" fontId="67" fillId="0" borderId="11" applyNumberFormat="0" applyFill="0" applyAlignment="0" applyProtection="0">
      <alignment vertical="center"/>
    </xf>
    <xf numFmtId="0" fontId="112" fillId="0" borderId="1">
      <alignment horizontal="left" vertical="center"/>
    </xf>
    <xf numFmtId="0" fontId="67" fillId="0" borderId="11" applyNumberFormat="0" applyFill="0" applyAlignment="0" applyProtection="0">
      <alignment vertical="center"/>
    </xf>
    <xf numFmtId="0" fontId="67" fillId="0" borderId="11" applyNumberFormat="0" applyFill="0" applyAlignment="0" applyProtection="0">
      <alignment vertical="center"/>
    </xf>
    <xf numFmtId="0" fontId="8" fillId="0" borderId="0">
      <alignment vertical="center"/>
    </xf>
    <xf numFmtId="0" fontId="67" fillId="0" borderId="11" applyNumberFormat="0" applyFill="0" applyAlignment="0" applyProtection="0">
      <alignment vertical="center"/>
    </xf>
    <xf numFmtId="1" fontId="63" fillId="0" borderId="16" applyFill="0" applyProtection="0">
      <alignment horizontal="center" vertical="center"/>
    </xf>
    <xf numFmtId="0" fontId="8" fillId="0" borderId="0">
      <alignment vertical="center"/>
    </xf>
    <xf numFmtId="0" fontId="128" fillId="0" borderId="0" applyNumberFormat="0" applyFill="0" applyBorder="0" applyAlignment="0" applyProtection="0">
      <alignment vertical="center"/>
    </xf>
    <xf numFmtId="185"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3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0" fillId="0" borderId="0">
      <alignment vertical="center"/>
    </xf>
    <xf numFmtId="0" fontId="85" fillId="25" borderId="18" applyNumberFormat="0" applyAlignment="0" applyProtection="0">
      <alignment vertical="center"/>
    </xf>
    <xf numFmtId="0" fontId="66" fillId="0" borderId="0" applyNumberFormat="0" applyFill="0" applyBorder="0" applyAlignment="0" applyProtection="0">
      <alignment vertical="center"/>
    </xf>
    <xf numFmtId="0" fontId="115" fillId="0" borderId="4" applyNumberFormat="0" applyFill="0" applyProtection="0">
      <alignment horizontal="center" vertical="center"/>
    </xf>
    <xf numFmtId="0" fontId="8" fillId="0" borderId="0">
      <alignment vertical="center"/>
    </xf>
    <xf numFmtId="0" fontId="115" fillId="0" borderId="4" applyNumberFormat="0" applyFill="0" applyProtection="0">
      <alignment horizontal="center" vertical="center"/>
    </xf>
    <xf numFmtId="0" fontId="80" fillId="17" borderId="0" applyNumberFormat="0" applyBorder="0" applyAlignment="0" applyProtection="0">
      <alignment vertical="center"/>
    </xf>
    <xf numFmtId="0" fontId="115" fillId="0" borderId="4" applyNumberFormat="0" applyFill="0" applyProtection="0">
      <alignment horizontal="center" vertical="center"/>
    </xf>
    <xf numFmtId="0" fontId="115" fillId="0" borderId="4" applyNumberFormat="0" applyFill="0" applyProtection="0">
      <alignment horizontal="center" vertical="center"/>
    </xf>
    <xf numFmtId="0" fontId="115" fillId="0" borderId="4" applyNumberFormat="0" applyFill="0" applyProtection="0">
      <alignment horizontal="center" vertical="center"/>
    </xf>
    <xf numFmtId="0" fontId="94" fillId="11" borderId="0" applyNumberFormat="0" applyBorder="0" applyAlignment="0" applyProtection="0">
      <alignment vertical="center"/>
    </xf>
    <xf numFmtId="0" fontId="115" fillId="0" borderId="4" applyNumberFormat="0" applyFill="0" applyProtection="0">
      <alignment horizontal="center" vertical="center"/>
    </xf>
    <xf numFmtId="0" fontId="115" fillId="0" borderId="4" applyNumberFormat="0" applyFill="0" applyProtection="0">
      <alignment horizontal="center"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81" fillId="0" borderId="16" applyNumberFormat="0" applyFill="0" applyProtection="0">
      <alignment horizontal="center" vertical="center"/>
    </xf>
    <xf numFmtId="0" fontId="8" fillId="0" borderId="0">
      <alignment vertical="center"/>
    </xf>
    <xf numFmtId="0" fontId="81" fillId="0" borderId="16" applyNumberFormat="0" applyFill="0" applyProtection="0">
      <alignment horizontal="center" vertical="center"/>
    </xf>
    <xf numFmtId="0" fontId="8" fillId="0" borderId="0">
      <alignment vertical="center"/>
    </xf>
    <xf numFmtId="0" fontId="8" fillId="0" borderId="0">
      <alignment vertical="center"/>
    </xf>
    <xf numFmtId="0" fontId="81" fillId="0" borderId="16" applyNumberFormat="0" applyFill="0" applyProtection="0">
      <alignment horizontal="center" vertical="center"/>
    </xf>
    <xf numFmtId="0" fontId="8" fillId="0" borderId="0">
      <alignment vertical="center"/>
    </xf>
    <xf numFmtId="0" fontId="81" fillId="0" borderId="16" applyNumberFormat="0" applyFill="0" applyProtection="0">
      <alignment horizontal="center" vertical="center"/>
    </xf>
    <xf numFmtId="0" fontId="8" fillId="0" borderId="0">
      <alignment vertical="center"/>
    </xf>
    <xf numFmtId="0" fontId="81" fillId="0" borderId="16" applyNumberFormat="0" applyFill="0" applyProtection="0">
      <alignment horizontal="center" vertical="center"/>
    </xf>
    <xf numFmtId="0" fontId="8" fillId="0" borderId="0">
      <alignment vertical="center"/>
    </xf>
    <xf numFmtId="0" fontId="94" fillId="11" borderId="0" applyNumberFormat="0" applyBorder="0" applyAlignment="0" applyProtection="0">
      <alignment vertical="center"/>
    </xf>
    <xf numFmtId="0" fontId="91" fillId="0" borderId="0" applyNumberFormat="0" applyFill="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91" fillId="0" borderId="0" applyNumberFormat="0" applyFill="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103" fillId="0" borderId="0" applyNumberFormat="0" applyFill="0" applyBorder="0" applyAlignment="0" applyProtection="0">
      <alignment vertical="center"/>
    </xf>
    <xf numFmtId="0" fontId="94" fillId="11" borderId="0" applyNumberFormat="0" applyBorder="0" applyAlignment="0" applyProtection="0">
      <alignment vertical="center"/>
    </xf>
    <xf numFmtId="0" fontId="94" fillId="39" borderId="0" applyNumberFormat="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106" fillId="39" borderId="0" applyNumberFormat="0" applyBorder="0" applyAlignment="0" applyProtection="0">
      <alignment vertical="center"/>
    </xf>
    <xf numFmtId="0" fontId="94" fillId="11" borderId="0" applyNumberFormat="0" applyBorder="0" applyAlignment="0" applyProtection="0">
      <alignment vertical="center"/>
    </xf>
    <xf numFmtId="0" fontId="8" fillId="0" borderId="0">
      <alignment vertical="center"/>
    </xf>
    <xf numFmtId="0" fontId="106" fillId="39" borderId="0" applyNumberFormat="0" applyBorder="0" applyAlignment="0" applyProtection="0">
      <alignment vertical="center"/>
    </xf>
    <xf numFmtId="0" fontId="106" fillId="39" borderId="0" applyNumberFormat="0" applyBorder="0" applyAlignment="0" applyProtection="0">
      <alignment vertical="center"/>
    </xf>
    <xf numFmtId="0" fontId="94" fillId="39" borderId="0" applyNumberFormat="0" applyBorder="0" applyAlignment="0" applyProtection="0">
      <alignment vertical="center"/>
    </xf>
    <xf numFmtId="0" fontId="94" fillId="39" borderId="0" applyNumberFormat="0" applyBorder="0" applyAlignment="0" applyProtection="0">
      <alignment vertical="center"/>
    </xf>
    <xf numFmtId="0" fontId="94" fillId="39" borderId="0" applyNumberFormat="0" applyBorder="0" applyAlignment="0" applyProtection="0">
      <alignment vertical="center"/>
    </xf>
    <xf numFmtId="0" fontId="94" fillId="39" borderId="0" applyNumberFormat="0" applyBorder="0" applyAlignment="0" applyProtection="0">
      <alignment vertical="center"/>
    </xf>
    <xf numFmtId="0" fontId="94" fillId="39" borderId="0" applyNumberFormat="0" applyBorder="0" applyAlignment="0" applyProtection="0">
      <alignment vertical="center"/>
    </xf>
    <xf numFmtId="0" fontId="94" fillId="39" borderId="0" applyNumberFormat="0" applyBorder="0" applyAlignment="0" applyProtection="0">
      <alignment vertical="center"/>
    </xf>
    <xf numFmtId="0" fontId="94" fillId="39" borderId="0" applyNumberFormat="0" applyBorder="0" applyAlignment="0" applyProtection="0">
      <alignment vertical="center"/>
    </xf>
    <xf numFmtId="0" fontId="8" fillId="0" borderId="0">
      <alignment vertical="center"/>
    </xf>
    <xf numFmtId="0" fontId="106" fillId="11" borderId="0" applyNumberFormat="0" applyBorder="0" applyAlignment="0" applyProtection="0">
      <alignment vertical="center"/>
    </xf>
    <xf numFmtId="0" fontId="106" fillId="11" borderId="0" applyNumberFormat="0" applyBorder="0" applyAlignment="0" applyProtection="0">
      <alignment vertical="center"/>
    </xf>
    <xf numFmtId="0" fontId="106" fillId="11" borderId="0" applyNumberFormat="0" applyBorder="0" applyAlignment="0" applyProtection="0">
      <alignment vertical="center"/>
    </xf>
    <xf numFmtId="0" fontId="106" fillId="11" borderId="0" applyNumberFormat="0" applyBorder="0" applyAlignment="0" applyProtection="0">
      <alignment vertical="center"/>
    </xf>
    <xf numFmtId="0" fontId="106" fillId="11" borderId="0" applyNumberFormat="0" applyBorder="0" applyAlignment="0" applyProtection="0">
      <alignment vertical="center"/>
    </xf>
    <xf numFmtId="0" fontId="0" fillId="0" borderId="0">
      <alignment vertical="center"/>
    </xf>
    <xf numFmtId="0" fontId="106" fillId="11" borderId="0" applyNumberFormat="0" applyBorder="0" applyAlignment="0" applyProtection="0">
      <alignment vertical="center"/>
    </xf>
    <xf numFmtId="0" fontId="106" fillId="11" borderId="0" applyNumberFormat="0" applyBorder="0" applyAlignment="0" applyProtection="0">
      <alignment vertical="center"/>
    </xf>
    <xf numFmtId="0" fontId="78" fillId="15" borderId="0" applyNumberFormat="0" applyBorder="0" applyAlignment="0" applyProtection="0">
      <alignment vertical="center"/>
    </xf>
    <xf numFmtId="0" fontId="70" fillId="11" borderId="0" applyNumberFormat="0" applyBorder="0" applyAlignment="0" applyProtection="0">
      <alignment vertical="center"/>
    </xf>
    <xf numFmtId="0" fontId="8" fillId="0" borderId="0">
      <alignment vertical="center"/>
    </xf>
    <xf numFmtId="0" fontId="94" fillId="39" borderId="0" applyNumberFormat="0" applyBorder="0" applyAlignment="0" applyProtection="0">
      <alignment vertical="center"/>
    </xf>
    <xf numFmtId="0" fontId="8" fillId="0" borderId="0">
      <alignment vertical="center"/>
    </xf>
    <xf numFmtId="0" fontId="85" fillId="25" borderId="18" applyNumberFormat="0" applyAlignment="0" applyProtection="0">
      <alignment vertical="center"/>
    </xf>
    <xf numFmtId="0" fontId="6" fillId="0" borderId="0">
      <alignment vertical="center"/>
    </xf>
    <xf numFmtId="0" fontId="94" fillId="39" borderId="0" applyNumberFormat="0" applyBorder="0" applyAlignment="0" applyProtection="0">
      <alignment vertical="center"/>
    </xf>
    <xf numFmtId="0" fontId="121" fillId="0" borderId="0">
      <alignment vertical="center"/>
    </xf>
    <xf numFmtId="0" fontId="8" fillId="0" borderId="0">
      <alignment vertical="center"/>
    </xf>
    <xf numFmtId="0" fontId="85" fillId="25" borderId="18" applyNumberFormat="0" applyAlignment="0" applyProtection="0">
      <alignment vertical="center"/>
    </xf>
    <xf numFmtId="0" fontId="94" fillId="39" borderId="0" applyNumberFormat="0" applyBorder="0" applyAlignment="0" applyProtection="0">
      <alignment vertical="center"/>
    </xf>
    <xf numFmtId="0" fontId="6" fillId="0" borderId="0">
      <alignment vertical="center"/>
    </xf>
    <xf numFmtId="0" fontId="94" fillId="39"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3"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0" fillId="16"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2" fillId="8" borderId="17" applyNumberFormat="0" applyAlignment="0" applyProtection="0">
      <alignment vertical="center"/>
    </xf>
    <xf numFmtId="0" fontId="8" fillId="0" borderId="0">
      <alignment vertical="center"/>
    </xf>
    <xf numFmtId="0" fontId="0" fillId="0" borderId="0">
      <alignment vertical="center"/>
    </xf>
    <xf numFmtId="0" fontId="0" fillId="12" borderId="23" applyNumberFormat="0" applyFont="0" applyAlignment="0" applyProtection="0">
      <alignment vertical="center"/>
    </xf>
    <xf numFmtId="0" fontId="13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12" borderId="23"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12" borderId="23" applyNumberFormat="0" applyFont="0" applyAlignment="0" applyProtection="0">
      <alignment vertical="center"/>
    </xf>
    <xf numFmtId="0" fontId="8" fillId="0" borderId="0">
      <alignment vertical="center"/>
    </xf>
    <xf numFmtId="0" fontId="8" fillId="0" borderId="0">
      <alignment vertical="center"/>
    </xf>
    <xf numFmtId="0" fontId="78" fillId="15" borderId="0" applyNumberFormat="0" applyBorder="0" applyAlignment="0" applyProtection="0">
      <alignment vertical="center"/>
    </xf>
    <xf numFmtId="0" fontId="8" fillId="0" borderId="0">
      <alignment vertical="center"/>
    </xf>
    <xf numFmtId="0" fontId="64" fillId="64" borderId="0" applyNumberFormat="0" applyBorder="0" applyAlignment="0" applyProtection="0">
      <alignment vertical="center"/>
    </xf>
    <xf numFmtId="0" fontId="8" fillId="0" borderId="0">
      <alignment vertical="center"/>
    </xf>
    <xf numFmtId="0" fontId="78"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4" fillId="59" borderId="0" applyNumberFormat="0" applyBorder="0" applyAlignment="0" applyProtection="0">
      <alignment vertical="center"/>
    </xf>
    <xf numFmtId="0" fontId="8" fillId="0" borderId="0">
      <alignment vertical="center"/>
    </xf>
    <xf numFmtId="0" fontId="8" fillId="0" borderId="0">
      <alignment vertical="center"/>
    </xf>
    <xf numFmtId="1" fontId="63" fillId="0" borderId="16" applyFill="0" applyProtection="0">
      <alignment horizontal="center" vertical="center"/>
    </xf>
    <xf numFmtId="0" fontId="8" fillId="0" borderId="0">
      <alignment vertical="center"/>
    </xf>
    <xf numFmtId="1" fontId="63" fillId="0" borderId="16"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8" fillId="21"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9" fillId="16" borderId="0" applyNumberFormat="0" applyBorder="0" applyAlignment="0" applyProtection="0">
      <alignment vertical="center"/>
    </xf>
    <xf numFmtId="0" fontId="85" fillId="25" borderId="18" applyNumberFormat="0" applyAlignment="0" applyProtection="0">
      <alignment vertical="center"/>
    </xf>
    <xf numFmtId="0" fontId="8" fillId="0" borderId="0">
      <alignment vertical="center"/>
    </xf>
    <xf numFmtId="0" fontId="8" fillId="0" borderId="0">
      <alignment vertical="center"/>
    </xf>
    <xf numFmtId="0" fontId="82" fillId="8" borderId="17" applyNumberFormat="0" applyAlignment="0" applyProtection="0">
      <alignment vertical="center"/>
    </xf>
    <xf numFmtId="0" fontId="8" fillId="0" borderId="0">
      <alignment vertical="center"/>
    </xf>
    <xf numFmtId="0" fontId="8" fillId="0" borderId="0">
      <alignment vertical="center"/>
    </xf>
    <xf numFmtId="0" fontId="82" fillId="8" borderId="17" applyNumberFormat="0" applyAlignment="0" applyProtection="0">
      <alignment vertical="center"/>
    </xf>
    <xf numFmtId="0" fontId="98" fillId="21" borderId="25" applyNumberFormat="0" applyAlignment="0" applyProtection="0">
      <alignment vertical="center"/>
    </xf>
    <xf numFmtId="0" fontId="8" fillId="0" borderId="0">
      <alignment vertical="center"/>
    </xf>
    <xf numFmtId="185"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2" fillId="8"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5" fillId="25"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8" fillId="21" borderId="25" applyNumberFormat="0" applyAlignment="0" applyProtection="0">
      <alignment vertical="center"/>
    </xf>
    <xf numFmtId="0" fontId="8" fillId="0" borderId="0">
      <alignment vertical="center"/>
    </xf>
    <xf numFmtId="0" fontId="98" fillId="21" borderId="25" applyNumberFormat="0" applyAlignment="0" applyProtection="0">
      <alignment vertical="center"/>
    </xf>
    <xf numFmtId="0" fontId="78" fillId="15" borderId="0" applyNumberFormat="0" applyBorder="0" applyAlignment="0" applyProtection="0">
      <alignment vertical="center"/>
    </xf>
    <xf numFmtId="0" fontId="0" fillId="0" borderId="0">
      <alignment vertical="center"/>
    </xf>
    <xf numFmtId="0" fontId="78" fillId="15" borderId="0" applyNumberFormat="0" applyBorder="0" applyAlignment="0" applyProtection="0">
      <alignment vertical="center"/>
    </xf>
    <xf numFmtId="0" fontId="0" fillId="0" borderId="0">
      <alignment vertical="center"/>
    </xf>
    <xf numFmtId="0" fontId="78"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4" fillId="67" borderId="0" applyNumberFormat="0" applyBorder="0" applyAlignment="0" applyProtection="0">
      <alignment vertical="center"/>
    </xf>
    <xf numFmtId="0" fontId="8" fillId="0" borderId="0">
      <alignment vertical="center"/>
    </xf>
    <xf numFmtId="0" fontId="8" fillId="0" borderId="0">
      <alignment vertical="center"/>
    </xf>
    <xf numFmtId="0" fontId="82" fillId="8"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3" fillId="0" borderId="0">
      <alignment vertical="center"/>
    </xf>
    <xf numFmtId="0" fontId="8" fillId="0" borderId="0">
      <alignment vertical="center"/>
    </xf>
    <xf numFmtId="0" fontId="8" fillId="0" borderId="0">
      <alignment vertical="center"/>
    </xf>
    <xf numFmtId="0" fontId="8" fillId="0" borderId="0">
      <alignment vertical="center"/>
    </xf>
    <xf numFmtId="0" fontId="98" fillId="21" borderId="25"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5" fillId="0" borderId="14" applyNumberFormat="0" applyFill="0" applyAlignment="0" applyProtection="0">
      <alignment vertical="center"/>
    </xf>
    <xf numFmtId="0" fontId="0" fillId="0" borderId="0">
      <alignment vertical="center"/>
    </xf>
    <xf numFmtId="0" fontId="0" fillId="0" borderId="0">
      <alignment vertical="center"/>
    </xf>
    <xf numFmtId="0" fontId="80" fillId="17"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0" fillId="12" borderId="23" applyNumberFormat="0" applyFont="0" applyAlignment="0" applyProtection="0">
      <alignment vertical="center"/>
    </xf>
    <xf numFmtId="0" fontId="112" fillId="0" borderId="1">
      <alignment horizontal="left" vertical="center"/>
    </xf>
    <xf numFmtId="0" fontId="112" fillId="0" borderId="1">
      <alignment horizontal="left" vertical="center"/>
    </xf>
    <xf numFmtId="0" fontId="0" fillId="12" borderId="23" applyNumberFormat="0" applyFont="0" applyAlignment="0" applyProtection="0">
      <alignment vertical="center"/>
    </xf>
    <xf numFmtId="0" fontId="112" fillId="0" borderId="1">
      <alignment horizontal="left" vertical="center"/>
    </xf>
    <xf numFmtId="0" fontId="112" fillId="0" borderId="1">
      <alignment horizontal="left" vertical="center"/>
    </xf>
    <xf numFmtId="0" fontId="112"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3" fillId="21" borderId="18" applyNumberFormat="0" applyAlignment="0" applyProtection="0">
      <alignment vertical="center"/>
    </xf>
    <xf numFmtId="0" fontId="8" fillId="0" borderId="0">
      <alignment vertical="center"/>
    </xf>
    <xf numFmtId="1" fontId="63" fillId="0" borderId="16" applyFill="0" applyProtection="0">
      <alignment horizontal="center" vertical="center"/>
    </xf>
    <xf numFmtId="0" fontId="8" fillId="0" borderId="0">
      <alignment vertical="center"/>
    </xf>
    <xf numFmtId="0" fontId="83" fillId="21" borderId="18" applyNumberFormat="0" applyAlignment="0" applyProtection="0">
      <alignment vertical="center"/>
    </xf>
    <xf numFmtId="0" fontId="8" fillId="0" borderId="0">
      <alignment vertical="center"/>
    </xf>
    <xf numFmtId="0" fontId="8" fillId="0" borderId="0">
      <alignment vertical="center"/>
    </xf>
    <xf numFmtId="0" fontId="72"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79" fillId="16" borderId="0" applyNumberFormat="0" applyBorder="0" applyAlignment="0" applyProtection="0">
      <alignment vertical="center"/>
    </xf>
    <xf numFmtId="0" fontId="63" fillId="0" borderId="4" applyNumberFormat="0" applyFill="0" applyProtection="0">
      <alignment horizontal="lef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91" fillId="0" borderId="0" applyNumberFormat="0" applyFill="0" applyBorder="0" applyAlignment="0" applyProtection="0">
      <alignment vertical="center"/>
    </xf>
    <xf numFmtId="0" fontId="80" fillId="17" borderId="0" applyNumberFormat="0" applyBorder="0" applyAlignment="0" applyProtection="0">
      <alignment vertical="center"/>
    </xf>
    <xf numFmtId="0" fontId="91" fillId="0" borderId="0" applyNumberFormat="0" applyFill="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22" applyNumberFormat="0" applyFill="0" applyAlignment="0" applyProtection="0">
      <alignment vertical="center"/>
    </xf>
    <xf numFmtId="0" fontId="103" fillId="0" borderId="0" applyNumberFormat="0" applyFill="0" applyBorder="0" applyAlignment="0" applyProtection="0">
      <alignment vertical="center"/>
    </xf>
    <xf numFmtId="0" fontId="73" fillId="0" borderId="13" applyNumberFormat="0" applyFill="0" applyAlignment="0" applyProtection="0">
      <alignment vertical="center"/>
    </xf>
    <xf numFmtId="0" fontId="82" fillId="8" borderId="17" applyNumberFormat="0" applyAlignment="0" applyProtection="0">
      <alignment vertical="center"/>
    </xf>
    <xf numFmtId="0" fontId="73" fillId="0" borderId="13" applyNumberFormat="0" applyFill="0" applyAlignment="0" applyProtection="0">
      <alignment vertical="center"/>
    </xf>
    <xf numFmtId="0" fontId="82" fillId="8" borderId="17" applyNumberFormat="0" applyAlignment="0" applyProtection="0">
      <alignment vertical="center"/>
    </xf>
    <xf numFmtId="0" fontId="73" fillId="0" borderId="13" applyNumberFormat="0" applyFill="0" applyAlignment="0" applyProtection="0">
      <alignment vertical="center"/>
    </xf>
    <xf numFmtId="0" fontId="82" fillId="8" borderId="17" applyNumberFormat="0" applyAlignment="0" applyProtection="0">
      <alignment vertical="center"/>
    </xf>
    <xf numFmtId="0" fontId="73" fillId="0" borderId="13" applyNumberFormat="0" applyFill="0" applyAlignment="0" applyProtection="0">
      <alignment vertical="center"/>
    </xf>
    <xf numFmtId="0" fontId="82" fillId="8" borderId="17" applyNumberFormat="0" applyAlignment="0" applyProtection="0">
      <alignment vertical="center"/>
    </xf>
    <xf numFmtId="0" fontId="73" fillId="0" borderId="22" applyNumberFormat="0" applyFill="0" applyAlignment="0" applyProtection="0">
      <alignment vertical="center"/>
    </xf>
    <xf numFmtId="0" fontId="82" fillId="8" borderId="17" applyNumberFormat="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103" fillId="0" borderId="0" applyNumberFormat="0" applyFill="0" applyBorder="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103" fillId="0" borderId="0" applyNumberFormat="0" applyFill="0" applyBorder="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4" fontId="0" fillId="0" borderId="0" applyFont="0" applyFill="0" applyBorder="0" applyAlignment="0" applyProtection="0">
      <alignment vertical="center"/>
    </xf>
    <xf numFmtId="0" fontId="73" fillId="0" borderId="13" applyNumberFormat="0" applyFill="0" applyAlignment="0" applyProtection="0">
      <alignment vertical="center"/>
    </xf>
    <xf numFmtId="0" fontId="73" fillId="0" borderId="13" applyNumberFormat="0" applyFill="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3" fillId="21" borderId="18" applyNumberFormat="0" applyAlignment="0" applyProtection="0">
      <alignment vertical="center"/>
    </xf>
    <xf numFmtId="0" fontId="82" fillId="8" borderId="17" applyNumberFormat="0" applyAlignment="0" applyProtection="0">
      <alignment vertical="center"/>
    </xf>
    <xf numFmtId="0" fontId="82" fillId="8" borderId="17" applyNumberFormat="0" applyAlignment="0" applyProtection="0">
      <alignment vertical="center"/>
    </xf>
    <xf numFmtId="0" fontId="82" fillId="8" borderId="17" applyNumberFormat="0" applyAlignment="0" applyProtection="0">
      <alignment vertical="center"/>
    </xf>
    <xf numFmtId="0" fontId="82" fillId="8" borderId="17" applyNumberFormat="0" applyAlignment="0" applyProtection="0">
      <alignment vertical="center"/>
    </xf>
    <xf numFmtId="0" fontId="82" fillId="8" borderId="17" applyNumberFormat="0" applyAlignment="0" applyProtection="0">
      <alignment vertical="center"/>
    </xf>
    <xf numFmtId="0" fontId="82" fillId="8" borderId="17" applyNumberFormat="0" applyAlignment="0" applyProtection="0">
      <alignment vertical="center"/>
    </xf>
    <xf numFmtId="0" fontId="82" fillId="8" borderId="17" applyNumberFormat="0" applyAlignment="0" applyProtection="0">
      <alignment vertical="center"/>
    </xf>
    <xf numFmtId="0" fontId="82" fillId="8" borderId="17" applyNumberFormat="0" applyAlignment="0" applyProtection="0">
      <alignment vertical="center"/>
    </xf>
    <xf numFmtId="0" fontId="82" fillId="8" borderId="17" applyNumberFormat="0" applyAlignment="0" applyProtection="0">
      <alignment vertical="center"/>
    </xf>
    <xf numFmtId="0" fontId="82" fillId="8" borderId="17"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1" fillId="0" borderId="16" applyNumberFormat="0" applyFill="0" applyProtection="0">
      <alignment horizontal="left" vertical="center"/>
    </xf>
    <xf numFmtId="0" fontId="81" fillId="0" borderId="16" applyNumberFormat="0" applyFill="0" applyProtection="0">
      <alignment horizontal="left" vertical="center"/>
    </xf>
    <xf numFmtId="0" fontId="81" fillId="0" borderId="16" applyNumberFormat="0" applyFill="0" applyProtection="0">
      <alignment horizontal="left" vertical="center"/>
    </xf>
    <xf numFmtId="0" fontId="81" fillId="0" borderId="16" applyNumberFormat="0" applyFill="0" applyProtection="0">
      <alignment horizontal="left" vertical="center"/>
    </xf>
    <xf numFmtId="0" fontId="81" fillId="0" borderId="16" applyNumberFormat="0" applyFill="0" applyProtection="0">
      <alignment horizontal="left" vertical="center"/>
    </xf>
    <xf numFmtId="0" fontId="81" fillId="0" borderId="16" applyNumberFormat="0" applyFill="0" applyProtection="0">
      <alignment horizontal="left" vertical="center"/>
    </xf>
    <xf numFmtId="0" fontId="81" fillId="0" borderId="16" applyNumberFormat="0" applyFill="0" applyProtection="0">
      <alignment horizontal="lef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75" fillId="0" borderId="14" applyNumberFormat="0" applyFill="0" applyAlignment="0" applyProtection="0">
      <alignment vertical="center"/>
    </xf>
    <xf numFmtId="0" fontId="121" fillId="0" borderId="0">
      <alignment vertical="center"/>
    </xf>
    <xf numFmtId="183" fontId="0" fillId="0" borderId="0" applyFont="0" applyFill="0" applyBorder="0" applyAlignment="0" applyProtection="0">
      <alignment vertical="center"/>
    </xf>
    <xf numFmtId="0" fontId="85" fillId="25" borderId="18" applyNumberFormat="0" applyAlignment="0" applyProtection="0">
      <alignment vertical="center"/>
    </xf>
    <xf numFmtId="43"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4" fillId="65" borderId="0" applyNumberFormat="0" applyBorder="0" applyAlignment="0" applyProtection="0">
      <alignment vertical="center"/>
    </xf>
    <xf numFmtId="0" fontId="124" fillId="68" borderId="0" applyNumberFormat="0" applyBorder="0" applyAlignment="0" applyProtection="0">
      <alignment vertical="center"/>
    </xf>
    <xf numFmtId="0" fontId="124" fillId="68" borderId="0" applyNumberFormat="0" applyBorder="0" applyAlignment="0" applyProtection="0">
      <alignment vertical="center"/>
    </xf>
    <xf numFmtId="0" fontId="124" fillId="63" borderId="0" applyNumberFormat="0" applyBorder="0" applyAlignment="0" applyProtection="0">
      <alignment vertical="center"/>
    </xf>
    <xf numFmtId="0" fontId="124" fillId="67" borderId="0" applyNumberFormat="0" applyBorder="0" applyAlignment="0" applyProtection="0">
      <alignment vertical="center"/>
    </xf>
    <xf numFmtId="0" fontId="64" fillId="59" borderId="0" applyNumberFormat="0" applyBorder="0" applyAlignment="0" applyProtection="0">
      <alignment vertical="center"/>
    </xf>
    <xf numFmtId="0" fontId="64" fillId="59" borderId="0" applyNumberFormat="0" applyBorder="0" applyAlignment="0" applyProtection="0">
      <alignment vertical="center"/>
    </xf>
    <xf numFmtId="0" fontId="64" fillId="59" borderId="0" applyNumberFormat="0" applyBorder="0" applyAlignment="0" applyProtection="0">
      <alignment vertical="center"/>
    </xf>
    <xf numFmtId="0" fontId="64" fillId="66" borderId="0" applyNumberFormat="0" applyBorder="0" applyAlignment="0" applyProtection="0">
      <alignment vertical="center"/>
    </xf>
    <xf numFmtId="0" fontId="64" fillId="24" borderId="0" applyNumberFormat="0" applyBorder="0" applyAlignment="0" applyProtection="0">
      <alignment vertical="center"/>
    </xf>
    <xf numFmtId="0" fontId="64" fillId="66"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22" borderId="0" applyNumberFormat="0" applyBorder="0" applyAlignment="0" applyProtection="0">
      <alignment vertical="center"/>
    </xf>
    <xf numFmtId="0" fontId="64" fillId="27" borderId="0" applyNumberFormat="0" applyBorder="0" applyAlignment="0" applyProtection="0">
      <alignment vertical="center"/>
    </xf>
    <xf numFmtId="0" fontId="64" fillId="27" borderId="0" applyNumberFormat="0" applyBorder="0" applyAlignment="0" applyProtection="0">
      <alignment vertical="center"/>
    </xf>
    <xf numFmtId="0" fontId="78" fillId="15" borderId="0" applyNumberFormat="0" applyBorder="0" applyAlignment="0" applyProtection="0">
      <alignment vertical="center"/>
    </xf>
    <xf numFmtId="0" fontId="64" fillId="27" borderId="0" applyNumberFormat="0" applyBorder="0" applyAlignment="0" applyProtection="0">
      <alignment vertical="center"/>
    </xf>
    <xf numFmtId="0" fontId="64" fillId="27" borderId="0" applyNumberFormat="0" applyBorder="0" applyAlignment="0" applyProtection="0">
      <alignment vertical="center"/>
    </xf>
    <xf numFmtId="0" fontId="78" fillId="1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18" borderId="0" applyNumberFormat="0" applyBorder="0" applyAlignment="0" applyProtection="0">
      <alignment vertical="center"/>
    </xf>
    <xf numFmtId="0" fontId="64" fillId="24" borderId="0" applyNumberFormat="0" applyBorder="0" applyAlignment="0" applyProtection="0">
      <alignment vertical="center"/>
    </xf>
    <xf numFmtId="0" fontId="64" fillId="24" borderId="0" applyNumberFormat="0" applyBorder="0" applyAlignment="0" applyProtection="0">
      <alignment vertical="center"/>
    </xf>
    <xf numFmtId="0" fontId="64" fillId="24" borderId="0" applyNumberFormat="0" applyBorder="0" applyAlignment="0" applyProtection="0">
      <alignment vertical="center"/>
    </xf>
    <xf numFmtId="0" fontId="64" fillId="24" borderId="0" applyNumberFormat="0" applyBorder="0" applyAlignment="0" applyProtection="0">
      <alignment vertical="center"/>
    </xf>
    <xf numFmtId="0" fontId="64" fillId="24" borderId="0" applyNumberFormat="0" applyBorder="0" applyAlignment="0" applyProtection="0">
      <alignment vertical="center"/>
    </xf>
    <xf numFmtId="0" fontId="64" fillId="69" borderId="0" applyNumberFormat="0" applyBorder="0" applyAlignment="0" applyProtection="0">
      <alignment vertical="center"/>
    </xf>
    <xf numFmtId="0" fontId="64" fillId="69" borderId="0" applyNumberFormat="0" applyBorder="0" applyAlignment="0" applyProtection="0">
      <alignment vertical="center"/>
    </xf>
    <xf numFmtId="182" fontId="63" fillId="0" borderId="16" applyFill="0" applyProtection="0">
      <alignment horizontal="right" vertical="center"/>
    </xf>
    <xf numFmtId="182" fontId="63" fillId="0" borderId="16" applyFill="0" applyProtection="0">
      <alignment horizontal="right" vertical="center"/>
    </xf>
    <xf numFmtId="182" fontId="63" fillId="0" borderId="16" applyFill="0" applyProtection="0">
      <alignment horizontal="right" vertical="center"/>
    </xf>
    <xf numFmtId="182" fontId="63" fillId="0" borderId="16" applyFill="0" applyProtection="0">
      <alignment horizontal="right" vertical="center"/>
    </xf>
    <xf numFmtId="0" fontId="63" fillId="0" borderId="4" applyNumberFormat="0" applyFill="0" applyProtection="0">
      <alignment horizontal="left" vertical="center"/>
    </xf>
    <xf numFmtId="0" fontId="63" fillId="0" borderId="4" applyNumberFormat="0" applyFill="0" applyProtection="0">
      <alignment horizontal="left" vertical="center"/>
    </xf>
    <xf numFmtId="0" fontId="63" fillId="0" borderId="4" applyNumberFormat="0" applyFill="0" applyProtection="0">
      <alignment horizontal="left" vertical="center"/>
    </xf>
    <xf numFmtId="0" fontId="63" fillId="0" borderId="4" applyNumberFormat="0" applyFill="0" applyProtection="0">
      <alignment horizontal="lef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41" fontId="0" fillId="0" borderId="0" applyFont="0" applyFill="0" applyBorder="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98" fillId="21" borderId="25" applyNumberFormat="0" applyAlignment="0" applyProtection="0">
      <alignment vertical="center"/>
    </xf>
    <xf numFmtId="0" fontId="85" fillId="25" borderId="18" applyNumberFormat="0" applyAlignment="0" applyProtection="0">
      <alignment vertical="center"/>
    </xf>
    <xf numFmtId="0" fontId="85" fillId="25" borderId="18" applyNumberFormat="0" applyAlignment="0" applyProtection="0">
      <alignment vertical="center"/>
    </xf>
    <xf numFmtId="0" fontId="85" fillId="25" borderId="18" applyNumberFormat="0" applyAlignment="0" applyProtection="0">
      <alignment vertical="center"/>
    </xf>
    <xf numFmtId="0" fontId="85" fillId="25" borderId="18" applyNumberFormat="0" applyAlignment="0" applyProtection="0">
      <alignment vertical="center"/>
    </xf>
    <xf numFmtId="0" fontId="85" fillId="25" borderId="18" applyNumberFormat="0" applyAlignment="0" applyProtection="0">
      <alignment vertical="center"/>
    </xf>
    <xf numFmtId="0" fontId="85" fillId="25" borderId="18" applyNumberFormat="0" applyAlignment="0" applyProtection="0">
      <alignment vertical="center"/>
    </xf>
    <xf numFmtId="0" fontId="85" fillId="25" borderId="18" applyNumberFormat="0" applyAlignment="0" applyProtection="0">
      <alignment vertical="center"/>
    </xf>
    <xf numFmtId="0" fontId="85" fillId="25" borderId="18" applyNumberFormat="0" applyAlignment="0" applyProtection="0">
      <alignment vertical="center"/>
    </xf>
    <xf numFmtId="1" fontId="63" fillId="0" borderId="16" applyFill="0" applyProtection="0">
      <alignment horizontal="center" vertical="center"/>
    </xf>
    <xf numFmtId="1" fontId="63" fillId="0" borderId="16" applyFill="0" applyProtection="0">
      <alignment horizontal="center" vertical="center"/>
    </xf>
    <xf numFmtId="0" fontId="134" fillId="0" borderId="0">
      <alignment vertical="center"/>
    </xf>
    <xf numFmtId="0" fontId="86" fillId="0" borderId="0">
      <alignment vertical="center"/>
    </xf>
    <xf numFmtId="43" fontId="0" fillId="0" borderId="0" applyFont="0" applyFill="0" applyBorder="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0" fillId="12" borderId="23" applyNumberFormat="0" applyFont="0" applyAlignment="0" applyProtection="0">
      <alignment vertical="center"/>
    </xf>
    <xf numFmtId="0" fontId="133" fillId="0" borderId="0">
      <alignment vertical="top"/>
      <protection locked="0"/>
    </xf>
  </cellStyleXfs>
  <cellXfs count="523">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54" applyFont="1" applyFill="1" applyBorder="1" applyAlignment="1">
      <alignment horizontal="center" vertical="center" wrapText="1"/>
    </xf>
    <xf numFmtId="0" fontId="1" fillId="0" borderId="1" xfId="0" applyFont="1" applyFill="1" applyBorder="1" applyAlignment="1">
      <alignment vertical="center" wrapText="1"/>
    </xf>
    <xf numFmtId="0" fontId="6" fillId="0" borderId="0" xfId="288" applyFont="1" applyFill="1" applyBorder="1" applyAlignment="1">
      <alignment vertical="center"/>
    </xf>
    <xf numFmtId="0" fontId="7" fillId="0" borderId="0" xfId="288" applyFont="1" applyFill="1" applyBorder="1" applyAlignment="1">
      <alignment vertical="center"/>
    </xf>
    <xf numFmtId="0" fontId="8" fillId="0" borderId="0" xfId="0" applyFont="1" applyFill="1" applyBorder="1" applyAlignment="1">
      <alignment vertical="center"/>
    </xf>
    <xf numFmtId="0" fontId="9"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0" fillId="0" borderId="1" xfId="480" applyFont="1" applyFill="1" applyBorder="1" applyAlignment="1">
      <alignment horizontal="center" vertical="center" wrapText="1"/>
    </xf>
    <xf numFmtId="0" fontId="11" fillId="0" borderId="1" xfId="480" applyFont="1" applyFill="1" applyBorder="1" applyAlignment="1">
      <alignment horizontal="center" vertical="center" wrapText="1"/>
    </xf>
    <xf numFmtId="0" fontId="11" fillId="0" borderId="2" xfId="480" applyFont="1" applyFill="1" applyBorder="1" applyAlignment="1">
      <alignment horizontal="center" vertical="center" wrapText="1"/>
    </xf>
    <xf numFmtId="0" fontId="11" fillId="0" borderId="1" xfId="480" applyFont="1" applyFill="1" applyBorder="1" applyAlignment="1">
      <alignment horizontal="left" vertical="center" wrapText="1" indent="1"/>
    </xf>
    <xf numFmtId="0" fontId="11" fillId="0" borderId="3" xfId="480" applyFont="1" applyFill="1" applyBorder="1" applyAlignment="1">
      <alignment horizontal="center" vertical="center" wrapText="1"/>
    </xf>
    <xf numFmtId="0" fontId="11" fillId="0" borderId="4" xfId="480" applyFont="1" applyFill="1" applyBorder="1" applyAlignment="1">
      <alignment horizontal="center" vertical="center" wrapText="1"/>
    </xf>
    <xf numFmtId="0" fontId="12" fillId="0" borderId="2" xfId="288" applyFont="1" applyFill="1" applyBorder="1" applyAlignment="1">
      <alignment horizontal="center" vertical="center" wrapText="1"/>
    </xf>
    <xf numFmtId="0" fontId="12" fillId="0" borderId="3" xfId="288" applyFont="1" applyFill="1" applyBorder="1" applyAlignment="1">
      <alignment horizontal="center" vertical="center" wrapText="1"/>
    </xf>
    <xf numFmtId="0" fontId="12" fillId="0" borderId="4" xfId="288"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8" fontId="19" fillId="0" borderId="1" xfId="0" applyNumberFormat="1" applyFont="1" applyFill="1" applyBorder="1" applyAlignment="1">
      <alignment horizontal="left" vertical="center" wrapText="1"/>
    </xf>
    <xf numFmtId="198"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98"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192" fontId="12" fillId="0" borderId="1" xfId="0" applyNumberFormat="1" applyFont="1" applyFill="1" applyBorder="1" applyAlignment="1">
      <alignment vertical="center" wrapText="1"/>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12" fillId="0" borderId="1" xfId="0" applyFont="1" applyFill="1" applyBorder="1" applyAlignment="1">
      <alignment vertical="center" wrapText="1"/>
    </xf>
    <xf numFmtId="4" fontId="12"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17" fillId="0" borderId="0" xfId="0" applyFont="1" applyFill="1" applyBorder="1" applyAlignment="1">
      <alignment horizontal="center" vertical="center" wrapText="1"/>
    </xf>
    <xf numFmtId="0" fontId="25" fillId="0" borderId="1" xfId="0" applyFont="1" applyFill="1" applyBorder="1" applyAlignment="1">
      <alignment vertical="center" wrapText="1"/>
    </xf>
    <xf numFmtId="198" fontId="12"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199" fontId="12" fillId="0" borderId="1" xfId="0" applyNumberFormat="1" applyFont="1" applyFill="1" applyBorder="1" applyAlignment="1">
      <alignment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11" fillId="0" borderId="0" xfId="570" applyFont="1" applyAlignment="1" applyProtection="1">
      <alignment horizontal="left" vertical="center"/>
    </xf>
    <xf numFmtId="200" fontId="26" fillId="0" borderId="0" xfId="570" applyNumberFormat="1" applyFont="1" applyAlignment="1">
      <alignment horizontal="right" vertical="center"/>
    </xf>
    <xf numFmtId="0" fontId="26" fillId="0" borderId="0" xfId="570" applyFont="1" applyAlignment="1">
      <alignment horizontal="right" vertical="center"/>
    </xf>
    <xf numFmtId="176" fontId="26" fillId="0" borderId="0" xfId="570" applyNumberFormat="1" applyFont="1" applyFill="1" applyBorder="1" applyAlignment="1" applyProtection="1">
      <alignment horizontal="right" vertical="center"/>
    </xf>
    <xf numFmtId="2" fontId="25" fillId="0" borderId="1" xfId="823" applyNumberFormat="1" applyFont="1" applyFill="1" applyBorder="1" applyAlignment="1" applyProtection="1">
      <alignment horizontal="center" vertical="center" wrapText="1"/>
    </xf>
    <xf numFmtId="201" fontId="25" fillId="0" borderId="1" xfId="998" applyNumberFormat="1" applyFont="1" applyBorder="1" applyAlignment="1">
      <alignment horizontal="center" vertical="center" wrapText="1"/>
    </xf>
    <xf numFmtId="0" fontId="8" fillId="0" borderId="0" xfId="698" applyAlignment="1">
      <alignment horizontal="center" vertical="center"/>
    </xf>
    <xf numFmtId="49" fontId="25" fillId="0" borderId="1" xfId="826" applyNumberFormat="1" applyFont="1" applyFill="1" applyBorder="1" applyAlignment="1" applyProtection="1">
      <alignment horizontal="left" vertical="center"/>
    </xf>
    <xf numFmtId="189" fontId="25" fillId="0" borderId="1" xfId="1026" applyNumberFormat="1" applyFont="1" applyFill="1" applyBorder="1" applyAlignment="1">
      <alignment horizontal="right" vertical="center" wrapText="1"/>
    </xf>
    <xf numFmtId="189" fontId="25" fillId="0" borderId="1" xfId="29" applyNumberFormat="1" applyFont="1" applyFill="1" applyBorder="1" applyAlignment="1" applyProtection="1">
      <alignment horizontal="right" vertical="center" wrapText="1"/>
    </xf>
    <xf numFmtId="177" fontId="25" fillId="0" borderId="1" xfId="38" applyNumberFormat="1" applyFont="1" applyFill="1" applyBorder="1" applyAlignment="1">
      <alignment horizontal="right" vertical="center" wrapText="1"/>
    </xf>
    <xf numFmtId="49" fontId="12" fillId="0" borderId="1" xfId="826" applyNumberFormat="1" applyFont="1" applyFill="1" applyBorder="1" applyAlignment="1" applyProtection="1">
      <alignment horizontal="left" vertical="center"/>
    </xf>
    <xf numFmtId="189" fontId="12" fillId="0" borderId="1" xfId="1026" applyNumberFormat="1" applyFont="1" applyFill="1" applyBorder="1" applyAlignment="1">
      <alignment horizontal="right" vertical="center" wrapText="1"/>
    </xf>
    <xf numFmtId="189" fontId="12" fillId="0" borderId="1" xfId="29" applyNumberFormat="1" applyFont="1" applyFill="1" applyBorder="1" applyAlignment="1" applyProtection="1">
      <alignment vertical="center" wrapText="1"/>
    </xf>
    <xf numFmtId="177" fontId="12" fillId="0" borderId="1" xfId="625" applyNumberFormat="1" applyFont="1" applyFill="1" applyBorder="1" applyAlignment="1">
      <alignment horizontal="right" vertical="center" wrapText="1"/>
    </xf>
    <xf numFmtId="177" fontId="25" fillId="0" borderId="1" xfId="625" applyNumberFormat="1" applyFont="1" applyFill="1" applyBorder="1" applyAlignment="1">
      <alignment horizontal="right" vertical="center" wrapText="1"/>
    </xf>
    <xf numFmtId="189" fontId="12" fillId="0" borderId="1" xfId="29" applyNumberFormat="1" applyFont="1" applyFill="1" applyBorder="1" applyAlignment="1" applyProtection="1">
      <alignment horizontal="right" vertical="center" wrapText="1"/>
    </xf>
    <xf numFmtId="189" fontId="25" fillId="0" borderId="1" xfId="29" applyNumberFormat="1" applyFont="1" applyFill="1" applyBorder="1" applyAlignment="1">
      <alignment horizontal="center" vertical="center" wrapText="1"/>
    </xf>
    <xf numFmtId="202" fontId="25" fillId="0" borderId="1" xfId="29" applyNumberFormat="1" applyFont="1" applyFill="1" applyBorder="1" applyAlignment="1">
      <alignment horizontal="right" vertical="center" wrapText="1"/>
    </xf>
    <xf numFmtId="189" fontId="12" fillId="0" borderId="1" xfId="29" applyNumberFormat="1" applyFont="1" applyFill="1" applyBorder="1" applyAlignment="1">
      <alignment horizontal="center" vertical="center" wrapText="1"/>
    </xf>
    <xf numFmtId="202" fontId="12" fillId="0" borderId="1" xfId="29" applyNumberFormat="1" applyFont="1" applyFill="1" applyBorder="1" applyAlignment="1">
      <alignment horizontal="right" vertical="center" wrapText="1"/>
    </xf>
    <xf numFmtId="0" fontId="25" fillId="0" borderId="1" xfId="29" applyNumberFormat="1" applyFont="1" applyFill="1" applyBorder="1" applyAlignment="1">
      <alignment horizontal="right" vertical="center" wrapText="1"/>
    </xf>
    <xf numFmtId="0" fontId="12" fillId="0" borderId="1" xfId="29" applyNumberFormat="1" applyFont="1" applyFill="1" applyBorder="1" applyAlignment="1">
      <alignment horizontal="right" vertical="center" wrapText="1"/>
    </xf>
    <xf numFmtId="3" fontId="25" fillId="0" borderId="1" xfId="29" applyNumberFormat="1" applyFont="1" applyFill="1" applyBorder="1" applyAlignment="1">
      <alignment horizontal="right" vertical="center" wrapText="1"/>
    </xf>
    <xf numFmtId="3" fontId="12" fillId="0" borderId="1" xfId="29" applyNumberFormat="1" applyFont="1" applyFill="1" applyBorder="1" applyAlignment="1">
      <alignment horizontal="right" vertical="center" wrapText="1"/>
    </xf>
    <xf numFmtId="189" fontId="12" fillId="2" borderId="1" xfId="29" applyNumberFormat="1" applyFont="1" applyFill="1" applyBorder="1" applyAlignment="1" applyProtection="1">
      <alignment horizontal="right" vertical="center" wrapText="1"/>
    </xf>
    <xf numFmtId="49" fontId="25" fillId="0" borderId="1" xfId="902" applyNumberFormat="1" applyFont="1" applyFill="1" applyBorder="1" applyAlignment="1" applyProtection="1">
      <alignment horizontal="distributed" vertical="center"/>
    </xf>
    <xf numFmtId="177" fontId="25" fillId="0" borderId="1" xfId="0" applyNumberFormat="1" applyFont="1" applyBorder="1" applyAlignment="1">
      <alignment horizontal="right" vertical="center" wrapText="1"/>
    </xf>
    <xf numFmtId="177" fontId="12" fillId="0" borderId="1" xfId="0" applyNumberFormat="1" applyFont="1" applyBorder="1" applyAlignment="1">
      <alignment horizontal="right" vertical="center" wrapText="1"/>
    </xf>
    <xf numFmtId="189" fontId="25" fillId="0" borderId="1" xfId="29" applyNumberFormat="1" applyFont="1" applyFill="1" applyBorder="1" applyAlignment="1">
      <alignment horizontal="right" vertical="center" wrapText="1"/>
    </xf>
    <xf numFmtId="49" fontId="25" fillId="0" borderId="1" xfId="902" applyNumberFormat="1" applyFont="1" applyFill="1" applyBorder="1" applyAlignment="1" applyProtection="1">
      <alignment horizontal="left" vertical="center"/>
    </xf>
    <xf numFmtId="49" fontId="8" fillId="0" borderId="5" xfId="902" applyNumberFormat="1" applyFont="1" applyFill="1" applyBorder="1" applyAlignment="1" applyProtection="1">
      <alignment horizontal="left" vertical="center"/>
    </xf>
    <xf numFmtId="49" fontId="8" fillId="0" borderId="6" xfId="902" applyNumberFormat="1" applyFont="1" applyFill="1" applyBorder="1" applyAlignment="1" applyProtection="1">
      <alignment horizontal="left" vertical="center"/>
    </xf>
    <xf numFmtId="49" fontId="8" fillId="0" borderId="7" xfId="902" applyNumberFormat="1" applyFont="1" applyFill="1" applyBorder="1" applyAlignment="1" applyProtection="1">
      <alignment horizontal="left" vertical="center"/>
    </xf>
    <xf numFmtId="189" fontId="8" fillId="0" borderId="0" xfId="895"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12" fillId="0" borderId="0" xfId="698" applyFont="1" applyFill="1" applyAlignment="1" applyProtection="1">
      <alignment horizontal="left" vertical="center"/>
    </xf>
    <xf numFmtId="200" fontId="12" fillId="0" borderId="0" xfId="698" applyNumberFormat="1" applyFont="1" applyFill="1" applyAlignment="1" applyProtection="1">
      <alignment horizontal="right"/>
    </xf>
    <xf numFmtId="0" fontId="27" fillId="0" borderId="0" xfId="698" applyFont="1" applyFill="1" applyAlignment="1">
      <alignment vertical="center"/>
    </xf>
    <xf numFmtId="0" fontId="12" fillId="0" borderId="0" xfId="698" applyFont="1" applyFill="1" applyAlignment="1">
      <alignment horizontal="right" vertical="center"/>
    </xf>
    <xf numFmtId="0" fontId="25" fillId="0" borderId="1" xfId="698" applyNumberFormat="1" applyFont="1" applyFill="1" applyBorder="1" applyAlignment="1" applyProtection="1">
      <alignment horizontal="center" vertical="center"/>
    </xf>
    <xf numFmtId="201" fontId="25" fillId="0" borderId="1" xfId="998" applyNumberFormat="1" applyFont="1" applyFill="1" applyBorder="1" applyAlignment="1">
      <alignment horizontal="center" vertical="center" wrapText="1"/>
    </xf>
    <xf numFmtId="49" fontId="25" fillId="0" borderId="1" xfId="427" applyNumberFormat="1" applyFont="1" applyFill="1" applyBorder="1" applyAlignment="1" applyProtection="1">
      <alignment vertical="center"/>
    </xf>
    <xf numFmtId="189" fontId="25" fillId="0" borderId="1" xfId="868" applyNumberFormat="1" applyFont="1" applyFill="1" applyBorder="1" applyAlignment="1">
      <alignment horizontal="right" vertical="center" wrapText="1"/>
    </xf>
    <xf numFmtId="49" fontId="12" fillId="0" borderId="1" xfId="427" applyNumberFormat="1" applyFont="1" applyFill="1" applyBorder="1" applyAlignment="1" applyProtection="1">
      <alignment vertical="center"/>
    </xf>
    <xf numFmtId="189" fontId="12" fillId="0" borderId="1" xfId="868" applyNumberFormat="1" applyFont="1" applyFill="1" applyBorder="1" applyAlignment="1">
      <alignment horizontal="right" vertical="center" wrapText="1"/>
    </xf>
    <xf numFmtId="177" fontId="12" fillId="0" borderId="1" xfId="38" applyNumberFormat="1" applyFont="1" applyFill="1" applyBorder="1" applyAlignment="1" applyProtection="1">
      <alignment horizontal="right" vertical="center" wrapText="1"/>
    </xf>
    <xf numFmtId="49" fontId="25" fillId="0" borderId="1" xfId="427" applyNumberFormat="1" applyFont="1" applyFill="1" applyBorder="1" applyAlignment="1" applyProtection="1">
      <alignment vertical="center" wrapText="1"/>
    </xf>
    <xf numFmtId="177" fontId="25" fillId="0" borderId="1" xfId="38" applyNumberFormat="1" applyFont="1" applyFill="1" applyBorder="1" applyAlignment="1" applyProtection="1">
      <alignment horizontal="right" vertical="center" wrapText="1"/>
    </xf>
    <xf numFmtId="189" fontId="12" fillId="0" borderId="1" xfId="29" applyNumberFormat="1" applyFont="1" applyFill="1" applyBorder="1" applyAlignment="1">
      <alignment horizontal="right" vertical="center" wrapText="1"/>
    </xf>
    <xf numFmtId="177" fontId="12" fillId="0" borderId="1" xfId="38" applyNumberFormat="1" applyFont="1" applyFill="1" applyBorder="1" applyAlignment="1">
      <alignment horizontal="right" vertical="center" wrapText="1"/>
    </xf>
    <xf numFmtId="203" fontId="8" fillId="0" borderId="1" xfId="0" applyNumberFormat="1" applyFont="1" applyFill="1" applyBorder="1" applyAlignment="1">
      <alignment horizontal="right" vertical="center"/>
    </xf>
    <xf numFmtId="177" fontId="12" fillId="2" borderId="1" xfId="38" applyNumberFormat="1" applyFont="1" applyFill="1" applyBorder="1" applyAlignment="1" applyProtection="1">
      <alignment horizontal="right" vertical="center" wrapText="1"/>
    </xf>
    <xf numFmtId="49" fontId="12" fillId="0" borderId="5" xfId="902" applyNumberFormat="1" applyFont="1" applyFill="1" applyBorder="1" applyAlignment="1" applyProtection="1">
      <alignment horizontal="left" vertical="center"/>
    </xf>
    <xf numFmtId="49" fontId="12" fillId="0" borderId="6" xfId="902" applyNumberFormat="1" applyFont="1" applyFill="1" applyBorder="1" applyAlignment="1" applyProtection="1">
      <alignment horizontal="left" vertical="center"/>
    </xf>
    <xf numFmtId="49" fontId="12" fillId="0" borderId="7" xfId="902" applyNumberFormat="1" applyFont="1" applyFill="1" applyBorder="1" applyAlignment="1" applyProtection="1">
      <alignment horizontal="left" vertical="center"/>
    </xf>
    <xf numFmtId="189" fontId="8" fillId="0" borderId="0" xfId="698" applyNumberFormat="1" applyAlignment="1"/>
    <xf numFmtId="0" fontId="8" fillId="0" borderId="0" xfId="767" applyFill="1" applyAlignment="1"/>
    <xf numFmtId="0" fontId="8" fillId="0" borderId="0" xfId="767" applyAlignment="1"/>
    <xf numFmtId="0" fontId="28" fillId="0" borderId="0" xfId="767"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6" fillId="0" borderId="0" xfId="712" applyFont="1" applyAlignment="1"/>
    <xf numFmtId="204" fontId="26" fillId="0" borderId="0" xfId="712" applyNumberFormat="1" applyFont="1" applyAlignment="1"/>
    <xf numFmtId="176" fontId="29" fillId="0" borderId="0" xfId="712" applyNumberFormat="1" applyFont="1" applyFill="1" applyBorder="1" applyAlignment="1" applyProtection="1">
      <alignment horizontal="right" vertical="center"/>
    </xf>
    <xf numFmtId="0" fontId="8" fillId="0" borderId="0" xfId="767" applyAlignment="1">
      <alignment horizontal="center" vertical="center"/>
    </xf>
    <xf numFmtId="0" fontId="30" fillId="0" borderId="0" xfId="554" applyFont="1" applyAlignment="1">
      <alignment horizontal="center" vertical="center"/>
    </xf>
    <xf numFmtId="177" fontId="12" fillId="0" borderId="1" xfId="570" applyNumberFormat="1" applyFont="1" applyFill="1" applyBorder="1" applyAlignment="1" applyProtection="1">
      <alignment horizontal="right" vertical="center" wrapText="1"/>
    </xf>
    <xf numFmtId="49" fontId="25" fillId="0" borderId="1" xfId="826" applyNumberFormat="1" applyFont="1" applyFill="1" applyBorder="1" applyAlignment="1" applyProtection="1">
      <alignment horizontal="left" vertical="center" wrapText="1"/>
    </xf>
    <xf numFmtId="177" fontId="25" fillId="0" borderId="1" xfId="570" applyNumberFormat="1" applyFont="1" applyFill="1" applyBorder="1" applyAlignment="1" applyProtection="1">
      <alignment horizontal="right" vertical="center" wrapText="1"/>
    </xf>
    <xf numFmtId="189" fontId="29" fillId="0" borderId="1" xfId="29" applyNumberFormat="1" applyFont="1" applyFill="1" applyBorder="1" applyAlignment="1" applyProtection="1">
      <alignment vertical="center" wrapText="1"/>
    </xf>
    <xf numFmtId="49" fontId="25" fillId="0" borderId="1" xfId="902" applyNumberFormat="1" applyFont="1" applyFill="1" applyBorder="1" applyAlignment="1" applyProtection="1">
      <alignment horizontal="left" vertical="center" wrapText="1"/>
    </xf>
    <xf numFmtId="189" fontId="8" fillId="0" borderId="0" xfId="767" applyNumberFormat="1" applyAlignment="1"/>
    <xf numFmtId="0" fontId="8" fillId="0" borderId="0" xfId="767" applyAlignment="1">
      <alignment vertical="center"/>
    </xf>
    <xf numFmtId="0" fontId="12" fillId="0" borderId="0" xfId="767" applyFont="1" applyFill="1" applyAlignment="1" applyProtection="1">
      <alignment horizontal="left" vertical="center"/>
    </xf>
    <xf numFmtId="4" fontId="12" fillId="0" borderId="0" xfId="767" applyNumberFormat="1" applyFont="1" applyFill="1" applyAlignment="1" applyProtection="1">
      <alignment horizontal="right" vertical="center"/>
    </xf>
    <xf numFmtId="204" fontId="27" fillId="0" borderId="0" xfId="767" applyNumberFormat="1" applyFont="1" applyFill="1" applyAlignment="1">
      <alignment vertical="center"/>
    </xf>
    <xf numFmtId="0" fontId="12" fillId="0" borderId="0" xfId="767" applyFont="1" applyFill="1" applyAlignment="1">
      <alignment horizontal="right" vertical="center"/>
    </xf>
    <xf numFmtId="0" fontId="25" fillId="0" borderId="1" xfId="916" applyNumberFormat="1" applyFont="1" applyFill="1" applyBorder="1" applyAlignment="1" applyProtection="1">
      <alignment horizontal="center" vertical="center"/>
    </xf>
    <xf numFmtId="49" fontId="25" fillId="0" borderId="1" xfId="920" applyNumberFormat="1" applyFont="1" applyFill="1" applyBorder="1" applyAlignment="1" applyProtection="1">
      <alignment vertical="center"/>
    </xf>
    <xf numFmtId="189" fontId="25" fillId="0" borderId="1" xfId="111" applyNumberFormat="1" applyFont="1" applyBorder="1" applyAlignment="1">
      <alignment horizontal="right" vertical="center" wrapText="1"/>
    </xf>
    <xf numFmtId="189" fontId="25" fillId="0" borderId="1" xfId="868" applyNumberFormat="1" applyFont="1" applyBorder="1" applyAlignment="1">
      <alignment horizontal="right" vertical="center" wrapText="1"/>
    </xf>
    <xf numFmtId="49" fontId="12" fillId="0" borderId="1" xfId="920" applyNumberFormat="1" applyFont="1" applyFill="1" applyBorder="1" applyAlignment="1" applyProtection="1">
      <alignment vertical="center"/>
    </xf>
    <xf numFmtId="189" fontId="12" fillId="0" borderId="1" xfId="111" applyNumberFormat="1" applyFont="1" applyBorder="1" applyAlignment="1">
      <alignment horizontal="right" vertical="center" wrapText="1"/>
    </xf>
    <xf numFmtId="189" fontId="12" fillId="0" borderId="1" xfId="868" applyNumberFormat="1" applyFont="1" applyBorder="1" applyAlignment="1">
      <alignment horizontal="right" vertical="center" wrapText="1"/>
    </xf>
    <xf numFmtId="189" fontId="25" fillId="0" borderId="1" xfId="111" applyNumberFormat="1" applyFont="1" applyFill="1" applyBorder="1" applyAlignment="1">
      <alignment horizontal="right" vertical="center" wrapText="1"/>
    </xf>
    <xf numFmtId="189" fontId="12" fillId="2" borderId="1" xfId="868" applyNumberFormat="1" applyFont="1" applyFill="1" applyBorder="1" applyAlignment="1">
      <alignment horizontal="right" vertical="center" wrapText="1"/>
    </xf>
    <xf numFmtId="49" fontId="25" fillId="0" borderId="1" xfId="902" applyNumberFormat="1" applyFont="1" applyFill="1" applyBorder="1" applyAlignment="1" applyProtection="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1" fillId="0" borderId="0" xfId="658" applyFont="1" applyAlignment="1">
      <alignment horizontal="center" vertical="center" shrinkToFit="1"/>
    </xf>
    <xf numFmtId="0" fontId="9" fillId="0" borderId="0" xfId="658" applyFont="1" applyAlignment="1">
      <alignment horizontal="center" vertical="center" shrinkToFit="1"/>
    </xf>
    <xf numFmtId="0" fontId="11" fillId="0" borderId="0" xfId="658" applyFont="1" applyBorder="1" applyAlignment="1">
      <alignment horizontal="left" vertical="center" wrapText="1"/>
    </xf>
    <xf numFmtId="0" fontId="11" fillId="0" borderId="0" xfId="0" applyFont="1" applyFill="1" applyAlignment="1">
      <alignment horizontal="right"/>
    </xf>
    <xf numFmtId="0" fontId="25" fillId="0" borderId="1" xfId="1074" applyFont="1" applyBorder="1" applyAlignment="1">
      <alignment horizontal="center" vertical="center"/>
    </xf>
    <xf numFmtId="49" fontId="25" fillId="0" borderId="1" xfId="0" applyNumberFormat="1" applyFont="1" applyFill="1" applyBorder="1" applyAlignment="1" applyProtection="1">
      <alignment vertical="center" wrapText="1"/>
    </xf>
    <xf numFmtId="189" fontId="12" fillId="0" borderId="1" xfId="29" applyNumberFormat="1" applyFont="1" applyBorder="1" applyAlignment="1">
      <alignment horizontal="right" vertical="center" wrapText="1"/>
    </xf>
    <xf numFmtId="0" fontId="12"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8" fillId="0" borderId="1" xfId="998" applyFont="1" applyFill="1" applyBorder="1">
      <alignment vertical="center"/>
    </xf>
    <xf numFmtId="0" fontId="8" fillId="0" borderId="0" xfId="998" applyFont="1">
      <alignment vertical="center"/>
    </xf>
    <xf numFmtId="0" fontId="32" fillId="0" borderId="1" xfId="998" applyFont="1" applyFill="1" applyBorder="1">
      <alignment vertical="center"/>
    </xf>
    <xf numFmtId="0" fontId="0" fillId="3" borderId="0" xfId="0" applyFill="1" applyAlignment="1"/>
    <xf numFmtId="0" fontId="0" fillId="0" borderId="0" xfId="0" applyFill="1" applyAlignment="1"/>
    <xf numFmtId="0" fontId="9" fillId="0" borderId="0" xfId="625" applyFont="1" applyFill="1" applyAlignment="1">
      <alignment horizontal="center" vertical="center" shrinkToFit="1"/>
    </xf>
    <xf numFmtId="0" fontId="11" fillId="0" borderId="0" xfId="625" applyFont="1" applyFill="1" applyAlignment="1">
      <alignment horizontal="left" vertical="center" wrapText="1"/>
    </xf>
    <xf numFmtId="201" fontId="12" fillId="0" borderId="0" xfId="1072" applyNumberFormat="1" applyFont="1" applyFill="1" applyBorder="1" applyAlignment="1">
      <alignment horizontal="right" vertical="center"/>
    </xf>
    <xf numFmtId="0" fontId="25" fillId="0" borderId="1" xfId="1072" applyFont="1" applyFill="1" applyBorder="1" applyAlignment="1">
      <alignment horizontal="center" vertical="center"/>
    </xf>
    <xf numFmtId="0" fontId="0" fillId="0" borderId="0" xfId="0" applyFont="1" applyAlignment="1"/>
    <xf numFmtId="189" fontId="25" fillId="0" borderId="1" xfId="998" applyNumberFormat="1" applyFont="1" applyFill="1" applyBorder="1" applyAlignment="1">
      <alignment horizontal="right" vertical="center" wrapText="1"/>
    </xf>
    <xf numFmtId="177" fontId="25" fillId="0" borderId="1" xfId="998" applyNumberFormat="1" applyFont="1" applyBorder="1" applyAlignment="1">
      <alignment horizontal="right" vertical="center" wrapText="1"/>
    </xf>
    <xf numFmtId="0" fontId="30" fillId="0" borderId="0" xfId="554" applyFont="1">
      <alignment vertical="center"/>
    </xf>
    <xf numFmtId="189" fontId="12" fillId="0" borderId="1" xfId="998" applyNumberFormat="1" applyFont="1" applyFill="1" applyBorder="1" applyAlignment="1">
      <alignment horizontal="right" vertical="center" wrapText="1"/>
    </xf>
    <xf numFmtId="177" fontId="12" fillId="0" borderId="1" xfId="998" applyNumberFormat="1" applyFont="1" applyFill="1" applyBorder="1" applyAlignment="1">
      <alignment horizontal="right" vertical="center" wrapText="1"/>
    </xf>
    <xf numFmtId="177" fontId="12" fillId="0" borderId="1" xfId="998" applyNumberFormat="1" applyFont="1" applyBorder="1" applyAlignment="1">
      <alignment horizontal="right" vertical="center" wrapText="1"/>
    </xf>
    <xf numFmtId="0" fontId="30" fillId="3" borderId="0" xfId="554" applyFont="1" applyFill="1">
      <alignment vertical="center"/>
    </xf>
    <xf numFmtId="49" fontId="12" fillId="0" borderId="1" xfId="0" applyNumberFormat="1" applyFont="1" applyFill="1" applyBorder="1" applyAlignment="1" applyProtection="1">
      <alignment vertical="center" wrapText="1"/>
    </xf>
    <xf numFmtId="0" fontId="25" fillId="0" borderId="1" xfId="998" applyFont="1" applyFill="1" applyBorder="1" applyAlignment="1">
      <alignment horizontal="distributed" vertical="center" wrapText="1"/>
    </xf>
    <xf numFmtId="0" fontId="25" fillId="0" borderId="1" xfId="649" applyNumberFormat="1" applyFont="1" applyFill="1" applyBorder="1" applyAlignment="1">
      <alignment horizontal="left" vertical="center" wrapText="1"/>
    </xf>
    <xf numFmtId="0" fontId="12" fillId="0" borderId="1" xfId="649" applyNumberFormat="1" applyFont="1" applyFill="1" applyBorder="1" applyAlignment="1">
      <alignment horizontal="left" vertical="center" wrapText="1" indent="1"/>
    </xf>
    <xf numFmtId="189" fontId="11" fillId="0" borderId="1" xfId="0" applyNumberFormat="1" applyFont="1" applyFill="1" applyBorder="1" applyAlignment="1">
      <alignment horizontal="right" vertical="center" wrapText="1"/>
    </xf>
    <xf numFmtId="0" fontId="25" fillId="0" borderId="1" xfId="998" applyFont="1" applyFill="1" applyBorder="1" applyAlignment="1">
      <alignment horizontal="left" vertical="center" wrapText="1"/>
    </xf>
    <xf numFmtId="189" fontId="10" fillId="0" borderId="1" xfId="0" applyNumberFormat="1" applyFont="1" applyFill="1" applyBorder="1" applyAlignment="1">
      <alignment horizontal="right" vertical="center" wrapText="1"/>
    </xf>
    <xf numFmtId="177" fontId="25" fillId="0" borderId="1" xfId="998" applyNumberFormat="1" applyFont="1" applyFill="1" applyBorder="1" applyAlignment="1">
      <alignment horizontal="right" vertical="center" wrapText="1"/>
    </xf>
    <xf numFmtId="41" fontId="0" fillId="0" borderId="0" xfId="0" applyNumberFormat="1" applyFill="1" applyAlignment="1"/>
    <xf numFmtId="189" fontId="0" fillId="0" borderId="0" xfId="0" applyNumberFormat="1" applyFill="1" applyAlignment="1"/>
    <xf numFmtId="189" fontId="0" fillId="0" borderId="0" xfId="0" applyNumberFormat="1" applyAlignment="1"/>
    <xf numFmtId="0" fontId="8" fillId="0" borderId="0" xfId="649" applyAlignment="1"/>
    <xf numFmtId="0" fontId="33" fillId="4" borderId="0" xfId="649" applyFont="1" applyFill="1" applyAlignment="1"/>
    <xf numFmtId="0" fontId="9" fillId="0" borderId="0" xfId="625" applyFont="1" applyAlignment="1">
      <alignment horizontal="center" vertical="center" shrinkToFit="1"/>
    </xf>
    <xf numFmtId="0" fontId="34" fillId="4" borderId="0" xfId="625" applyFont="1" applyFill="1" applyAlignment="1">
      <alignment horizontal="center" vertical="center" shrinkToFit="1"/>
    </xf>
    <xf numFmtId="0" fontId="11" fillId="0" borderId="0" xfId="625" applyFont="1" applyAlignment="1">
      <alignment horizontal="left" vertical="center" wrapText="1"/>
    </xf>
    <xf numFmtId="0" fontId="35" fillId="0" borderId="0" xfId="625" applyFont="1" applyFill="1" applyAlignment="1">
      <alignment horizontal="left" vertical="center" wrapText="1"/>
    </xf>
    <xf numFmtId="0" fontId="12" fillId="0" borderId="0" xfId="649" applyFont="1" applyAlignment="1">
      <alignment horizontal="right" vertical="center"/>
    </xf>
    <xf numFmtId="0" fontId="25" fillId="0" borderId="1" xfId="649" applyFont="1" applyFill="1" applyBorder="1" applyAlignment="1">
      <alignment horizontal="center" vertical="center" wrapText="1"/>
    </xf>
    <xf numFmtId="189" fontId="36" fillId="0" borderId="1" xfId="29" applyNumberFormat="1" applyFont="1" applyFill="1" applyBorder="1" applyAlignment="1">
      <alignment horizontal="right" vertical="center" wrapText="1"/>
    </xf>
    <xf numFmtId="177" fontId="10" fillId="0" borderId="1" xfId="0" applyNumberFormat="1" applyFont="1" applyFill="1" applyBorder="1" applyAlignment="1">
      <alignment horizontal="right" vertical="center" wrapText="1"/>
    </xf>
    <xf numFmtId="0" fontId="29" fillId="0" borderId="1" xfId="0" applyFont="1" applyFill="1" applyBorder="1" applyAlignment="1" applyProtection="1">
      <alignment horizontal="right" vertical="center"/>
      <protection locked="0"/>
    </xf>
    <xf numFmtId="177" fontId="10" fillId="0" borderId="1" xfId="625" applyNumberFormat="1" applyFont="1" applyFill="1" applyBorder="1" applyAlignment="1">
      <alignment horizontal="right" vertical="center" wrapText="1"/>
    </xf>
    <xf numFmtId="177" fontId="11" fillId="0" borderId="1" xfId="0" applyNumberFormat="1" applyFont="1" applyBorder="1" applyAlignment="1">
      <alignment horizontal="right" vertical="center" wrapText="1"/>
    </xf>
    <xf numFmtId="0" fontId="29" fillId="4" borderId="1" xfId="0" applyFont="1" applyFill="1" applyBorder="1" applyAlignment="1" applyProtection="1">
      <alignment horizontal="right" vertical="center"/>
      <protection locked="0"/>
    </xf>
    <xf numFmtId="0" fontId="29" fillId="0" borderId="1" xfId="0" applyNumberFormat="1" applyFont="1" applyFill="1" applyBorder="1" applyAlignment="1" applyProtection="1">
      <alignment horizontal="right" vertical="center"/>
    </xf>
    <xf numFmtId="177" fontId="11" fillId="0" borderId="1" xfId="625" applyNumberFormat="1" applyFont="1" applyFill="1" applyBorder="1" applyAlignment="1">
      <alignment horizontal="right" vertical="center" wrapText="1"/>
    </xf>
    <xf numFmtId="3" fontId="29" fillId="4" borderId="1" xfId="0" applyNumberFormat="1" applyFont="1" applyFill="1" applyBorder="1" applyAlignment="1" applyProtection="1">
      <alignment horizontal="right" vertical="center" wrapText="1"/>
      <protection locked="0"/>
    </xf>
    <xf numFmtId="3" fontId="29" fillId="0" borderId="1" xfId="0" applyNumberFormat="1" applyFont="1" applyFill="1" applyBorder="1" applyAlignment="1" applyProtection="1">
      <alignment horizontal="right" vertical="center" wrapText="1"/>
      <protection locked="0"/>
    </xf>
    <xf numFmtId="177" fontId="11" fillId="0" borderId="1" xfId="0" applyNumberFormat="1" applyFont="1" applyFill="1" applyBorder="1" applyAlignment="1">
      <alignment horizontal="right" vertical="center" wrapText="1"/>
    </xf>
    <xf numFmtId="4" fontId="37" fillId="0" borderId="1" xfId="1333" applyNumberFormat="1" applyFont="1" applyFill="1" applyBorder="1" applyAlignment="1" applyProtection="1">
      <alignment horizontal="right" vertical="center"/>
    </xf>
    <xf numFmtId="4" fontId="38" fillId="0" borderId="1" xfId="1333" applyNumberFormat="1" applyFont="1" applyFill="1" applyBorder="1" applyAlignment="1" applyProtection="1">
      <alignment horizontal="right" vertical="center"/>
    </xf>
    <xf numFmtId="189" fontId="25" fillId="0" borderId="1" xfId="625" applyNumberFormat="1" applyFont="1" applyFill="1" applyBorder="1" applyAlignment="1">
      <alignment horizontal="right" vertical="center" wrapText="1"/>
    </xf>
    <xf numFmtId="189" fontId="12" fillId="0" borderId="1" xfId="625" applyNumberFormat="1" applyFont="1" applyFill="1" applyBorder="1" applyAlignment="1">
      <alignment horizontal="right" vertical="center" wrapText="1"/>
    </xf>
    <xf numFmtId="189" fontId="12" fillId="4" borderId="1" xfId="625" applyNumberFormat="1" applyFont="1" applyFill="1" applyBorder="1" applyAlignment="1">
      <alignment horizontal="right" vertical="center" wrapText="1"/>
    </xf>
    <xf numFmtId="189" fontId="25" fillId="4" borderId="1" xfId="998" applyNumberFormat="1" applyFont="1" applyFill="1" applyBorder="1" applyAlignment="1">
      <alignment horizontal="right" vertical="center" wrapText="1"/>
    </xf>
    <xf numFmtId="177" fontId="10" fillId="0" borderId="1" xfId="0" applyNumberFormat="1" applyFont="1" applyBorder="1" applyAlignment="1">
      <alignment horizontal="right" vertical="center" wrapText="1"/>
    </xf>
    <xf numFmtId="189" fontId="12" fillId="4" borderId="1" xfId="998" applyNumberFormat="1" applyFont="1" applyFill="1" applyBorder="1" applyAlignment="1">
      <alignment horizontal="right" vertical="center" wrapText="1"/>
    </xf>
    <xf numFmtId="189" fontId="12" fillId="0" borderId="1" xfId="966" applyNumberFormat="1" applyFont="1" applyFill="1" applyBorder="1" applyAlignment="1">
      <alignment horizontal="right" vertical="center" wrapText="1"/>
    </xf>
    <xf numFmtId="189" fontId="25" fillId="0" borderId="1" xfId="966"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189" fontId="25" fillId="0" borderId="1" xfId="0" applyNumberFormat="1" applyFont="1" applyFill="1" applyBorder="1" applyAlignment="1">
      <alignment horizontal="right" vertical="center" wrapText="1"/>
    </xf>
    <xf numFmtId="189" fontId="25" fillId="4" borderId="1" xfId="29" applyNumberFormat="1" applyFont="1" applyFill="1" applyBorder="1" applyAlignment="1">
      <alignment horizontal="right" vertical="center" wrapText="1"/>
    </xf>
    <xf numFmtId="41" fontId="8" fillId="0" borderId="0" xfId="649" applyNumberFormat="1" applyAlignment="1"/>
    <xf numFmtId="189" fontId="8" fillId="0" borderId="0" xfId="649" applyNumberFormat="1" applyAlignment="1"/>
    <xf numFmtId="0" fontId="12" fillId="0" borderId="0" xfId="649" applyFont="1" applyAlignment="1"/>
    <xf numFmtId="0" fontId="8" fillId="0" borderId="0" xfId="649" applyFill="1" applyAlignment="1"/>
    <xf numFmtId="0" fontId="9" fillId="2" borderId="0" xfId="625" applyFont="1" applyFill="1" applyAlignment="1">
      <alignment horizontal="center" vertical="center" shrinkToFit="1"/>
    </xf>
    <xf numFmtId="0" fontId="39" fillId="2" borderId="0" xfId="625" applyFont="1" applyFill="1" applyAlignment="1">
      <alignment vertical="center" shrinkToFit="1"/>
    </xf>
    <xf numFmtId="0" fontId="11" fillId="2" borderId="0" xfId="625" applyFont="1" applyFill="1" applyAlignment="1">
      <alignment horizontal="left" vertical="center" wrapText="1"/>
    </xf>
    <xf numFmtId="0" fontId="12" fillId="2" borderId="0" xfId="649" applyFont="1" applyFill="1" applyAlignment="1">
      <alignment horizontal="right" vertical="center"/>
    </xf>
    <xf numFmtId="201" fontId="8" fillId="2" borderId="0" xfId="1072" applyNumberFormat="1" applyFont="1" applyFill="1" applyBorder="1" applyAlignment="1">
      <alignment vertical="center"/>
    </xf>
    <xf numFmtId="0" fontId="25" fillId="0" borderId="1" xfId="1072" applyFont="1" applyFill="1" applyBorder="1" applyAlignment="1">
      <alignment horizontal="distributed" vertical="center" wrapText="1" indent="3"/>
    </xf>
    <xf numFmtId="0" fontId="8" fillId="2" borderId="0" xfId="649" applyFill="1" applyAlignment="1"/>
    <xf numFmtId="41" fontId="12" fillId="0" borderId="1" xfId="998" applyNumberFormat="1" applyFont="1" applyFill="1" applyBorder="1" applyAlignment="1">
      <alignment horizontal="right" vertical="center" wrapText="1"/>
    </xf>
    <xf numFmtId="0" fontId="8" fillId="2" borderId="0" xfId="698" applyFill="1" applyAlignment="1"/>
    <xf numFmtId="41" fontId="12" fillId="0" borderId="1" xfId="998" applyNumberFormat="1" applyFont="1" applyBorder="1" applyAlignment="1">
      <alignment horizontal="right" vertical="center" wrapText="1"/>
    </xf>
    <xf numFmtId="41" fontId="25" fillId="0" borderId="1" xfId="998" applyNumberFormat="1" applyFont="1" applyFill="1" applyBorder="1" applyAlignment="1">
      <alignment horizontal="right" vertical="center" wrapText="1"/>
    </xf>
    <xf numFmtId="0" fontId="12" fillId="0" borderId="1" xfId="892" applyNumberFormat="1" applyFont="1" applyFill="1" applyBorder="1" applyAlignment="1">
      <alignment horizontal="left" vertical="center" wrapText="1"/>
    </xf>
    <xf numFmtId="0" fontId="25" fillId="0" borderId="1" xfId="1072" applyFont="1" applyFill="1" applyBorder="1" applyAlignment="1">
      <alignment horizontal="left" vertical="center" wrapText="1"/>
    </xf>
    <xf numFmtId="0" fontId="12" fillId="0" borderId="1" xfId="892" applyNumberFormat="1" applyFont="1" applyFill="1" applyBorder="1" applyAlignment="1">
      <alignment horizontal="left" vertical="center" wrapText="1" indent="2"/>
    </xf>
    <xf numFmtId="0" fontId="12" fillId="0" borderId="1" xfId="892" applyNumberFormat="1" applyFont="1" applyFill="1" applyBorder="1" applyAlignment="1">
      <alignment horizontal="left" vertical="center" wrapText="1" indent="1"/>
    </xf>
    <xf numFmtId="0" fontId="25" fillId="0" borderId="1" xfId="892" applyNumberFormat="1" applyFont="1" applyFill="1" applyBorder="1" applyAlignment="1">
      <alignment horizontal="left" vertical="center" wrapText="1"/>
    </xf>
    <xf numFmtId="41" fontId="8" fillId="0" borderId="0" xfId="649" applyNumberFormat="1" applyFill="1" applyAlignment="1"/>
    <xf numFmtId="176" fontId="12" fillId="0" borderId="0" xfId="895" applyNumberFormat="1" applyFont="1" applyFill="1" applyBorder="1" applyAlignment="1" applyProtection="1">
      <alignment horizontal="left" vertical="center"/>
    </xf>
    <xf numFmtId="0" fontId="12" fillId="0" borderId="0" xfId="649" applyFont="1" applyFill="1" applyBorder="1" applyAlignment="1">
      <alignment vertical="center"/>
    </xf>
    <xf numFmtId="0" fontId="12" fillId="0" borderId="0" xfId="649" applyFont="1" applyFill="1" applyAlignment="1">
      <alignment vertical="center"/>
    </xf>
    <xf numFmtId="176" fontId="26" fillId="0" borderId="0" xfId="895" applyNumberFormat="1" applyFont="1" applyFill="1" applyBorder="1" applyAlignment="1" applyProtection="1">
      <alignment horizontal="right" vertical="center"/>
    </xf>
    <xf numFmtId="41" fontId="25" fillId="0" borderId="1" xfId="966" applyNumberFormat="1" applyFont="1" applyFill="1" applyBorder="1" applyAlignment="1">
      <alignment horizontal="right" vertical="center" wrapText="1"/>
    </xf>
    <xf numFmtId="0" fontId="40" fillId="2" borderId="0" xfId="554" applyFont="1" applyFill="1">
      <alignment vertical="center"/>
    </xf>
    <xf numFmtId="41" fontId="12" fillId="0" borderId="1" xfId="966"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12"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12" fillId="0" borderId="1" xfId="625"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5"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12"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0" fontId="42" fillId="0" borderId="0" xfId="0" applyFont="1" applyAlignment="1"/>
    <xf numFmtId="0" fontId="43" fillId="0" borderId="0" xfId="902" applyFont="1" applyFill="1" applyAlignment="1">
      <alignment horizontal="center" vertical="center"/>
    </xf>
    <xf numFmtId="0" fontId="42" fillId="0" borderId="0" xfId="0" applyFont="1" applyFill="1" applyAlignment="1"/>
    <xf numFmtId="0" fontId="11" fillId="0" borderId="0" xfId="902" applyFont="1" applyFill="1" applyAlignment="1">
      <alignment horizontal="left" vertical="center"/>
    </xf>
    <xf numFmtId="0" fontId="11" fillId="0" borderId="0" xfId="0" applyFont="1" applyFill="1" applyAlignment="1">
      <alignment vertical="center"/>
    </xf>
    <xf numFmtId="0" fontId="11" fillId="0" borderId="0" xfId="902" applyFont="1" applyFill="1" applyAlignment="1">
      <alignment horizontal="right" vertical="center"/>
    </xf>
    <xf numFmtId="189" fontId="8" fillId="0"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89" fontId="12" fillId="0" borderId="1" xfId="0" applyNumberFormat="1" applyFont="1" applyFill="1" applyBorder="1" applyAlignment="1">
      <alignment vertical="center" wrapText="1"/>
    </xf>
    <xf numFmtId="177" fontId="12" fillId="0" borderId="1" xfId="38" applyNumberFormat="1" applyFont="1" applyFill="1" applyBorder="1" applyAlignment="1">
      <alignment vertical="center" wrapText="1"/>
    </xf>
    <xf numFmtId="0" fontId="30" fillId="0" borderId="0" xfId="554" applyFont="1" applyFill="1" applyAlignment="1">
      <alignment horizontal="center" vertical="center"/>
    </xf>
    <xf numFmtId="0" fontId="11" fillId="0" borderId="1" xfId="0" applyFont="1" applyBorder="1" applyAlignment="1">
      <alignment horizontal="left" vertical="center" wrapText="1"/>
    </xf>
    <xf numFmtId="0" fontId="30" fillId="2" borderId="0" xfId="554" applyFont="1" applyFill="1" applyAlignment="1">
      <alignment horizontal="center" vertical="center"/>
    </xf>
    <xf numFmtId="0" fontId="10" fillId="0" borderId="1"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8" fillId="0" borderId="0" xfId="998" applyProtection="1">
      <alignment vertical="center"/>
    </xf>
    <xf numFmtId="0" fontId="30" fillId="0" borderId="0" xfId="998" applyFont="1" applyProtection="1">
      <alignment vertical="center"/>
    </xf>
    <xf numFmtId="0" fontId="32" fillId="0" borderId="0" xfId="998" applyFont="1" applyAlignment="1" applyProtection="1">
      <alignment horizontal="center" vertical="center"/>
    </xf>
    <xf numFmtId="0" fontId="32" fillId="0" borderId="0" xfId="998" applyFont="1" applyProtection="1">
      <alignment vertical="center"/>
    </xf>
    <xf numFmtId="0" fontId="8" fillId="3" borderId="0" xfId="998" applyFill="1" applyProtection="1">
      <alignment vertical="center"/>
    </xf>
    <xf numFmtId="0" fontId="8" fillId="0" borderId="0" xfId="998" applyFill="1" applyProtection="1">
      <alignment vertical="center"/>
    </xf>
    <xf numFmtId="0" fontId="32" fillId="3" borderId="0" xfId="998" applyFont="1" applyFill="1" applyProtection="1">
      <alignment vertical="center"/>
    </xf>
    <xf numFmtId="0" fontId="8" fillId="2" borderId="0" xfId="998" applyFill="1" applyProtection="1">
      <alignment vertical="center"/>
    </xf>
    <xf numFmtId="201" fontId="8" fillId="0" borderId="0" xfId="998" applyNumberFormat="1" applyProtection="1">
      <alignment vertical="center"/>
    </xf>
    <xf numFmtId="189" fontId="8" fillId="0" borderId="0" xfId="649" applyNumberFormat="1" applyAlignment="1" applyProtection="1"/>
    <xf numFmtId="0" fontId="44" fillId="0" borderId="0" xfId="0" applyFont="1" applyFill="1" applyAlignment="1">
      <alignment horizontal="center" vertical="center"/>
    </xf>
    <xf numFmtId="189" fontId="8" fillId="0" borderId="0" xfId="649" applyNumberFormat="1" applyFill="1" applyAlignment="1" applyProtection="1"/>
    <xf numFmtId="0" fontId="12" fillId="0" borderId="0" xfId="998" applyFont="1" applyFill="1" applyProtection="1">
      <alignment vertical="center"/>
    </xf>
    <xf numFmtId="201" fontId="12" fillId="0" borderId="0" xfId="998" applyNumberFormat="1" applyFont="1" applyFill="1" applyBorder="1" applyAlignment="1" applyProtection="1">
      <alignment horizontal="right" vertical="center"/>
    </xf>
    <xf numFmtId="189" fontId="30" fillId="0" borderId="0" xfId="649" applyNumberFormat="1" applyFont="1" applyFill="1" applyAlignment="1" applyProtection="1"/>
    <xf numFmtId="0" fontId="30" fillId="0" borderId="0" xfId="998" applyFont="1" applyFill="1" applyProtection="1">
      <alignment vertical="center"/>
    </xf>
    <xf numFmtId="0" fontId="25" fillId="0" borderId="1" xfId="998" applyFont="1" applyFill="1" applyBorder="1" applyAlignment="1" applyProtection="1">
      <alignment horizontal="distributed" vertical="center" wrapText="1" indent="3"/>
    </xf>
    <xf numFmtId="201" fontId="25" fillId="0" borderId="1" xfId="998" applyNumberFormat="1" applyFont="1" applyFill="1" applyBorder="1" applyAlignment="1" applyProtection="1">
      <alignment horizontal="center" vertical="center" wrapText="1"/>
    </xf>
    <xf numFmtId="0" fontId="32" fillId="0" borderId="0" xfId="998" applyFont="1" applyFill="1" applyAlignment="1" applyProtection="1">
      <alignment horizontal="center" vertical="center" wrapText="1"/>
    </xf>
    <xf numFmtId="0" fontId="32" fillId="0" borderId="0" xfId="998" applyFont="1" applyFill="1" applyAlignment="1" applyProtection="1">
      <alignment horizontal="center"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77" fontId="25" fillId="0" borderId="1" xfId="38" applyNumberFormat="1" applyFont="1" applyFill="1" applyBorder="1" applyAlignment="1" applyProtection="1">
      <alignment horizontal="right" vertical="center" wrapText="1" shrinkToFit="1"/>
    </xf>
    <xf numFmtId="0" fontId="30" fillId="0" borderId="0" xfId="554" applyFont="1" applyFill="1" applyProtection="1">
      <alignment vertical="center"/>
    </xf>
    <xf numFmtId="49" fontId="11" fillId="0" borderId="1" xfId="0" applyNumberFormat="1" applyFont="1" applyFill="1" applyBorder="1" applyAlignment="1" applyProtection="1">
      <alignment horizontal="left" vertical="center" wrapText="1"/>
    </xf>
    <xf numFmtId="49" fontId="11" fillId="4"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3" fontId="11" fillId="4" borderId="1" xfId="0" applyNumberFormat="1" applyFont="1" applyFill="1" applyBorder="1" applyAlignment="1" applyProtection="1">
      <alignment horizontal="right" vertical="center"/>
      <protection locked="0"/>
    </xf>
    <xf numFmtId="177" fontId="12" fillId="0" borderId="1" xfId="38"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xf>
    <xf numFmtId="177" fontId="12" fillId="0" borderId="1" xfId="38" applyNumberFormat="1" applyFont="1" applyFill="1" applyBorder="1" applyAlignment="1" applyProtection="1">
      <alignment horizontal="right" vertical="center" wrapText="1" shrinkToFit="1"/>
    </xf>
    <xf numFmtId="49" fontId="10" fillId="4"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3" fontId="10" fillId="4" borderId="1" xfId="0" applyNumberFormat="1" applyFont="1" applyFill="1" applyBorder="1" applyAlignment="1" applyProtection="1">
      <alignment horizontal="right" vertical="center"/>
      <protection locked="0"/>
    </xf>
    <xf numFmtId="177" fontId="25" fillId="0" borderId="1" xfId="38" applyNumberFormat="1" applyFont="1" applyFill="1" applyBorder="1" applyAlignment="1" applyProtection="1">
      <alignment horizontal="right" vertical="center" wrapText="1" shrinkToFit="1"/>
      <protection locked="0"/>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0" fontId="30" fillId="3" borderId="0" xfId="554" applyFont="1" applyFill="1" applyProtection="1">
      <alignmen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77" fontId="25" fillId="3" borderId="1" xfId="38" applyNumberFormat="1" applyFont="1" applyFill="1" applyBorder="1" applyAlignment="1" applyProtection="1">
      <alignment horizontal="right" vertical="center" wrapText="1" shrinkToFit="1"/>
      <protection locked="0"/>
    </xf>
    <xf numFmtId="177" fontId="12" fillId="3" borderId="1" xfId="38" applyNumberFormat="1" applyFont="1" applyFill="1" applyBorder="1" applyAlignment="1" applyProtection="1">
      <alignment horizontal="right" vertical="center" wrapText="1" shrinkToFit="1"/>
      <protection locked="0"/>
    </xf>
    <xf numFmtId="49" fontId="45" fillId="0" borderId="1" xfId="0" applyNumberFormat="1" applyFont="1" applyFill="1" applyBorder="1" applyAlignment="1" applyProtection="1">
      <alignment horizontal="distributed" vertical="center" wrapText="1"/>
    </xf>
    <xf numFmtId="0" fontId="25" fillId="0" borderId="1" xfId="998" applyFont="1" applyFill="1" applyBorder="1" applyAlignment="1" applyProtection="1">
      <alignment horizontal="left" vertical="center" wrapText="1"/>
    </xf>
    <xf numFmtId="0" fontId="12" fillId="0" borderId="1" xfId="998" applyFont="1" applyFill="1" applyBorder="1" applyAlignment="1" applyProtection="1">
      <alignment horizontal="left" vertical="center" wrapText="1"/>
    </xf>
    <xf numFmtId="0" fontId="12" fillId="2" borderId="1" xfId="998" applyFont="1" applyFill="1" applyBorder="1" applyAlignment="1" applyProtection="1">
      <alignment horizontal="left" vertical="center" wrapText="1"/>
    </xf>
    <xf numFmtId="0" fontId="12" fillId="0" borderId="1" xfId="554" applyFont="1" applyFill="1" applyBorder="1" applyAlignment="1" applyProtection="1">
      <alignment horizontal="left" vertical="center" wrapText="1"/>
    </xf>
    <xf numFmtId="0" fontId="25" fillId="0" borderId="1" xfId="554" applyFont="1" applyFill="1" applyBorder="1" applyAlignment="1" applyProtection="1">
      <alignment horizontal="left" vertical="center" wrapText="1"/>
    </xf>
    <xf numFmtId="0" fontId="25" fillId="0" borderId="1" xfId="998" applyFont="1" applyFill="1" applyBorder="1" applyAlignment="1" applyProtection="1">
      <alignment horizontal="distributed" vertical="center" wrapText="1" indent="1"/>
    </xf>
    <xf numFmtId="189" fontId="8" fillId="0" borderId="0" xfId="998" applyNumberFormat="1" applyFill="1" applyProtection="1">
      <alignment vertical="center"/>
    </xf>
    <xf numFmtId="189" fontId="8" fillId="2" borderId="0" xfId="998" applyNumberFormat="1" applyFill="1" applyProtection="1">
      <alignment vertical="center"/>
    </xf>
    <xf numFmtId="0" fontId="30" fillId="0" borderId="0" xfId="998" applyFont="1">
      <alignment vertical="center"/>
    </xf>
    <xf numFmtId="0" fontId="32" fillId="0" borderId="0" xfId="998" applyFont="1" applyAlignment="1">
      <alignment horizontal="center" vertical="center"/>
    </xf>
    <xf numFmtId="201" fontId="8" fillId="0" borderId="0" xfId="998" applyNumberFormat="1">
      <alignment vertical="center"/>
    </xf>
    <xf numFmtId="0" fontId="30" fillId="0" borderId="0" xfId="998" applyFont="1" applyFill="1">
      <alignment vertical="center"/>
    </xf>
    <xf numFmtId="0" fontId="12" fillId="0" borderId="0" xfId="998" applyFont="1" applyFill="1">
      <alignment vertical="center"/>
    </xf>
    <xf numFmtId="0" fontId="46" fillId="0" borderId="0" xfId="998" applyFont="1" applyFill="1">
      <alignment vertical="center"/>
    </xf>
    <xf numFmtId="201" fontId="12" fillId="0" borderId="0" xfId="998" applyNumberFormat="1" applyFont="1" applyFill="1" applyAlignment="1">
      <alignment horizontal="right" vertical="center"/>
    </xf>
    <xf numFmtId="201" fontId="25" fillId="0" borderId="5" xfId="998" applyNumberFormat="1" applyFont="1" applyFill="1" applyBorder="1" applyAlignment="1">
      <alignment horizontal="center" vertical="center" wrapText="1"/>
    </xf>
    <xf numFmtId="0" fontId="25" fillId="0" borderId="1" xfId="998" applyFont="1" applyFill="1" applyBorder="1" applyAlignment="1">
      <alignment horizontal="distributed" vertical="center" wrapText="1" indent="3"/>
    </xf>
    <xf numFmtId="0" fontId="47" fillId="0" borderId="0" xfId="1070" applyFont="1" applyFill="1" applyAlignment="1">
      <alignment vertical="center" wrapText="1"/>
    </xf>
    <xf numFmtId="0" fontId="11" fillId="4" borderId="8" xfId="0" applyFont="1" applyFill="1" applyBorder="1" applyAlignment="1" applyProtection="1">
      <alignment horizontal="left" vertical="center"/>
    </xf>
    <xf numFmtId="0" fontId="30" fillId="0" borderId="0" xfId="554" applyFont="1" applyFill="1">
      <alignment vertical="center"/>
    </xf>
    <xf numFmtId="177" fontId="25" fillId="0" borderId="1" xfId="38" applyNumberFormat="1" applyFont="1" applyFill="1" applyBorder="1" applyAlignment="1" applyProtection="1">
      <alignment horizontal="right" vertical="center" wrapText="1"/>
      <protection locked="0"/>
    </xf>
    <xf numFmtId="177" fontId="12" fillId="0" borderId="1" xfId="38" applyNumberFormat="1" applyFont="1" applyFill="1" applyBorder="1" applyAlignment="1" applyProtection="1">
      <alignment horizontal="right" vertical="center" wrapText="1"/>
      <protection locked="0"/>
    </xf>
    <xf numFmtId="0" fontId="12" fillId="4" borderId="8" xfId="0" applyFont="1" applyFill="1" applyBorder="1" applyAlignment="1" applyProtection="1">
      <alignment vertical="center"/>
    </xf>
    <xf numFmtId="0" fontId="25" fillId="2" borderId="1" xfId="998" applyFont="1" applyFill="1" applyBorder="1" applyAlignment="1" applyProtection="1">
      <alignment vertical="center" wrapText="1"/>
    </xf>
    <xf numFmtId="3" fontId="29" fillId="0" borderId="1" xfId="0" applyNumberFormat="1" applyFont="1" applyFill="1" applyBorder="1" applyAlignment="1" applyProtection="1">
      <alignment horizontal="right" vertical="center"/>
    </xf>
    <xf numFmtId="49" fontId="45" fillId="4" borderId="8" xfId="0" applyNumberFormat="1" applyFont="1" applyFill="1" applyBorder="1" applyAlignment="1" applyProtection="1">
      <alignment horizontal="distributed" vertical="center"/>
    </xf>
    <xf numFmtId="0" fontId="25" fillId="0" borderId="5" xfId="998" applyFont="1" applyFill="1" applyBorder="1" applyAlignment="1">
      <alignment horizontal="left" vertical="center"/>
    </xf>
    <xf numFmtId="0" fontId="25" fillId="0" borderId="1" xfId="554" applyFont="1" applyFill="1" applyBorder="1" applyAlignment="1">
      <alignment horizontal="left" vertical="center"/>
    </xf>
    <xf numFmtId="201" fontId="25" fillId="0" borderId="1" xfId="998" applyNumberFormat="1" applyFont="1" applyFill="1" applyBorder="1" applyAlignment="1">
      <alignment horizontal="right" vertical="center" wrapText="1"/>
    </xf>
    <xf numFmtId="0" fontId="12" fillId="0" borderId="5" xfId="998" applyFont="1" applyFill="1" applyBorder="1" applyAlignment="1">
      <alignment horizontal="left" vertical="center"/>
    </xf>
    <xf numFmtId="0" fontId="12" fillId="0" borderId="1" xfId="998" applyFont="1" applyFill="1" applyBorder="1" applyAlignment="1">
      <alignment horizontal="left" vertical="center"/>
    </xf>
    <xf numFmtId="201" fontId="12" fillId="0" borderId="1" xfId="998" applyNumberFormat="1" applyFont="1" applyFill="1" applyBorder="1" applyAlignment="1">
      <alignment horizontal="right" vertical="center" wrapText="1"/>
    </xf>
    <xf numFmtId="189" fontId="12" fillId="0" borderId="1" xfId="29" applyNumberFormat="1" applyFont="1" applyFill="1" applyBorder="1" applyAlignment="1" applyProtection="1">
      <alignment horizontal="right" vertical="center" wrapText="1"/>
      <protection locked="0"/>
    </xf>
    <xf numFmtId="0" fontId="12" fillId="0" borderId="5" xfId="998" applyFont="1" applyBorder="1" applyAlignment="1">
      <alignment horizontal="left" vertical="center"/>
    </xf>
    <xf numFmtId="0" fontId="12" fillId="2" borderId="1" xfId="998" applyFont="1" applyFill="1" applyBorder="1" applyAlignment="1">
      <alignment horizontal="left" vertical="center"/>
    </xf>
    <xf numFmtId="202" fontId="12" fillId="2" borderId="1" xfId="29" applyNumberFormat="1" applyFont="1" applyFill="1" applyBorder="1" applyAlignment="1">
      <alignment horizontal="right" vertical="center" wrapText="1"/>
    </xf>
    <xf numFmtId="201" fontId="12" fillId="2" borderId="1" xfId="998" applyNumberFormat="1" applyFont="1" applyFill="1" applyBorder="1" applyAlignment="1">
      <alignment horizontal="right" vertical="center" wrapText="1"/>
    </xf>
    <xf numFmtId="0" fontId="12" fillId="0" borderId="5" xfId="998" applyFont="1" applyFill="1" applyBorder="1">
      <alignment vertical="center"/>
    </xf>
    <xf numFmtId="0" fontId="25" fillId="0" borderId="1" xfId="998" applyFont="1" applyFill="1" applyBorder="1" applyAlignment="1">
      <alignment horizontal="distributed" vertical="center" indent="1"/>
    </xf>
    <xf numFmtId="0" fontId="1" fillId="0" borderId="0" xfId="0" applyFont="1" applyFill="1" applyBorder="1" applyAlignment="1"/>
    <xf numFmtId="201" fontId="8" fillId="0" borderId="0" xfId="998" applyNumberFormat="1" applyFill="1" applyProtection="1">
      <alignment vertical="center"/>
    </xf>
    <xf numFmtId="3" fontId="25" fillId="0" borderId="1" xfId="0" applyNumberFormat="1" applyFont="1" applyFill="1" applyBorder="1" applyAlignment="1" applyProtection="1">
      <alignment horizontal="right" vertical="center"/>
    </xf>
    <xf numFmtId="0" fontId="25" fillId="2" borderId="1" xfId="998"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xf>
    <xf numFmtId="3" fontId="12" fillId="2" borderId="1" xfId="0" applyNumberFormat="1" applyFont="1" applyFill="1" applyBorder="1" applyAlignment="1" applyProtection="1">
      <alignment horizontal="right" vertical="center"/>
      <protection locked="0"/>
    </xf>
    <xf numFmtId="177" fontId="12" fillId="2" borderId="1" xfId="38" applyNumberFormat="1" applyFont="1" applyFill="1" applyBorder="1" applyAlignment="1" applyProtection="1">
      <alignment horizontal="right" vertical="center" wrapText="1"/>
      <protection locked="0"/>
    </xf>
    <xf numFmtId="3" fontId="12" fillId="0" borderId="1"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protection locked="0"/>
    </xf>
    <xf numFmtId="3" fontId="25" fillId="0" borderId="1" xfId="0" applyNumberFormat="1" applyFont="1" applyFill="1" applyBorder="1" applyAlignment="1" applyProtection="1">
      <alignment horizontal="right" vertical="center"/>
      <protection locked="0"/>
    </xf>
    <xf numFmtId="3" fontId="8" fillId="0" borderId="0" xfId="998" applyNumberFormat="1" applyFill="1" applyProtection="1">
      <alignment vertical="center"/>
    </xf>
    <xf numFmtId="0" fontId="44" fillId="0" borderId="0" xfId="0" applyFont="1" applyFill="1" applyBorder="1" applyAlignment="1">
      <alignment horizontal="center" vertical="center"/>
    </xf>
    <xf numFmtId="0" fontId="25" fillId="0" borderId="5" xfId="998" applyFont="1" applyFill="1" applyBorder="1" applyAlignment="1" applyProtection="1">
      <alignment horizontal="left" vertical="center"/>
    </xf>
    <xf numFmtId="0" fontId="25" fillId="0" borderId="1" xfId="554" applyFont="1" applyFill="1" applyBorder="1" applyAlignment="1" applyProtection="1">
      <alignment horizontal="left" vertical="center"/>
    </xf>
    <xf numFmtId="201" fontId="25" fillId="0" borderId="1" xfId="998" applyNumberFormat="1" applyFont="1" applyFill="1" applyBorder="1" applyAlignment="1" applyProtection="1">
      <alignment horizontal="right" vertical="center" wrapText="1"/>
      <protection locked="0"/>
    </xf>
    <xf numFmtId="0" fontId="12" fillId="0" borderId="5" xfId="998" applyFont="1" applyFill="1" applyBorder="1" applyAlignment="1" applyProtection="1">
      <alignment horizontal="left" vertical="center"/>
    </xf>
    <xf numFmtId="0" fontId="12" fillId="0" borderId="1" xfId="998" applyFont="1" applyFill="1" applyBorder="1" applyAlignment="1" applyProtection="1">
      <alignment horizontal="left" vertical="center"/>
    </xf>
    <xf numFmtId="201" fontId="12" fillId="0" borderId="1" xfId="998" applyNumberFormat="1" applyFont="1" applyFill="1" applyBorder="1" applyAlignment="1" applyProtection="1">
      <alignment horizontal="right" vertical="center" wrapText="1"/>
      <protection locked="0"/>
    </xf>
    <xf numFmtId="3" fontId="8" fillId="0" borderId="0" xfId="998" applyNumberFormat="1">
      <alignment vertical="center"/>
    </xf>
    <xf numFmtId="10" fontId="1" fillId="0" borderId="0" xfId="0" applyNumberFormat="1" applyFont="1" applyFill="1" applyBorder="1" applyAlignment="1"/>
    <xf numFmtId="10" fontId="44" fillId="0" borderId="0" xfId="0" applyNumberFormat="1" applyFont="1" applyFill="1" applyBorder="1" applyAlignment="1">
      <alignment horizontal="center" vertical="center"/>
    </xf>
    <xf numFmtId="0" fontId="48" fillId="0" borderId="0" xfId="0" applyFont="1" applyFill="1" applyBorder="1" applyAlignment="1">
      <alignment horizontal="center" vertical="center"/>
    </xf>
    <xf numFmtId="0" fontId="48" fillId="0" borderId="9" xfId="0" applyFont="1" applyFill="1" applyBorder="1" applyAlignment="1">
      <alignment horizontal="center" vertical="center"/>
    </xf>
    <xf numFmtId="10" fontId="11" fillId="0" borderId="0" xfId="0" applyNumberFormat="1" applyFont="1" applyAlignment="1">
      <alignment horizontal="right"/>
    </xf>
    <xf numFmtId="0" fontId="25" fillId="0" borderId="2" xfId="1074" applyFont="1" applyBorder="1" applyAlignment="1">
      <alignment horizontal="center" vertical="center"/>
    </xf>
    <xf numFmtId="0" fontId="25" fillId="0" borderId="5" xfId="1074" applyFont="1" applyBorder="1" applyAlignment="1">
      <alignment horizontal="center" vertical="center"/>
    </xf>
    <xf numFmtId="10" fontId="25" fillId="0" borderId="7" xfId="1074" applyNumberFormat="1" applyFont="1" applyBorder="1" applyAlignment="1">
      <alignment horizontal="center" vertical="center"/>
    </xf>
    <xf numFmtId="0" fontId="25" fillId="0" borderId="4" xfId="1074" applyFont="1" applyBorder="1" applyAlignment="1">
      <alignment horizontal="center" vertical="center"/>
    </xf>
    <xf numFmtId="10" fontId="25" fillId="0" borderId="1" xfId="1074" applyNumberFormat="1" applyFont="1" applyBorder="1" applyAlignment="1">
      <alignment horizontal="center" vertical="center"/>
    </xf>
    <xf numFmtId="49" fontId="25" fillId="0" borderId="1" xfId="920" applyNumberFormat="1" applyFont="1" applyFill="1" applyBorder="1" applyAlignment="1" applyProtection="1">
      <alignment horizontal="center" vertical="center"/>
    </xf>
    <xf numFmtId="0" fontId="49" fillId="0" borderId="1" xfId="0" applyFont="1" applyFill="1" applyBorder="1" applyAlignment="1">
      <alignment horizontal="center"/>
    </xf>
    <xf numFmtId="0" fontId="49" fillId="0" borderId="1" xfId="0" applyFont="1" applyFill="1" applyBorder="1" applyAlignment="1"/>
    <xf numFmtId="10" fontId="49" fillId="0" borderId="1" xfId="0" applyNumberFormat="1" applyFont="1" applyFill="1" applyBorder="1" applyAlignment="1"/>
    <xf numFmtId="0" fontId="5" fillId="0" borderId="0" xfId="0" applyFont="1" applyFill="1" applyBorder="1" applyAlignment="1">
      <alignment horizontal="left" vertical="top" wrapText="1"/>
    </xf>
    <xf numFmtId="10" fontId="5" fillId="0" borderId="0" xfId="0" applyNumberFormat="1" applyFont="1" applyFill="1" applyBorder="1" applyAlignment="1">
      <alignment horizontal="left" vertical="top" wrapText="1"/>
    </xf>
    <xf numFmtId="0" fontId="50" fillId="0" borderId="0" xfId="658" applyFont="1" applyAlignment="1">
      <alignment horizontal="center" vertical="center" shrinkToFit="1"/>
    </xf>
    <xf numFmtId="0" fontId="51" fillId="0" borderId="0" xfId="1009" applyFont="1" applyAlignment="1"/>
    <xf numFmtId="0" fontId="11" fillId="0" borderId="0" xfId="0" applyFont="1" applyAlignment="1">
      <alignment horizontal="right" vertical="center"/>
    </xf>
    <xf numFmtId="0" fontId="25" fillId="0" borderId="1" xfId="1074" applyFont="1" applyBorder="1" applyAlignment="1">
      <alignment horizontal="center" vertical="center" wrapText="1"/>
    </xf>
    <xf numFmtId="0" fontId="25" fillId="0" borderId="1" xfId="0" applyFont="1" applyBorder="1" applyAlignment="1">
      <alignment horizontal="left" vertical="center"/>
    </xf>
    <xf numFmtId="189" fontId="25" fillId="0" borderId="1" xfId="29" applyNumberFormat="1" applyFont="1" applyBorder="1" applyAlignment="1">
      <alignment horizontal="right" vertical="center" wrapText="1"/>
    </xf>
    <xf numFmtId="0" fontId="11" fillId="0" borderId="1" xfId="0" applyFont="1" applyBorder="1" applyAlignment="1">
      <alignment horizontal="center" vertical="center"/>
    </xf>
    <xf numFmtId="189" fontId="11" fillId="0" borderId="1" xfId="0" applyNumberFormat="1" applyFont="1" applyBorder="1" applyAlignment="1">
      <alignment horizontal="right" vertical="center" wrapText="1"/>
    </xf>
    <xf numFmtId="0" fontId="8" fillId="0" borderId="0" xfId="998" applyFont="1" applyFill="1">
      <alignment vertical="center"/>
    </xf>
    <xf numFmtId="201" fontId="8" fillId="0" borderId="0" xfId="998" applyNumberFormat="1" applyFont="1">
      <alignment vertical="center"/>
    </xf>
    <xf numFmtId="189" fontId="8" fillId="0" borderId="0" xfId="998" applyNumberFormat="1">
      <alignment vertical="center"/>
    </xf>
    <xf numFmtId="0" fontId="52" fillId="0" borderId="0" xfId="902" applyFont="1" applyAlignment="1">
      <alignment horizontal="center" vertical="center"/>
    </xf>
    <xf numFmtId="0" fontId="0" fillId="0" borderId="0" xfId="902" applyFont="1" applyAlignment="1">
      <alignment horizontal="right"/>
    </xf>
    <xf numFmtId="201" fontId="25" fillId="0" borderId="6" xfId="998" applyNumberFormat="1" applyFont="1" applyBorder="1" applyAlignment="1">
      <alignment horizontal="center" vertical="center" wrapText="1"/>
    </xf>
    <xf numFmtId="189" fontId="8" fillId="2"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89" fontId="10" fillId="0" borderId="7" xfId="0" applyNumberFormat="1" applyFont="1" applyFill="1" applyBorder="1" applyAlignment="1">
      <alignment vertical="center" wrapText="1"/>
    </xf>
    <xf numFmtId="189" fontId="10" fillId="0" borderId="1" xfId="0" applyNumberFormat="1" applyFont="1" applyFill="1" applyBorder="1" applyAlignment="1">
      <alignment vertical="center" wrapText="1"/>
    </xf>
    <xf numFmtId="0" fontId="53" fillId="0" borderId="1" xfId="1012" applyFont="1" applyFill="1" applyBorder="1" applyAlignment="1">
      <alignment horizontal="left" vertical="center" wrapText="1"/>
    </xf>
    <xf numFmtId="189" fontId="11" fillId="0" borderId="7" xfId="0" applyNumberFormat="1" applyFont="1" applyFill="1" applyBorder="1" applyAlignment="1">
      <alignment vertical="center" wrapText="1"/>
    </xf>
    <xf numFmtId="189" fontId="11" fillId="0" borderId="1" xfId="0" applyNumberFormat="1" applyFont="1" applyFill="1" applyBorder="1" applyAlignment="1">
      <alignment vertical="center" wrapText="1"/>
    </xf>
    <xf numFmtId="0" fontId="25" fillId="0" borderId="1" xfId="1012" applyFont="1" applyFill="1" applyBorder="1" applyAlignment="1">
      <alignment horizontal="center" vertical="center" wrapText="1"/>
    </xf>
    <xf numFmtId="205" fontId="38" fillId="0" borderId="5" xfId="0" applyNumberFormat="1" applyFont="1" applyFill="1" applyBorder="1" applyAlignment="1">
      <alignment horizontal="left" vertical="center" wrapText="1"/>
    </xf>
    <xf numFmtId="205" fontId="38" fillId="0" borderId="7" xfId="0" applyNumberFormat="1" applyFont="1" applyFill="1" applyBorder="1" applyAlignment="1">
      <alignment horizontal="left" vertical="center" wrapText="1"/>
    </xf>
    <xf numFmtId="0" fontId="50" fillId="0" borderId="0" xfId="902" applyFont="1" applyFill="1" applyBorder="1" applyAlignment="1">
      <alignment horizontal="center" vertical="center"/>
    </xf>
    <xf numFmtId="0" fontId="11" fillId="0" borderId="0" xfId="902" applyFont="1" applyBorder="1" applyAlignment="1">
      <alignment horizontal="left" vertical="center"/>
    </xf>
    <xf numFmtId="0" fontId="11" fillId="0" borderId="0" xfId="902" applyFont="1" applyBorder="1" applyAlignment="1">
      <alignment horizontal="right" vertical="center"/>
    </xf>
    <xf numFmtId="0" fontId="25" fillId="0" borderId="1" xfId="0" applyFont="1" applyBorder="1" applyAlignment="1">
      <alignment horizontal="center" vertical="center" wrapText="1"/>
    </xf>
    <xf numFmtId="199" fontId="10" fillId="0" borderId="1" xfId="651" applyNumberFormat="1" applyFont="1" applyFill="1" applyBorder="1" applyAlignment="1">
      <alignment horizontal="left" vertical="center"/>
    </xf>
    <xf numFmtId="189" fontId="10" fillId="0" borderId="1" xfId="651" applyNumberFormat="1" applyFont="1" applyFill="1" applyBorder="1" applyAlignment="1">
      <alignment horizontal="right" vertical="center" wrapText="1"/>
    </xf>
    <xf numFmtId="199" fontId="11" fillId="0" borderId="1" xfId="651" applyNumberFormat="1" applyFont="1" applyFill="1" applyBorder="1" applyAlignment="1">
      <alignment horizontal="left" vertical="center"/>
    </xf>
    <xf numFmtId="189" fontId="11" fillId="0" borderId="1" xfId="651" applyNumberFormat="1" applyFont="1" applyFill="1" applyBorder="1" applyAlignment="1">
      <alignment horizontal="right" vertical="center" wrapText="1"/>
    </xf>
    <xf numFmtId="189" fontId="10" fillId="0" borderId="1" xfId="0" applyNumberFormat="1" applyFont="1" applyBorder="1" applyAlignment="1">
      <alignment horizontal="right" vertical="center" wrapText="1"/>
    </xf>
    <xf numFmtId="0" fontId="10" fillId="0" borderId="1" xfId="651" applyFont="1" applyFill="1" applyBorder="1" applyAlignment="1">
      <alignment horizontal="center" vertical="center"/>
    </xf>
    <xf numFmtId="0" fontId="0" fillId="0" borderId="0" xfId="0" applyFill="1" applyAlignment="1" applyProtection="1"/>
    <xf numFmtId="0" fontId="7" fillId="0" borderId="0" xfId="998" applyFont="1" applyFill="1" applyAlignment="1">
      <alignment horizontal="center" vertical="center" wrapText="1"/>
    </xf>
    <xf numFmtId="0" fontId="24" fillId="0" borderId="0" xfId="998" applyFont="1" applyFill="1">
      <alignment vertical="center"/>
    </xf>
    <xf numFmtId="0" fontId="54" fillId="0" borderId="0" xfId="998" applyFont="1" applyFill="1">
      <alignment vertical="center"/>
    </xf>
    <xf numFmtId="0" fontId="23" fillId="0" borderId="0" xfId="998" applyFont="1" applyFill="1" applyAlignment="1" applyProtection="1">
      <alignment horizontal="center" vertical="center"/>
    </xf>
    <xf numFmtId="0" fontId="11" fillId="0" borderId="0" xfId="998" applyFont="1" applyFill="1">
      <alignment vertical="center"/>
    </xf>
    <xf numFmtId="201" fontId="12" fillId="0" borderId="0" xfId="998" applyNumberFormat="1" applyFont="1" applyFill="1" applyBorder="1" applyAlignment="1">
      <alignment horizontal="right" vertical="center"/>
    </xf>
    <xf numFmtId="3" fontId="55" fillId="0" borderId="1" xfId="0" applyNumberFormat="1" applyFont="1" applyFill="1" applyBorder="1" applyAlignment="1" applyProtection="1">
      <alignment horizontal="right" vertical="center"/>
    </xf>
    <xf numFmtId="49" fontId="12"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xf>
    <xf numFmtId="49" fontId="56" fillId="0" borderId="1" xfId="0" applyNumberFormat="1" applyFont="1" applyFill="1" applyBorder="1" applyAlignment="1" applyProtection="1">
      <alignment horizontal="left" vertical="center" wrapText="1"/>
    </xf>
    <xf numFmtId="3" fontId="56" fillId="0" borderId="1" xfId="0" applyNumberFormat="1" applyFont="1" applyFill="1" applyBorder="1" applyAlignment="1" applyProtection="1">
      <alignment horizontal="right" vertical="center"/>
      <protection locked="0"/>
    </xf>
    <xf numFmtId="0" fontId="57" fillId="0" borderId="0" xfId="554" applyFont="1" applyFill="1" applyAlignment="1">
      <alignment horizontal="center" vertical="center"/>
    </xf>
    <xf numFmtId="49" fontId="11" fillId="0" borderId="1" xfId="0" applyNumberFormat="1" applyFont="1" applyFill="1" applyBorder="1" applyAlignment="1" applyProtection="1">
      <alignment vertical="center" wrapText="1"/>
    </xf>
    <xf numFmtId="49" fontId="37" fillId="0" borderId="1" xfId="0" applyNumberFormat="1" applyFont="1" applyFill="1" applyBorder="1" applyAlignment="1" applyProtection="1">
      <alignment horizontal="left" vertical="center" wrapText="1"/>
    </xf>
    <xf numFmtId="49" fontId="58"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49" fontId="37" fillId="0" borderId="1" xfId="0" applyNumberFormat="1" applyFont="1" applyFill="1" applyBorder="1" applyAlignment="1" applyProtection="1">
      <alignment horizontal="left" vertical="center"/>
      <protection locked="0"/>
    </xf>
    <xf numFmtId="0" fontId="25" fillId="0" borderId="1" xfId="998" applyFont="1" applyFill="1" applyBorder="1" applyAlignment="1">
      <alignment horizontal="center" vertical="center" wrapText="1"/>
    </xf>
    <xf numFmtId="3" fontId="8" fillId="0" borderId="0" xfId="998" applyNumberFormat="1" applyFill="1">
      <alignment vertical="center"/>
    </xf>
    <xf numFmtId="189" fontId="8" fillId="0" borderId="0" xfId="998" applyNumberFormat="1" applyFill="1">
      <alignment vertical="center"/>
    </xf>
    <xf numFmtId="201" fontId="8" fillId="0" borderId="0" xfId="998" applyNumberFormat="1" applyFill="1">
      <alignment vertical="center"/>
    </xf>
    <xf numFmtId="0" fontId="25" fillId="0" borderId="0" xfId="998" applyFont="1" applyFill="1" applyAlignment="1">
      <alignment horizontal="center" vertical="center" wrapText="1"/>
    </xf>
    <xf numFmtId="0" fontId="8" fillId="0" borderId="0" xfId="554" applyFill="1">
      <alignment vertical="center"/>
    </xf>
    <xf numFmtId="0" fontId="2" fillId="0" borderId="0" xfId="998" applyFont="1" applyFill="1" applyAlignment="1" applyProtection="1">
      <alignment horizontal="center" vertical="center"/>
    </xf>
    <xf numFmtId="0" fontId="59" fillId="0" borderId="0" xfId="998" applyFont="1" applyFill="1" applyAlignment="1">
      <alignment horizontal="center" vertical="center"/>
    </xf>
    <xf numFmtId="0" fontId="12" fillId="0" borderId="0" xfId="998" applyFont="1" applyFill="1" applyAlignment="1">
      <alignment horizontal="left" vertical="center"/>
    </xf>
    <xf numFmtId="201" fontId="25" fillId="0" borderId="5" xfId="998" applyNumberFormat="1" applyFont="1" applyFill="1" applyBorder="1" applyAlignment="1">
      <alignment vertical="center" wrapText="1"/>
    </xf>
    <xf numFmtId="0" fontId="25" fillId="0" borderId="5" xfId="998" applyNumberFormat="1" applyFont="1" applyFill="1" applyBorder="1" applyAlignment="1">
      <alignment horizontal="left" vertical="center"/>
    </xf>
    <xf numFmtId="0" fontId="25" fillId="0" borderId="1" xfId="998" applyNumberFormat="1" applyFont="1" applyFill="1" applyBorder="1" applyAlignment="1">
      <alignment vertical="center" wrapText="1"/>
    </xf>
    <xf numFmtId="189" fontId="25" fillId="0" borderId="1" xfId="29" applyNumberFormat="1" applyFont="1" applyFill="1" applyBorder="1" applyAlignment="1" applyProtection="1">
      <alignment horizontal="right" vertical="center" wrapText="1"/>
      <protection locked="0"/>
    </xf>
    <xf numFmtId="0" fontId="12" fillId="0" borderId="1" xfId="998" applyFont="1" applyFill="1" applyBorder="1" applyAlignment="1">
      <alignment horizontal="left" vertical="center" wrapText="1"/>
    </xf>
    <xf numFmtId="0" fontId="12" fillId="0" borderId="5" xfId="998" applyFont="1" applyFill="1" applyBorder="1" applyAlignment="1">
      <alignment horizontal="left" vertical="top" wrapText="1"/>
    </xf>
    <xf numFmtId="0" fontId="12" fillId="0" borderId="1" xfId="998" applyNumberFormat="1" applyFont="1" applyFill="1" applyBorder="1" applyAlignment="1">
      <alignment vertical="center" wrapText="1"/>
    </xf>
    <xf numFmtId="0" fontId="25" fillId="0" borderId="5" xfId="998"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5" xfId="998" applyNumberFormat="1" applyFont="1" applyFill="1" applyBorder="1" applyAlignment="1" applyProtection="1">
      <alignment horizontal="left" vertical="center"/>
    </xf>
    <xf numFmtId="0" fontId="25" fillId="0" borderId="1" xfId="998" applyNumberFormat="1" applyFont="1" applyFill="1" applyBorder="1" applyAlignment="1" applyProtection="1">
      <alignment vertical="center" wrapText="1"/>
    </xf>
    <xf numFmtId="10" fontId="12" fillId="0" borderId="1" xfId="38" applyNumberFormat="1" applyFont="1" applyFill="1" applyBorder="1" applyAlignment="1" applyProtection="1">
      <alignment horizontal="right" vertical="center" wrapText="1" shrinkToFit="1"/>
      <protection locked="0"/>
    </xf>
    <xf numFmtId="3" fontId="14" fillId="0" borderId="1" xfId="0" applyNumberFormat="1" applyFont="1" applyFill="1" applyBorder="1" applyAlignment="1" applyProtection="1">
      <alignment horizontal="right" vertical="center"/>
    </xf>
    <xf numFmtId="0" fontId="12" fillId="0" borderId="5" xfId="554" applyFont="1" applyFill="1" applyBorder="1" applyAlignment="1" applyProtection="1">
      <alignment horizontal="left" vertical="center"/>
    </xf>
    <xf numFmtId="0" fontId="40" fillId="0" borderId="5" xfId="998" applyFont="1" applyFill="1" applyBorder="1" applyAlignment="1">
      <alignment horizontal="distributed" vertical="center"/>
    </xf>
    <xf numFmtId="0" fontId="25" fillId="0" borderId="1" xfId="998" applyFont="1" applyFill="1" applyBorder="1" applyAlignment="1">
      <alignment horizontal="distributed" vertical="center" wrapText="1" indent="2"/>
    </xf>
    <xf numFmtId="0" fontId="0" fillId="0" borderId="0" xfId="0" applyAlignment="1" applyProtection="1"/>
    <xf numFmtId="0" fontId="0" fillId="0" borderId="0" xfId="998" applyFont="1" applyFill="1">
      <alignment vertical="center"/>
    </xf>
    <xf numFmtId="201" fontId="25" fillId="0" borderId="10" xfId="998" applyNumberFormat="1" applyFont="1" applyFill="1" applyBorder="1" applyAlignment="1">
      <alignment horizontal="center" vertical="center" wrapText="1"/>
    </xf>
    <xf numFmtId="189" fontId="12" fillId="0" borderId="1" xfId="313" applyNumberFormat="1" applyFont="1" applyFill="1" applyBorder="1" applyAlignment="1" applyProtection="1">
      <alignment vertical="center" wrapText="1"/>
    </xf>
    <xf numFmtId="177" fontId="12" fillId="0" borderId="1" xfId="38" applyNumberFormat="1" applyFont="1" applyFill="1" applyBorder="1" applyAlignment="1" applyProtection="1">
      <alignment vertical="center" wrapText="1"/>
      <protection locked="0"/>
    </xf>
    <xf numFmtId="49" fontId="12" fillId="0" borderId="1" xfId="313" applyNumberFormat="1" applyFont="1" applyFill="1" applyBorder="1" applyAlignment="1" applyProtection="1">
      <alignment horizontal="left" vertical="center" wrapText="1"/>
    </xf>
    <xf numFmtId="10" fontId="12" fillId="0" borderId="1" xfId="38" applyNumberFormat="1" applyFont="1" applyFill="1" applyBorder="1" applyAlignment="1" applyProtection="1">
      <alignment vertical="center" wrapText="1"/>
      <protection locked="0"/>
    </xf>
    <xf numFmtId="177" fontId="25" fillId="0" borderId="1" xfId="38" applyNumberFormat="1" applyFont="1" applyFill="1" applyBorder="1" applyAlignment="1" applyProtection="1">
      <alignment vertical="center" wrapText="1"/>
      <protection locked="0"/>
    </xf>
    <xf numFmtId="0" fontId="25" fillId="0" borderId="1" xfId="998" applyFont="1" applyFill="1" applyBorder="1" applyAlignment="1">
      <alignment vertical="center" wrapText="1"/>
    </xf>
    <xf numFmtId="0" fontId="12" fillId="0" borderId="5" xfId="998" applyNumberFormat="1" applyFont="1" applyFill="1" applyBorder="1" applyAlignment="1">
      <alignment horizontal="left" vertical="center"/>
    </xf>
    <xf numFmtId="0" fontId="12" fillId="0" borderId="1" xfId="998" applyNumberFormat="1" applyFont="1" applyFill="1" applyBorder="1" applyAlignment="1">
      <alignment horizontal="left" vertical="center" wrapText="1"/>
    </xf>
    <xf numFmtId="0" fontId="12" fillId="0" borderId="5" xfId="554" applyFont="1" applyFill="1" applyBorder="1" applyAlignment="1">
      <alignment horizontal="left" vertical="center"/>
    </xf>
    <xf numFmtId="177" fontId="12" fillId="0" borderId="1" xfId="464" applyNumberFormat="1" applyFont="1" applyFill="1" applyBorder="1" applyAlignment="1" applyProtection="1">
      <alignment vertical="center" wrapText="1"/>
      <protection locked="0"/>
    </xf>
    <xf numFmtId="201" fontId="12" fillId="0" borderId="1" xfId="554" applyNumberFormat="1" applyFont="1" applyFill="1" applyBorder="1" applyAlignment="1" applyProtection="1">
      <alignment vertical="center" wrapText="1"/>
      <protection locked="0"/>
    </xf>
    <xf numFmtId="0" fontId="25" fillId="0" borderId="1" xfId="998" applyNumberFormat="1" applyFont="1" applyFill="1" applyBorder="1" applyAlignment="1">
      <alignment horizontal="left" vertical="center" wrapText="1"/>
    </xf>
    <xf numFmtId="177" fontId="25" fillId="0" borderId="1" xfId="464" applyNumberFormat="1" applyFont="1" applyFill="1" applyBorder="1" applyAlignment="1" applyProtection="1">
      <alignment vertical="center" wrapText="1"/>
      <protection locked="0"/>
    </xf>
    <xf numFmtId="0" fontId="25" fillId="0" borderId="0" xfId="998" applyFont="1" applyFill="1" applyAlignment="1" applyProtection="1">
      <alignment horizontal="center" vertical="center" wrapText="1"/>
    </xf>
    <xf numFmtId="0" fontId="8" fillId="0" borderId="0" xfId="554" applyFill="1" applyProtection="1">
      <alignment vertical="center"/>
    </xf>
    <xf numFmtId="0" fontId="60" fillId="0" borderId="0" xfId="998" applyFont="1" applyFill="1" applyProtection="1">
      <alignment vertical="center"/>
    </xf>
    <xf numFmtId="0" fontId="59" fillId="0" borderId="0" xfId="998" applyFont="1" applyFill="1" applyAlignment="1" applyProtection="1">
      <alignment horizontal="center" vertical="center"/>
    </xf>
    <xf numFmtId="0" fontId="12" fillId="0" borderId="0" xfId="998" applyFont="1" applyFill="1" applyAlignment="1" applyProtection="1">
      <alignment horizontal="left" vertical="center"/>
    </xf>
    <xf numFmtId="0" fontId="46" fillId="0" borderId="0" xfId="998" applyFont="1" applyFill="1" applyProtection="1">
      <alignment vertical="center"/>
    </xf>
    <xf numFmtId="201" fontId="25" fillId="0" borderId="5" xfId="998" applyNumberFormat="1" applyFont="1" applyFill="1" applyBorder="1" applyAlignment="1" applyProtection="1">
      <alignment horizontal="center" vertical="center" wrapText="1"/>
    </xf>
    <xf numFmtId="0" fontId="25" fillId="0" borderId="1" xfId="998" applyFont="1" applyFill="1" applyBorder="1" applyAlignment="1" applyProtection="1">
      <alignment horizontal="center" vertical="center" wrapText="1"/>
    </xf>
    <xf numFmtId="0" fontId="12" fillId="0" borderId="5" xfId="998" applyFont="1" applyFill="1" applyBorder="1" applyAlignment="1" applyProtection="1">
      <alignment horizontal="left" vertical="top" wrapText="1"/>
    </xf>
    <xf numFmtId="0" fontId="12" fillId="0" borderId="1" xfId="998" applyNumberFormat="1" applyFont="1" applyFill="1" applyBorder="1" applyAlignment="1" applyProtection="1">
      <alignment vertical="center" wrapText="1"/>
    </xf>
    <xf numFmtId="0" fontId="25" fillId="0" borderId="5" xfId="998" applyFont="1" applyFill="1" applyBorder="1" applyAlignment="1" applyProtection="1">
      <alignment horizontal="distributed" vertical="center"/>
    </xf>
    <xf numFmtId="0" fontId="40" fillId="0" borderId="5" xfId="998" applyFont="1" applyFill="1" applyBorder="1" applyAlignment="1" applyProtection="1">
      <alignment horizontal="distributed" vertical="center"/>
    </xf>
    <xf numFmtId="0" fontId="25" fillId="0" borderId="1" xfId="998" applyNumberFormat="1" applyFont="1" applyFill="1" applyBorder="1" applyAlignment="1" applyProtection="1">
      <alignment horizontal="distributed" vertical="center"/>
    </xf>
    <xf numFmtId="177" fontId="25" fillId="0" borderId="1" xfId="464" applyNumberFormat="1" applyFont="1" applyFill="1" applyBorder="1" applyAlignment="1" applyProtection="1">
      <alignment horizontal="right" vertical="center" wrapText="1"/>
      <protection locked="0"/>
    </xf>
    <xf numFmtId="0" fontId="12" fillId="0" borderId="5" xfId="998" applyFont="1" applyFill="1" applyBorder="1" applyAlignment="1" applyProtection="1" quotePrefix="1">
      <alignment horizontal="left" vertical="center"/>
    </xf>
    <xf numFmtId="0" fontId="12" fillId="0" borderId="5" xfId="998" applyFont="1" applyFill="1" applyBorder="1" applyAlignment="1" quotePrefix="1">
      <alignment horizontal="left" vertical="center"/>
    </xf>
    <xf numFmtId="0" fontId="11" fillId="0" borderId="1" xfId="480" applyFont="1" applyFill="1" applyBorder="1" applyAlignment="1" quotePrefix="1">
      <alignment horizontal="left" vertical="center" wrapText="1" indent="1"/>
    </xf>
  </cellXfs>
  <cellStyles count="1334">
    <cellStyle name="常规" xfId="0" builtinId="0"/>
    <cellStyle name="货币[0]" xfId="1" builtinId="7"/>
    <cellStyle name="常规 435" xfId="2"/>
    <cellStyle name="常规 440" xfId="3"/>
    <cellStyle name="链接单元格 5" xfId="4"/>
    <cellStyle name="20% - 强调文字颜色 3" xfId="5" builtinId="38"/>
    <cellStyle name="货币" xfId="6" builtinId="4"/>
    <cellStyle name="_ET_STYLE_NoName_00__Book1_1 2 2 2" xfId="7"/>
    <cellStyle name="部门 4" xfId="8"/>
    <cellStyle name="常规 2 2 4" xfId="9"/>
    <cellStyle name="输入" xfId="10" builtinId="20"/>
    <cellStyle name="强调文字颜色 2 3 2" xfId="11"/>
    <cellStyle name="Accent5 9" xfId="12"/>
    <cellStyle name="汇总 6" xfId="13"/>
    <cellStyle name="百分比 2 8 2" xfId="14"/>
    <cellStyle name="Accent1 5" xfId="15"/>
    <cellStyle name="args.style" xfId="16"/>
    <cellStyle name="好 3 2 2" xfId="17"/>
    <cellStyle name="_Book1_2 2" xfId="18"/>
    <cellStyle name="常规 3 2 3 2" xfId="19"/>
    <cellStyle name="Accent2 - 20% 2" xfId="20"/>
    <cellStyle name="适中 5 2" xfId="21"/>
    <cellStyle name="常规 3 4 3" xfId="22"/>
    <cellStyle name="Accent2 - 40%"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日期" xfId="32"/>
    <cellStyle name="60% - 强调文字颜色 6 3 2" xfId="33"/>
    <cellStyle name="Accent2 - 60%" xfId="34"/>
    <cellStyle name="超链接" xfId="35" builtinId="8"/>
    <cellStyle name="好_0605石屏县 2 2" xfId="36"/>
    <cellStyle name="Input [yellow] 4" xfId="37"/>
    <cellStyle name="百分比" xfId="38" builtinId="5"/>
    <cellStyle name="60% - 强调文字颜色 4 2 2 2" xfId="39"/>
    <cellStyle name="好_2007年地州资金往来对账表 3" xfId="40"/>
    <cellStyle name="已访问的超链接" xfId="41" builtinId="9"/>
    <cellStyle name="差_Book1 2" xfId="42"/>
    <cellStyle name="Accent4 5" xfId="43"/>
    <cellStyle name="_ET_STYLE_NoName_00__Sheet3" xfId="44"/>
    <cellStyle name="60% - 强调文字颜色 2 3" xfId="45"/>
    <cellStyle name="注释" xfId="46" builtinId="10"/>
    <cellStyle name="常规 6" xfId="47"/>
    <cellStyle name="60% - 强调文字颜色 2" xfId="48" builtinId="36"/>
    <cellStyle name="Accent5 - 60% 2 2" xfId="49"/>
    <cellStyle name="Accent6 3" xfId="50"/>
    <cellStyle name="标题 4" xfId="51" builtinId="19"/>
    <cellStyle name="Accent3 4 2" xfId="52"/>
    <cellStyle name="百分比 7" xfId="53"/>
    <cellStyle name="解释性文本 2 2" xfId="54"/>
    <cellStyle name="常规 6 5" xfId="55"/>
    <cellStyle name="常规 4 2 2 3" xfId="56"/>
    <cellStyle name="警告文本" xfId="57" builtinId="11"/>
    <cellStyle name="常规 5 2" xfId="58"/>
    <cellStyle name="60% - 强调文字颜色 2 2 2" xfId="59"/>
    <cellStyle name="标题" xfId="60" builtinId="15"/>
    <cellStyle name="Accent1 - 60% 2 2" xfId="61"/>
    <cellStyle name="标题 1 5 2" xfId="62"/>
    <cellStyle name="解释性文本" xfId="63" builtinId="53"/>
    <cellStyle name="标题 1" xfId="64" builtinId="16"/>
    <cellStyle name="百分比 4" xfId="65"/>
    <cellStyle name="常规 5 2 2" xfId="66"/>
    <cellStyle name="差 7" xfId="67"/>
    <cellStyle name="0,0_x000d__x000a_NA_x000d__x000a_" xfId="68"/>
    <cellStyle name="60% - 强调文字颜色 2 2 2 2" xfId="69"/>
    <cellStyle name="标题 2" xfId="70" builtinId="17"/>
    <cellStyle name="百分比 5"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20% - 强调文字颜色 6" xfId="83" builtinId="50"/>
    <cellStyle name="常规 8 3" xfId="84"/>
    <cellStyle name="常规 443" xfId="85"/>
    <cellStyle name="常规 2 2 2 5" xfId="86"/>
    <cellStyle name="强调文字颜色 2" xfId="87" builtinId="33"/>
    <cellStyle name="标题 4 5 3" xfId="88"/>
    <cellStyle name="PSHeading 4" xfId="89"/>
    <cellStyle name="链接单元格" xfId="90" builtinId="24"/>
    <cellStyle name="差_0605石屏" xfId="91"/>
    <cellStyle name="汇总" xfId="92" builtinId="25"/>
    <cellStyle name="60% - 强调文字颜色 4 2 3" xfId="93"/>
    <cellStyle name="好" xfId="94" builtinId="26"/>
    <cellStyle name="输出 3 3" xfId="95"/>
    <cellStyle name="适中" xfId="96" builtinId="28"/>
    <cellStyle name="20% - 强调文字颜色 3 3" xfId="97"/>
    <cellStyle name="适中 8" xfId="98"/>
    <cellStyle name="20% - 强调文字颜色 5" xfId="99" builtinId="46"/>
    <cellStyle name="链接单元格 7" xfId="100"/>
    <cellStyle name="常规 8 2" xfId="101"/>
    <cellStyle name="常规 442" xfId="102"/>
    <cellStyle name="常规 2 2 2 4" xfId="103"/>
    <cellStyle name="强调文字颜色 1" xfId="104" builtinId="29"/>
    <cellStyle name="千位分隔 6 2" xfId="105"/>
    <cellStyle name="标题 4 5 2" xfId="106"/>
    <cellStyle name="编号 3 2" xfId="107"/>
    <cellStyle name="20% - 强调文字颜色 1" xfId="108" builtinId="30"/>
    <cellStyle name="链接单元格 3" xfId="109"/>
    <cellStyle name="常规 433" xfId="110"/>
    <cellStyle name="常规 428" xfId="111"/>
    <cellStyle name="40% - 强调文字颜色 1" xfId="112" builtinId="31"/>
    <cellStyle name="标题 5 4" xfId="113"/>
    <cellStyle name="Accent6 - 20% 2 2" xfId="114"/>
    <cellStyle name="汇总 3 3" xfId="115"/>
    <cellStyle name="20% - 强调文字颜色 2" xfId="116" builtinId="34"/>
    <cellStyle name="链接单元格 4" xfId="117"/>
    <cellStyle name="常规 434" xfId="118"/>
    <cellStyle name="常规 429" xfId="119"/>
    <cellStyle name="40% - 强调文字颜色 2" xfId="120" builtinId="35"/>
    <cellStyle name="差_11大理 2 2" xfId="121"/>
    <cellStyle name="强调文字颜色 3" xfId="122" builtinId="37"/>
    <cellStyle name="Accent2 - 40% 2" xfId="123"/>
    <cellStyle name="检查单元格 3 4" xfId="124"/>
    <cellStyle name="好_2008年地州对账表(国库资金）" xfId="125"/>
    <cellStyle name="Accent2 - 40% 3" xfId="126"/>
    <cellStyle name="PSChar" xfId="127"/>
    <cellStyle name="强调文字颜色 4" xfId="128" builtinId="41"/>
    <cellStyle name="20% - 强调文字颜色 4" xfId="129" builtinId="42"/>
    <cellStyle name="链接单元格 6" xfId="130"/>
    <cellStyle name="常规 441" xfId="131"/>
    <cellStyle name="常规 436" xfId="132"/>
    <cellStyle name="40% - 强调文字颜色 4" xfId="133" builtinId="43"/>
    <cellStyle name="强调文字颜色 5" xfId="134" builtinId="45"/>
    <cellStyle name="常规_exceltmp1 2" xfId="135"/>
    <cellStyle name="计算 4" xfId="136"/>
    <cellStyle name="常规 2 5 3 2" xfId="137"/>
    <cellStyle name="60% - 强调文字颜色 5 2 2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_Book1_2 3" xfId="149"/>
    <cellStyle name="常规 2 12 2" xfId="150"/>
    <cellStyle name="Accent2 - 20% 3"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常规 2 5 4 2" xfId="162"/>
    <cellStyle name="百分比 2 2 5" xfId="163"/>
    <cellStyle name="_Book1_2 2 2 2" xfId="164"/>
    <cellStyle name="百分比 2 2 4 2" xfId="165"/>
    <cellStyle name="_Book1_3 2" xfId="166"/>
    <cellStyle name="超级链接 2 2" xfId="167"/>
    <cellStyle name="常规 2 7 2" xfId="168"/>
    <cellStyle name="_Book1" xfId="169"/>
    <cellStyle name="_Book1_2" xfId="170"/>
    <cellStyle name="常规 3 2 3" xfId="171"/>
    <cellStyle name="Accent2 - 20%" xfId="172"/>
    <cellStyle name="适中 5" xfId="173"/>
    <cellStyle name="差_2008年地州对账表(国库资金） 3" xfId="174"/>
    <cellStyle name="_Book1_2 3 2" xfId="175"/>
    <cellStyle name="常规 2 16" xfId="176"/>
    <cellStyle name="百分比 2 3 4" xfId="177"/>
    <cellStyle name="_Book1_2 4" xfId="178"/>
    <cellStyle name="_Book1_3" xfId="179"/>
    <cellStyle name="超级链接 2" xfId="180"/>
    <cellStyle name="Accent1 4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链接单元格 3 2 2" xfId="202"/>
    <cellStyle name="常规 11 4"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常规 3 2 5" xfId="212"/>
    <cellStyle name="20% - 强调文字颜色 3 2" xfId="213"/>
    <cellStyle name="适中 7"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常规 9 2" xfId="235"/>
    <cellStyle name="40% - 强调文字颜色 1 3"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好 2 3" xfId="255"/>
    <cellStyle name="40% - 强调文字颜色 5 2" xfId="256"/>
    <cellStyle name="40% - 强调文字颜色 5 2 2" xfId="257"/>
    <cellStyle name="60% - 强调文字颜色 4 3" xfId="258"/>
    <cellStyle name="计算 4 2 2" xfId="259"/>
    <cellStyle name="好 2 4" xfId="260"/>
    <cellStyle name="40% - 强调文字颜色 5 3" xfId="261"/>
    <cellStyle name="适中 2 2" xfId="262"/>
    <cellStyle name="百分比 2 9" xfId="263"/>
    <cellStyle name="好 3 3" xfId="264"/>
    <cellStyle name="40% - 强调文字颜色 6 2" xfId="265"/>
    <cellStyle name="标题 2 2 4"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好 7" xfId="278"/>
    <cellStyle name="标题 3 2 4"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60% - 强调文字颜色 2 2" xfId="286"/>
    <cellStyle name="输出 4 4" xfId="287"/>
    <cellStyle name="常规 5" xfId="288"/>
    <cellStyle name="Accent6 3 2" xfId="289"/>
    <cellStyle name="常规 5 3" xfId="290"/>
    <cellStyle name="60% - 强调文字颜色 2 2 3" xfId="291"/>
    <cellStyle name="Accent6 - 60%" xfId="292"/>
    <cellStyle name="常规 6 2" xfId="293"/>
    <cellStyle name="注释 2" xfId="294"/>
    <cellStyle name="60% - 强调文字颜色 2 3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常规_exceltmp1" xfId="313"/>
    <cellStyle name="常规 2 5 3" xfId="314"/>
    <cellStyle name="60% - 强调文字颜色 5 2 2" xfId="315"/>
    <cellStyle name="常规 2 5 4" xfId="316"/>
    <cellStyle name="60% - 强调文字颜色 5 2 3" xfId="317"/>
    <cellStyle name="常规 2 2 2 3 2" xfId="318"/>
    <cellStyle name="百分比 2 10" xfId="319"/>
    <cellStyle name="60% - 强调文字颜色 5 3" xfId="320"/>
    <cellStyle name="常规 2 6 3" xfId="321"/>
    <cellStyle name="60% - 强调文字颜色 5 3 2" xfId="322"/>
    <cellStyle name="RowLevel_0"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常规 2 3 3 3" xfId="337"/>
    <cellStyle name="Accent5 - 20%"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部门 3 2" xfId="362"/>
    <cellStyle name="常规 2 2 3 2" xfId="363"/>
    <cellStyle name="Accent1 6"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常规 9 3" xfId="374"/>
    <cellStyle name="强调文字颜色 5 2 2 2" xfId="375"/>
    <cellStyle name="Header1 2" xfId="376"/>
    <cellStyle name="输入 2 4" xfId="377"/>
    <cellStyle name="Accent2 - 40% 2 2"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差_0605石屏 3" xfId="414"/>
    <cellStyle name="汇总 3" xfId="415"/>
    <cellStyle name="Accent5 6" xfId="416"/>
    <cellStyle name="标题 1 3 2"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常规 2 2 5 2" xfId="450"/>
    <cellStyle name="Accent3 6"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常规 2 7 3 2" xfId="460"/>
    <cellStyle name="解释性文本 7" xfId="461"/>
    <cellStyle name="差 4" xfId="462"/>
    <cellStyle name="Accent3 9" xfId="463"/>
    <cellStyle name="百分比 2" xfId="464"/>
    <cellStyle name="Accent4" xfId="465"/>
    <cellStyle name="差 4 2 2" xfId="466"/>
    <cellStyle name="Accent4 - 20%"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强调 2 2" xfId="475"/>
    <cellStyle name="百分比 2 2 2 3" xfId="476"/>
    <cellStyle name="Accent4 - 40%" xfId="477"/>
    <cellStyle name="输入 4" xfId="478"/>
    <cellStyle name="百分比 2 4 2" xfId="479"/>
    <cellStyle name="常规 3 3" xfId="480"/>
    <cellStyle name="Accent4 - 40% 2" xfId="481"/>
    <cellStyle name="输入 4 2" xfId="482"/>
    <cellStyle name="Accent6 - 40%" xfId="483"/>
    <cellStyle name="百分比 2 4 2 2" xfId="484"/>
    <cellStyle name="常规 3 3 2" xfId="485"/>
    <cellStyle name="Accent4 - 40% 2 2" xfId="486"/>
    <cellStyle name="输入 4 2 2" xfId="487"/>
    <cellStyle name="商品名称 4" xfId="488"/>
    <cellStyle name="Accent6 - 40%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4 2" xfId="498"/>
    <cellStyle name="Accent6" xfId="499"/>
    <cellStyle name="Accent4 3" xfId="500"/>
    <cellStyle name="New Times Roman" xfId="501"/>
    <cellStyle name="Accent4 4" xfId="502"/>
    <cellStyle name="Accent4 4 2" xfId="503"/>
    <cellStyle name="PSHeading 5" xfId="504"/>
    <cellStyle name="借出原因" xfId="505"/>
    <cellStyle name="常规 2 2 6 2" xfId="506"/>
    <cellStyle name="Accent4 6" xfId="507"/>
    <cellStyle name="百分比 4 2 2" xfId="508"/>
    <cellStyle name="标题 1 2 2" xfId="509"/>
    <cellStyle name="Accent4 7" xfId="510"/>
    <cellStyle name="标题 1 2 3" xfId="511"/>
    <cellStyle name="标题 1 2 4" xfId="512"/>
    <cellStyle name="Accent4 8" xfId="513"/>
    <cellStyle name="Accent5" xfId="514"/>
    <cellStyle name="Accent5 - 20% 2" xfId="515"/>
    <cellStyle name="常规 2 3 3 3 2" xfId="516"/>
    <cellStyle name="Accent5 - 20% 2 2" xfId="517"/>
    <cellStyle name="Input [yellow] 2 2 2" xfId="518"/>
    <cellStyle name="Accent5 - 20% 3" xfId="519"/>
    <cellStyle name="Accent5 - 40%" xfId="520"/>
    <cellStyle name="标题 2 3 3" xfId="521"/>
    <cellStyle name="Accent5 - 60%" xfId="522"/>
    <cellStyle name="常规 12" xfId="523"/>
    <cellStyle name="好 4 2" xfId="524"/>
    <cellStyle name="Accent5 - 60% 2" xfId="525"/>
    <cellStyle name="常规 12 2" xfId="526"/>
    <cellStyle name="好 4 2 2" xfId="527"/>
    <cellStyle name="Category" xfId="528"/>
    <cellStyle name="Accent5 3" xfId="529"/>
    <cellStyle name="标题 2 3" xfId="530"/>
    <cellStyle name="Category 2" xfId="531"/>
    <cellStyle name="Accent5 3 2" xfId="532"/>
    <cellStyle name="标题 3 3" xfId="533"/>
    <cellStyle name="Comma [0]_!!!GO" xfId="534"/>
    <cellStyle name="Accent5 4 2"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百分比 2 3 2 2 2" xfId="546"/>
    <cellStyle name="Accent5 8" xfId="547"/>
    <cellStyle name="汇总 5" xfId="548"/>
    <cellStyle name="Accent6 - 20%" xfId="549"/>
    <cellStyle name="Accent6 - 40% 2 2" xfId="550"/>
    <cellStyle name="标题 3 4 4" xfId="551"/>
    <cellStyle name="ColLevel_0" xfId="552"/>
    <cellStyle name="常规 3 3 3" xfId="553"/>
    <cellStyle name="常规_2007年云南省向人大报送政府收支预算表格式编制过程表" xfId="554"/>
    <cellStyle name="Accent6 - 40% 3" xfId="555"/>
    <cellStyle name="Accent6 - 60% 2" xfId="556"/>
    <cellStyle name="Accent6 - 60% 3" xfId="557"/>
    <cellStyle name="标题 1 4 4" xfId="558"/>
    <cellStyle name="Accent6 8" xfId="559"/>
    <cellStyle name="百分比 2 4 3" xfId="560"/>
    <cellStyle name="Comma_!!!GO" xfId="561"/>
    <cellStyle name="标题 3 3 2" xfId="562"/>
    <cellStyle name="分级显示列_1_Book1" xfId="563"/>
    <cellStyle name="Currency_!!!GO" xfId="564"/>
    <cellStyle name="标题 2 3 4" xfId="565"/>
    <cellStyle name="常规 13" xfId="566"/>
    <cellStyle name="好 4 3" xfId="567"/>
    <cellStyle name="Currency1" xfId="568"/>
    <cellStyle name="Date 2" xfId="569"/>
    <cellStyle name="常规 2 2 11 2" xfId="570"/>
    <cellStyle name="Date 2 2" xfId="571"/>
    <cellStyle name="Dollar (zero dec)" xfId="572"/>
    <cellStyle name="差_0502通海县 3" xfId="573"/>
    <cellStyle name="标题 2 2" xfId="574"/>
    <cellStyle name="百分比 5 2" xfId="575"/>
    <cellStyle name="常规 2 3 6" xfId="576"/>
    <cellStyle name="Grey" xfId="577"/>
    <cellStyle name="常规 5 2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PSHeading 2 2 2" xfId="615"/>
    <cellStyle name="no dec 2 2" xfId="616"/>
    <cellStyle name="常规 450" xfId="617"/>
    <cellStyle name="百分比 3 3 2" xfId="618"/>
    <cellStyle name="PSHeading 2 3" xfId="619"/>
    <cellStyle name="no dec 3" xfId="620"/>
    <cellStyle name="Normal - Style1" xfId="621"/>
    <cellStyle name="百分比 2 5 2" xfId="622"/>
    <cellStyle name="Normal_!!!GO" xfId="623"/>
    <cellStyle name="PSInt" xfId="624"/>
    <cellStyle name="常规 2 4" xfId="625"/>
    <cellStyle name="常规 2 9 3" xfId="626"/>
    <cellStyle name="输入 3 3" xfId="627"/>
    <cellStyle name="per.style" xfId="628"/>
    <cellStyle name="t_HVAC Equipment (3)" xfId="629"/>
    <cellStyle name="常规 2 3 4" xfId="630"/>
    <cellStyle name="Percent [2] 2" xfId="631"/>
    <cellStyle name="常规 94" xfId="632"/>
    <cellStyle name="Percent_!!!GO" xfId="633"/>
    <cellStyle name="解释性文本 2 3" xfId="634"/>
    <cellStyle name="百分比 8" xfId="635"/>
    <cellStyle name="标题 5" xfId="636"/>
    <cellStyle name="Pourcentage_pldt" xfId="637"/>
    <cellStyle name="常规 2 3 2 3 2" xfId="638"/>
    <cellStyle name="强调文字颜色 4 2" xfId="639"/>
    <cellStyle name="PSChar 2" xfId="640"/>
    <cellStyle name="编号 2 2" xfId="641"/>
    <cellStyle name="PSHeading 3 3" xfId="642"/>
    <cellStyle name="PSDate" xfId="643"/>
    <cellStyle name="编号 2 2 2" xfId="644"/>
    <cellStyle name="PSDate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2"/>
  <sheetViews>
    <sheetView showGridLines="0" showZeros="0" view="pageBreakPreview" zoomScaleNormal="90" topLeftCell="B1" workbookViewId="0">
      <pane ySplit="4" topLeftCell="A20" activePane="bottomLeft" state="frozen"/>
      <selection/>
      <selection pane="bottomLeft" activeCell="B26" sqref="B26"/>
    </sheetView>
  </sheetViews>
  <sheetFormatPr defaultColWidth="9" defaultRowHeight="14.25" outlineLevelCol="4"/>
  <cols>
    <col min="1" max="1" width="17.6333333333333" style="302" customWidth="1"/>
    <col min="2" max="2" width="50.75" style="302" customWidth="1"/>
    <col min="3" max="4" width="20.6333333333333" style="302" customWidth="1"/>
    <col min="5" max="5" width="20.6333333333333" style="380" customWidth="1"/>
    <col min="6" max="16384" width="9" style="448"/>
  </cols>
  <sheetData>
    <row r="1" ht="22.5" spans="2:2">
      <c r="B1" s="511" t="s">
        <v>0</v>
      </c>
    </row>
    <row r="2" ht="45" customHeight="1" spans="1:5">
      <c r="A2" s="474"/>
      <c r="B2" s="512" t="s">
        <v>1</v>
      </c>
      <c r="C2" s="512"/>
      <c r="D2" s="512"/>
      <c r="E2" s="512"/>
    </row>
    <row r="3" ht="18.95" customHeight="1" spans="2:5">
      <c r="B3" s="513"/>
      <c r="C3" s="514"/>
      <c r="E3" s="310" t="s">
        <v>2</v>
      </c>
    </row>
    <row r="4" s="509" customFormat="1" ht="45" customHeight="1" spans="1:5">
      <c r="A4" s="515" t="s">
        <v>3</v>
      </c>
      <c r="B4" s="516" t="s">
        <v>4</v>
      </c>
      <c r="C4" s="314" t="s">
        <v>5</v>
      </c>
      <c r="D4" s="314" t="s">
        <v>6</v>
      </c>
      <c r="E4" s="516" t="s">
        <v>7</v>
      </c>
    </row>
    <row r="5" ht="37.5" customHeight="1" spans="1:5">
      <c r="A5" s="486" t="s">
        <v>8</v>
      </c>
      <c r="B5" s="487" t="s">
        <v>9</v>
      </c>
      <c r="C5" s="388">
        <v>67543</v>
      </c>
      <c r="D5" s="388">
        <v>84127</v>
      </c>
      <c r="E5" s="360">
        <f>(D5-C5)/C5</f>
        <v>0.246</v>
      </c>
    </row>
    <row r="6" ht="37.5" customHeight="1" spans="1:5">
      <c r="A6" s="394" t="s">
        <v>10</v>
      </c>
      <c r="B6" s="341" t="s">
        <v>11</v>
      </c>
      <c r="C6" s="387">
        <v>22800</v>
      </c>
      <c r="D6" s="387">
        <v>30575</v>
      </c>
      <c r="E6" s="361">
        <f t="shared" ref="E6:E29" si="0">(D6-C6)/C6</f>
        <v>0.341</v>
      </c>
    </row>
    <row r="7" ht="37.5" customHeight="1" spans="1:5">
      <c r="A7" s="394" t="s">
        <v>12</v>
      </c>
      <c r="B7" s="341" t="s">
        <v>13</v>
      </c>
      <c r="C7" s="387">
        <v>3963</v>
      </c>
      <c r="D7" s="387">
        <v>5900</v>
      </c>
      <c r="E7" s="361">
        <f t="shared" si="0"/>
        <v>0.489</v>
      </c>
    </row>
    <row r="8" ht="37.5" customHeight="1" spans="1:5">
      <c r="A8" s="394" t="s">
        <v>14</v>
      </c>
      <c r="B8" s="341" t="s">
        <v>15</v>
      </c>
      <c r="C8" s="387">
        <v>732</v>
      </c>
      <c r="D8" s="387">
        <v>946</v>
      </c>
      <c r="E8" s="361">
        <f t="shared" si="0"/>
        <v>0.292</v>
      </c>
    </row>
    <row r="9" ht="37.5" customHeight="1" spans="1:5">
      <c r="A9" s="394" t="s">
        <v>16</v>
      </c>
      <c r="B9" s="341" t="s">
        <v>17</v>
      </c>
      <c r="C9" s="387">
        <v>9109</v>
      </c>
      <c r="D9" s="387">
        <v>12347</v>
      </c>
      <c r="E9" s="361">
        <f t="shared" si="0"/>
        <v>0.355</v>
      </c>
    </row>
    <row r="10" ht="37.5" customHeight="1" spans="1:5">
      <c r="A10" s="394" t="s">
        <v>18</v>
      </c>
      <c r="B10" s="341" t="s">
        <v>19</v>
      </c>
      <c r="C10" s="387">
        <v>2130</v>
      </c>
      <c r="D10" s="387">
        <v>2621</v>
      </c>
      <c r="E10" s="361">
        <f t="shared" si="0"/>
        <v>0.231</v>
      </c>
    </row>
    <row r="11" ht="37.5" customHeight="1" spans="1:5">
      <c r="A11" s="394" t="s">
        <v>20</v>
      </c>
      <c r="B11" s="341" t="s">
        <v>21</v>
      </c>
      <c r="C11" s="387">
        <v>1170</v>
      </c>
      <c r="D11" s="387">
        <v>1440</v>
      </c>
      <c r="E11" s="361">
        <f t="shared" si="0"/>
        <v>0.231</v>
      </c>
    </row>
    <row r="12" ht="37.5" customHeight="1" spans="1:5">
      <c r="A12" s="394" t="s">
        <v>22</v>
      </c>
      <c r="B12" s="341" t="s">
        <v>23</v>
      </c>
      <c r="C12" s="387">
        <v>841</v>
      </c>
      <c r="D12" s="387">
        <v>1034</v>
      </c>
      <c r="E12" s="361">
        <f t="shared" si="0"/>
        <v>0.229</v>
      </c>
    </row>
    <row r="13" ht="37.5" customHeight="1" spans="1:5">
      <c r="A13" s="394" t="s">
        <v>24</v>
      </c>
      <c r="B13" s="341" t="s">
        <v>25</v>
      </c>
      <c r="C13" s="387">
        <v>2213</v>
      </c>
      <c r="D13" s="387">
        <v>2732</v>
      </c>
      <c r="E13" s="361">
        <f t="shared" si="0"/>
        <v>0.235</v>
      </c>
    </row>
    <row r="14" ht="37.5" customHeight="1" spans="1:5">
      <c r="A14" s="394" t="s">
        <v>26</v>
      </c>
      <c r="B14" s="341" t="s">
        <v>27</v>
      </c>
      <c r="C14" s="387">
        <v>1806</v>
      </c>
      <c r="D14" s="387">
        <v>2230</v>
      </c>
      <c r="E14" s="361">
        <f t="shared" si="0"/>
        <v>0.235</v>
      </c>
    </row>
    <row r="15" ht="37.5" customHeight="1" spans="1:5">
      <c r="A15" s="394" t="s">
        <v>28</v>
      </c>
      <c r="B15" s="341" t="s">
        <v>29</v>
      </c>
      <c r="C15" s="387">
        <v>1050</v>
      </c>
      <c r="D15" s="387">
        <v>1291</v>
      </c>
      <c r="E15" s="361">
        <f t="shared" si="0"/>
        <v>0.23</v>
      </c>
    </row>
    <row r="16" ht="37.5" customHeight="1" spans="1:5">
      <c r="A16" s="394" t="s">
        <v>30</v>
      </c>
      <c r="B16" s="341" t="s">
        <v>31</v>
      </c>
      <c r="C16" s="387">
        <v>3130</v>
      </c>
      <c r="D16" s="387">
        <v>3866</v>
      </c>
      <c r="E16" s="361">
        <f t="shared" si="0"/>
        <v>0.235</v>
      </c>
    </row>
    <row r="17" ht="37.5" customHeight="1" spans="1:5">
      <c r="A17" s="394" t="s">
        <v>32</v>
      </c>
      <c r="B17" s="341" t="s">
        <v>33</v>
      </c>
      <c r="C17" s="387">
        <v>1784</v>
      </c>
      <c r="D17" s="387">
        <v>2062</v>
      </c>
      <c r="E17" s="361">
        <f t="shared" si="0"/>
        <v>0.156</v>
      </c>
    </row>
    <row r="18" ht="37.5" customHeight="1" spans="1:5">
      <c r="A18" s="394" t="s">
        <v>34</v>
      </c>
      <c r="B18" s="341" t="s">
        <v>35</v>
      </c>
      <c r="C18" s="387">
        <v>15939</v>
      </c>
      <c r="D18" s="387">
        <v>16000</v>
      </c>
      <c r="E18" s="361">
        <f t="shared" si="0"/>
        <v>0.004</v>
      </c>
    </row>
    <row r="19" ht="37.5" customHeight="1" spans="1:5">
      <c r="A19" s="394" t="s">
        <v>36</v>
      </c>
      <c r="B19" s="341" t="s">
        <v>37</v>
      </c>
      <c r="C19" s="387">
        <v>738</v>
      </c>
      <c r="D19" s="387">
        <v>912</v>
      </c>
      <c r="E19" s="361">
        <f t="shared" si="0"/>
        <v>0.236</v>
      </c>
    </row>
    <row r="20" ht="37.5" customHeight="1" spans="1:5">
      <c r="A20" s="523" t="s">
        <v>38</v>
      </c>
      <c r="B20" s="341" t="s">
        <v>39</v>
      </c>
      <c r="C20" s="387">
        <v>138</v>
      </c>
      <c r="D20" s="387">
        <v>170</v>
      </c>
      <c r="E20" s="361">
        <f t="shared" si="0"/>
        <v>0.232</v>
      </c>
    </row>
    <row r="21" ht="37.5" customHeight="1" spans="1:5">
      <c r="A21" s="391" t="s">
        <v>40</v>
      </c>
      <c r="B21" s="487" t="s">
        <v>41</v>
      </c>
      <c r="C21" s="388">
        <v>48239</v>
      </c>
      <c r="D21" s="388">
        <v>36055</v>
      </c>
      <c r="E21" s="360">
        <f t="shared" si="0"/>
        <v>-0.253</v>
      </c>
    </row>
    <row r="22" ht="37.5" customHeight="1" spans="1:5">
      <c r="A22" s="517" t="s">
        <v>42</v>
      </c>
      <c r="B22" s="341" t="s">
        <v>43</v>
      </c>
      <c r="C22" s="387">
        <v>2913</v>
      </c>
      <c r="D22" s="387">
        <v>2124</v>
      </c>
      <c r="E22" s="361">
        <f t="shared" si="0"/>
        <v>-0.271</v>
      </c>
    </row>
    <row r="23" ht="37.5" customHeight="1" spans="1:5">
      <c r="A23" s="394" t="s">
        <v>44</v>
      </c>
      <c r="B23" s="518" t="s">
        <v>45</v>
      </c>
      <c r="C23" s="387">
        <v>32081</v>
      </c>
      <c r="D23" s="387">
        <v>24228</v>
      </c>
      <c r="E23" s="361">
        <f t="shared" si="0"/>
        <v>-0.245</v>
      </c>
    </row>
    <row r="24" ht="37.5" customHeight="1" spans="1:5">
      <c r="A24" s="394" t="s">
        <v>46</v>
      </c>
      <c r="B24" s="341" t="s">
        <v>47</v>
      </c>
      <c r="C24" s="387">
        <v>6643</v>
      </c>
      <c r="D24" s="387">
        <v>4851</v>
      </c>
      <c r="E24" s="361">
        <f t="shared" si="0"/>
        <v>-0.27</v>
      </c>
    </row>
    <row r="25" ht="37.5" customHeight="1" spans="1:5">
      <c r="A25" s="394" t="s">
        <v>48</v>
      </c>
      <c r="B25" s="341" t="s">
        <v>49</v>
      </c>
      <c r="C25" s="387">
        <v>21</v>
      </c>
      <c r="D25" s="387">
        <v>16</v>
      </c>
      <c r="E25" s="361">
        <f t="shared" si="0"/>
        <v>-0.238</v>
      </c>
    </row>
    <row r="26" ht="37.5" customHeight="1" spans="1:5">
      <c r="A26" s="394" t="s">
        <v>50</v>
      </c>
      <c r="B26" s="341" t="s">
        <v>51</v>
      </c>
      <c r="C26" s="387">
        <v>4677</v>
      </c>
      <c r="D26" s="387">
        <v>3431</v>
      </c>
      <c r="E26" s="361">
        <f t="shared" si="0"/>
        <v>-0.266</v>
      </c>
    </row>
    <row r="27" ht="37.5" customHeight="1" spans="1:5">
      <c r="A27" s="394" t="s">
        <v>52</v>
      </c>
      <c r="B27" s="341" t="s">
        <v>53</v>
      </c>
      <c r="C27" s="387">
        <v>300</v>
      </c>
      <c r="D27" s="387">
        <v>223</v>
      </c>
      <c r="E27" s="361">
        <f t="shared" si="0"/>
        <v>-0.257</v>
      </c>
    </row>
    <row r="28" ht="37.5" customHeight="1" spans="1:5">
      <c r="A28" s="394" t="s">
        <v>54</v>
      </c>
      <c r="B28" s="341" t="s">
        <v>55</v>
      </c>
      <c r="C28" s="387">
        <v>209</v>
      </c>
      <c r="D28" s="387">
        <v>155</v>
      </c>
      <c r="E28" s="361">
        <f t="shared" si="0"/>
        <v>-0.258</v>
      </c>
    </row>
    <row r="29" ht="37.5" customHeight="1" spans="1:5">
      <c r="A29" s="394" t="s">
        <v>56</v>
      </c>
      <c r="B29" s="341" t="s">
        <v>57</v>
      </c>
      <c r="C29" s="387">
        <v>1395</v>
      </c>
      <c r="D29" s="387">
        <v>1027</v>
      </c>
      <c r="E29" s="361">
        <f t="shared" si="0"/>
        <v>-0.264</v>
      </c>
    </row>
    <row r="30" ht="37.5" customHeight="1" spans="1:5">
      <c r="A30" s="394"/>
      <c r="B30" s="341"/>
      <c r="C30" s="387"/>
      <c r="D30" s="387"/>
      <c r="E30" s="360"/>
    </row>
    <row r="31" s="309" customFormat="1" ht="37.5" customHeight="1" spans="1:5">
      <c r="A31" s="519"/>
      <c r="B31" s="485" t="s">
        <v>58</v>
      </c>
      <c r="C31" s="388">
        <f>C5+C21</f>
        <v>115782</v>
      </c>
      <c r="D31" s="388">
        <f>D5+D21</f>
        <v>120182</v>
      </c>
      <c r="E31" s="360">
        <f t="shared" ref="E30:E39" si="1">(D31-C31)/C31</f>
        <v>0.038</v>
      </c>
    </row>
    <row r="32" ht="37.5" customHeight="1" spans="1:5">
      <c r="A32" s="391">
        <v>105</v>
      </c>
      <c r="B32" s="340" t="s">
        <v>59</v>
      </c>
      <c r="C32" s="388">
        <v>4000</v>
      </c>
      <c r="D32" s="388">
        <v>5100</v>
      </c>
      <c r="E32" s="360"/>
    </row>
    <row r="33" ht="37.5" customHeight="1" spans="1:5">
      <c r="A33" s="486">
        <v>110</v>
      </c>
      <c r="B33" s="487" t="s">
        <v>60</v>
      </c>
      <c r="C33" s="388">
        <f>SUM(C34:C39)</f>
        <v>309727</v>
      </c>
      <c r="D33" s="388">
        <f>SUM(D34:D39)</f>
        <v>381584</v>
      </c>
      <c r="E33" s="360">
        <f t="shared" si="1"/>
        <v>0.232</v>
      </c>
    </row>
    <row r="34" ht="37.5" customHeight="1" spans="1:5">
      <c r="A34" s="394">
        <v>11001</v>
      </c>
      <c r="B34" s="341" t="s">
        <v>61</v>
      </c>
      <c r="C34" s="387">
        <v>5145</v>
      </c>
      <c r="D34" s="387">
        <v>5145</v>
      </c>
      <c r="E34" s="360">
        <f t="shared" si="1"/>
        <v>0</v>
      </c>
    </row>
    <row r="35" ht="37.5" customHeight="1" spans="1:5">
      <c r="A35" s="394"/>
      <c r="B35" s="341" t="s">
        <v>62</v>
      </c>
      <c r="C35" s="387">
        <v>234202</v>
      </c>
      <c r="D35" s="387">
        <v>234935</v>
      </c>
      <c r="E35" s="361">
        <f t="shared" si="1"/>
        <v>0.003</v>
      </c>
    </row>
    <row r="36" ht="37.5" customHeight="1" spans="1:5">
      <c r="A36" s="394">
        <v>11008</v>
      </c>
      <c r="B36" s="341" t="s">
        <v>63</v>
      </c>
      <c r="C36" s="387">
        <v>42472</v>
      </c>
      <c r="D36" s="387">
        <v>14647</v>
      </c>
      <c r="E36" s="361">
        <f t="shared" si="1"/>
        <v>-0.655</v>
      </c>
    </row>
    <row r="37" ht="37.5" customHeight="1" spans="1:5">
      <c r="A37" s="394">
        <v>11009</v>
      </c>
      <c r="B37" s="341" t="s">
        <v>64</v>
      </c>
      <c r="C37" s="387">
        <v>27868</v>
      </c>
      <c r="D37" s="387">
        <v>126857</v>
      </c>
      <c r="E37" s="361">
        <f t="shared" si="1"/>
        <v>3.552</v>
      </c>
    </row>
    <row r="38" s="510" customFormat="1" ht="37.5" customHeight="1" spans="1:5">
      <c r="A38" s="490">
        <v>11013</v>
      </c>
      <c r="B38" s="343" t="s">
        <v>65</v>
      </c>
      <c r="C38" s="387"/>
      <c r="D38" s="387"/>
      <c r="E38" s="361"/>
    </row>
    <row r="39" s="510" customFormat="1" ht="37.5" customHeight="1" spans="1:5">
      <c r="A39" s="490">
        <v>11015</v>
      </c>
      <c r="B39" s="343" t="s">
        <v>66</v>
      </c>
      <c r="C39" s="387">
        <v>40</v>
      </c>
      <c r="D39" s="387"/>
      <c r="E39" s="361">
        <f t="shared" si="1"/>
        <v>-1</v>
      </c>
    </row>
    <row r="40" ht="37.5" customHeight="1" spans="1:5">
      <c r="A40" s="520"/>
      <c r="B40" s="521" t="s">
        <v>67</v>
      </c>
      <c r="C40" s="388">
        <f>C31+C32+C33</f>
        <v>429509</v>
      </c>
      <c r="D40" s="388">
        <f>D31+D32+D33</f>
        <v>506866</v>
      </c>
      <c r="E40" s="522"/>
    </row>
    <row r="41" spans="4:4">
      <c r="D41" s="389"/>
    </row>
    <row r="42" spans="3:4">
      <c r="C42" s="389"/>
      <c r="D42" s="389"/>
    </row>
    <row r="43" spans="4:4">
      <c r="D43" s="389"/>
    </row>
    <row r="44" spans="3:4">
      <c r="C44" s="389"/>
      <c r="D44" s="389"/>
    </row>
    <row r="45" spans="3:4">
      <c r="C45" s="389"/>
      <c r="D45" s="389"/>
    </row>
    <row r="46" spans="4:4">
      <c r="D46" s="389"/>
    </row>
    <row r="47" spans="3:4">
      <c r="C47" s="389"/>
      <c r="D47" s="389"/>
    </row>
    <row r="48" spans="3:4">
      <c r="C48" s="389"/>
      <c r="D48" s="389"/>
    </row>
    <row r="49" spans="3:4">
      <c r="C49" s="389"/>
      <c r="D49" s="389"/>
    </row>
    <row r="50" spans="3:4">
      <c r="C50" s="389"/>
      <c r="D50" s="389"/>
    </row>
    <row r="51" spans="4:4">
      <c r="D51" s="389"/>
    </row>
    <row r="52" spans="3:4">
      <c r="C52" s="389"/>
      <c r="D52" s="389"/>
    </row>
  </sheetData>
  <mergeCells count="1">
    <mergeCell ref="B2:E2"/>
  </mergeCells>
  <conditionalFormatting sqref="E3">
    <cfRule type="cellIs" dxfId="0" priority="39" stopIfTrue="1" operator="lessThanOrEqual">
      <formula>-1</formula>
    </cfRule>
  </conditionalFormatting>
  <conditionalFormatting sqref="A32:B32">
    <cfRule type="expression" dxfId="1" priority="45" stopIfTrue="1">
      <formula>"len($A:$A)=3"</formula>
    </cfRule>
  </conditionalFormatting>
  <conditionalFormatting sqref="C32">
    <cfRule type="expression" dxfId="1" priority="30" stopIfTrue="1">
      <formula>"len($A:$A)=3"</formula>
    </cfRule>
  </conditionalFormatting>
  <conditionalFormatting sqref="D32">
    <cfRule type="expression" dxfId="1" priority="19" stopIfTrue="1">
      <formula>"len($A:$A)=3"</formula>
    </cfRule>
  </conditionalFormatting>
  <conditionalFormatting sqref="D34">
    <cfRule type="expression" dxfId="1" priority="1" stopIfTrue="1">
      <formula>"len($A:$A)=3"</formula>
    </cfRule>
  </conditionalFormatting>
  <conditionalFormatting sqref="D35">
    <cfRule type="expression" dxfId="1" priority="17" stopIfTrue="1">
      <formula>"len($A:$A)=3"</formula>
    </cfRule>
  </conditionalFormatting>
  <conditionalFormatting sqref="D39">
    <cfRule type="expression" dxfId="1" priority="22" stopIfTrue="1">
      <formula>"len($A:$A)=3"</formula>
    </cfRule>
  </conditionalFormatting>
  <conditionalFormatting sqref="B8:B9">
    <cfRule type="expression" dxfId="1" priority="53" stopIfTrue="1">
      <formula>"len($A:$A)=3"</formula>
    </cfRule>
  </conditionalFormatting>
  <conditionalFormatting sqref="B33:B35">
    <cfRule type="expression" dxfId="1" priority="14" stopIfTrue="1">
      <formula>"len($A:$A)=3"</formula>
    </cfRule>
  </conditionalFormatting>
  <conditionalFormatting sqref="B38:B40">
    <cfRule type="expression" dxfId="1" priority="8" stopIfTrue="1">
      <formula>"len($A:$A)=3"</formula>
    </cfRule>
    <cfRule type="expression" dxfId="1" priority="9" stopIfTrue="1">
      <formula>"len($A:$A)=3"</formula>
    </cfRule>
  </conditionalFormatting>
  <conditionalFormatting sqref="C5:C30">
    <cfRule type="expression" dxfId="1" priority="31" stopIfTrue="1">
      <formula>"len($A:$A)=3"</formula>
    </cfRule>
  </conditionalFormatting>
  <conditionalFormatting sqref="C5:C7">
    <cfRule type="expression" dxfId="1" priority="34" stopIfTrue="1">
      <formula>"len($A:$A)=3"</formula>
    </cfRule>
  </conditionalFormatting>
  <conditionalFormatting sqref="C8:C9">
    <cfRule type="expression" dxfId="1" priority="32" stopIfTrue="1">
      <formula>"len($A:$A)=3"</formula>
    </cfRule>
  </conditionalFormatting>
  <conditionalFormatting sqref="C34:C35">
    <cfRule type="expression" dxfId="1" priority="28" stopIfTrue="1">
      <formula>"len($A:$A)=3"</formula>
    </cfRule>
  </conditionalFormatting>
  <conditionalFormatting sqref="C36:C37">
    <cfRule type="expression" dxfId="1" priority="26" stopIfTrue="1">
      <formula>"len($A:$A)=3"</formula>
    </cfRule>
  </conditionalFormatting>
  <conditionalFormatting sqref="D5:D30">
    <cfRule type="expression" dxfId="1" priority="20" stopIfTrue="1">
      <formula>"len($A:$A)=3"</formula>
    </cfRule>
  </conditionalFormatting>
  <conditionalFormatting sqref="D5:D7">
    <cfRule type="expression" dxfId="1" priority="23" stopIfTrue="1">
      <formula>"len($A:$A)=3"</formula>
    </cfRule>
  </conditionalFormatting>
  <conditionalFormatting sqref="D8:D9">
    <cfRule type="expression" dxfId="1" priority="21" stopIfTrue="1">
      <formula>"len($A:$A)=3"</formula>
    </cfRule>
  </conditionalFormatting>
  <conditionalFormatting sqref="D36:D37">
    <cfRule type="expression" dxfId="1" priority="15" stopIfTrue="1">
      <formula>"len($A:$A)=3"</formula>
    </cfRule>
  </conditionalFormatting>
  <conditionalFormatting sqref="D38:D39">
    <cfRule type="expression" dxfId="1" priority="25" stopIfTrue="1">
      <formula>"len($A:$A)=3"</formula>
    </cfRule>
  </conditionalFormatting>
  <conditionalFormatting sqref="A5:B30">
    <cfRule type="expression" dxfId="1" priority="50" stopIfTrue="1">
      <formula>"len($A:$A)=3"</formula>
    </cfRule>
  </conditionalFormatting>
  <conditionalFormatting sqref="B5:B7 B40 B32">
    <cfRule type="expression" dxfId="1" priority="59" stopIfTrue="1">
      <formula>"len($A:$A)=3"</formula>
    </cfRule>
  </conditionalFormatting>
  <conditionalFormatting sqref="C32:C33 C34:D35 D33">
    <cfRule type="expression" dxfId="1" priority="35" stopIfTrue="1">
      <formula>"len($A:$A)=3"</formula>
    </cfRule>
  </conditionalFormatting>
  <conditionalFormatting sqref="D32 D35">
    <cfRule type="expression" dxfId="1" priority="24" stopIfTrue="1">
      <formula>"len($A:$A)=3"</formula>
    </cfRule>
  </conditionalFormatting>
  <conditionalFormatting sqref="A33:B35 B39:B40">
    <cfRule type="expression" dxfId="1" priority="13" stopIfTrue="1">
      <formula>"len($A:$A)=3"</formula>
    </cfRule>
  </conditionalFormatting>
  <conditionalFormatting sqref="C33:D35">
    <cfRule type="expression" dxfId="1" priority="29" stopIfTrue="1">
      <formula>"len($A:$A)=3"</formula>
    </cfRule>
  </conditionalFormatting>
  <conditionalFormatting sqref="A34:B35">
    <cfRule type="expression" dxfId="1" priority="12" stopIfTrue="1">
      <formula>"len($A:$A)=3"</formula>
    </cfRule>
  </conditionalFormatting>
  <conditionalFormatting sqref="B40 A36:D36">
    <cfRule type="expression" dxfId="1" priority="57" stopIfTrue="1">
      <formula>"len($A:$A)=3"</formula>
    </cfRule>
  </conditionalFormatting>
  <conditionalFormatting sqref="A36:B37">
    <cfRule type="expression" dxfId="1" priority="10" stopIfTrue="1">
      <formula>"len($A:$A)=3"</formula>
    </cfRule>
  </conditionalFormatting>
  <conditionalFormatting sqref="C38:C40 D40">
    <cfRule type="expression" dxfId="1" priority="36" stopIfTrue="1">
      <formula>"len($A:$A)=3"</formula>
    </cfRule>
  </conditionalFormatting>
  <conditionalFormatting sqref="C39:C40 D40">
    <cfRule type="expression" dxfId="1" priority="33"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view="pageBreakPreview" zoomScale="90" zoomScaleNormal="90" topLeftCell="B1" workbookViewId="0">
      <pane ySplit="3" topLeftCell="A6" activePane="bottomLeft" state="frozen"/>
      <selection/>
      <selection pane="bottomLeft" activeCell="B1" sqref="B1:E1"/>
    </sheetView>
  </sheetViews>
  <sheetFormatPr defaultColWidth="9" defaultRowHeight="14.25" outlineLevelCol="4"/>
  <cols>
    <col min="1" max="1" width="12.75" style="167" customWidth="1"/>
    <col min="2" max="2" width="50.75" style="167" customWidth="1"/>
    <col min="3" max="5" width="20.6333333333333" style="167" customWidth="1"/>
    <col min="6" max="16384" width="9" style="185"/>
  </cols>
  <sheetData>
    <row r="1" s="493" customFormat="1" ht="45" customHeight="1" spans="1:5">
      <c r="A1" s="474"/>
      <c r="B1" s="475" t="s">
        <v>68</v>
      </c>
      <c r="C1" s="475"/>
      <c r="D1" s="475"/>
      <c r="E1" s="475"/>
    </row>
    <row r="2" ht="18.95" customHeight="1" spans="1:5">
      <c r="A2" s="494"/>
      <c r="B2" s="476"/>
      <c r="C2" s="353"/>
      <c r="E2" s="454" t="s">
        <v>2</v>
      </c>
    </row>
    <row r="3" s="472" customFormat="1" ht="45" customHeight="1" spans="1:5">
      <c r="A3" s="495" t="s">
        <v>3</v>
      </c>
      <c r="B3" s="468" t="s">
        <v>4</v>
      </c>
      <c r="C3" s="119" t="s">
        <v>5</v>
      </c>
      <c r="D3" s="119" t="s">
        <v>6</v>
      </c>
      <c r="E3" s="468" t="s">
        <v>7</v>
      </c>
    </row>
    <row r="4" ht="37.5" customHeight="1" spans="1:5">
      <c r="A4" s="369" t="s">
        <v>69</v>
      </c>
      <c r="B4" s="496" t="s">
        <v>70</v>
      </c>
      <c r="C4" s="372">
        <v>30568</v>
      </c>
      <c r="D4" s="372">
        <v>65669</v>
      </c>
      <c r="E4" s="497">
        <f t="shared" ref="E4:E18" si="0">(D4-C4)/C4</f>
        <v>1.148</v>
      </c>
    </row>
    <row r="5" ht="37.5" customHeight="1" spans="1:5">
      <c r="A5" s="369" t="s">
        <v>71</v>
      </c>
      <c r="B5" s="498" t="s">
        <v>72</v>
      </c>
      <c r="C5" s="372"/>
      <c r="D5" s="372"/>
      <c r="E5" s="497"/>
    </row>
    <row r="6" ht="37.5" customHeight="1" spans="1:5">
      <c r="A6" s="369" t="s">
        <v>73</v>
      </c>
      <c r="B6" s="498" t="s">
        <v>74</v>
      </c>
      <c r="C6" s="372">
        <v>157</v>
      </c>
      <c r="D6" s="372">
        <v>188</v>
      </c>
      <c r="E6" s="497">
        <f t="shared" si="0"/>
        <v>0.197</v>
      </c>
    </row>
    <row r="7" ht="37.5" customHeight="1" spans="1:5">
      <c r="A7" s="369" t="s">
        <v>75</v>
      </c>
      <c r="B7" s="498" t="s">
        <v>76</v>
      </c>
      <c r="C7" s="372">
        <v>17234</v>
      </c>
      <c r="D7" s="372">
        <v>16031</v>
      </c>
      <c r="E7" s="497">
        <f t="shared" si="0"/>
        <v>-0.07</v>
      </c>
    </row>
    <row r="8" ht="37.5" customHeight="1" spans="1:5">
      <c r="A8" s="369" t="s">
        <v>77</v>
      </c>
      <c r="B8" s="498" t="s">
        <v>78</v>
      </c>
      <c r="C8" s="372">
        <v>101386</v>
      </c>
      <c r="D8" s="372">
        <v>132529</v>
      </c>
      <c r="E8" s="497">
        <f t="shared" si="0"/>
        <v>0.307</v>
      </c>
    </row>
    <row r="9" ht="37.5" customHeight="1" spans="1:5">
      <c r="A9" s="369" t="s">
        <v>79</v>
      </c>
      <c r="B9" s="498" t="s">
        <v>80</v>
      </c>
      <c r="C9" s="372">
        <v>118</v>
      </c>
      <c r="D9" s="372">
        <v>518</v>
      </c>
      <c r="E9" s="497">
        <f t="shared" si="0"/>
        <v>3.39</v>
      </c>
    </row>
    <row r="10" ht="37.5" customHeight="1" spans="1:5">
      <c r="A10" s="369" t="s">
        <v>81</v>
      </c>
      <c r="B10" s="498" t="s">
        <v>82</v>
      </c>
      <c r="C10" s="372">
        <v>3795</v>
      </c>
      <c r="D10" s="372">
        <v>4237</v>
      </c>
      <c r="E10" s="497">
        <f t="shared" si="0"/>
        <v>0.116</v>
      </c>
    </row>
    <row r="11" ht="37.5" customHeight="1" spans="1:5">
      <c r="A11" s="369" t="s">
        <v>83</v>
      </c>
      <c r="B11" s="498" t="s">
        <v>84</v>
      </c>
      <c r="C11" s="372">
        <v>69485</v>
      </c>
      <c r="D11" s="372">
        <v>86542</v>
      </c>
      <c r="E11" s="497">
        <f t="shared" si="0"/>
        <v>0.245</v>
      </c>
    </row>
    <row r="12" ht="37.5" customHeight="1" spans="1:5">
      <c r="A12" s="369" t="s">
        <v>85</v>
      </c>
      <c r="B12" s="498" t="s">
        <v>86</v>
      </c>
      <c r="C12" s="372">
        <v>32622</v>
      </c>
      <c r="D12" s="372">
        <v>54761</v>
      </c>
      <c r="E12" s="497">
        <f t="shared" si="0"/>
        <v>0.679</v>
      </c>
    </row>
    <row r="13" ht="37.5" customHeight="1" spans="1:5">
      <c r="A13" s="369" t="s">
        <v>87</v>
      </c>
      <c r="B13" s="498" t="s">
        <v>88</v>
      </c>
      <c r="C13" s="372">
        <v>3738</v>
      </c>
      <c r="D13" s="372">
        <v>5028</v>
      </c>
      <c r="E13" s="497">
        <f t="shared" si="0"/>
        <v>0.345</v>
      </c>
    </row>
    <row r="14" ht="37.5" customHeight="1" spans="1:5">
      <c r="A14" s="369" t="s">
        <v>89</v>
      </c>
      <c r="B14" s="498" t="s">
        <v>90</v>
      </c>
      <c r="C14" s="372">
        <v>7418</v>
      </c>
      <c r="D14" s="372">
        <v>15650</v>
      </c>
      <c r="E14" s="497">
        <f t="shared" si="0"/>
        <v>1.11</v>
      </c>
    </row>
    <row r="15" ht="37.5" customHeight="1" spans="1:5">
      <c r="A15" s="369" t="s">
        <v>91</v>
      </c>
      <c r="B15" s="498" t="s">
        <v>92</v>
      </c>
      <c r="C15" s="372">
        <v>96933</v>
      </c>
      <c r="D15" s="372">
        <v>57324</v>
      </c>
      <c r="E15" s="497">
        <f t="shared" si="0"/>
        <v>-0.409</v>
      </c>
    </row>
    <row r="16" ht="37.5" customHeight="1" spans="1:5">
      <c r="A16" s="369" t="s">
        <v>93</v>
      </c>
      <c r="B16" s="498" t="s">
        <v>94</v>
      </c>
      <c r="C16" s="372">
        <v>9341</v>
      </c>
      <c r="D16" s="372">
        <v>22708</v>
      </c>
      <c r="E16" s="497">
        <f t="shared" si="0"/>
        <v>1.431</v>
      </c>
    </row>
    <row r="17" ht="37.5" customHeight="1" spans="1:5">
      <c r="A17" s="369" t="s">
        <v>95</v>
      </c>
      <c r="B17" s="498" t="s">
        <v>96</v>
      </c>
      <c r="C17" s="372">
        <v>1744</v>
      </c>
      <c r="D17" s="372">
        <v>1425</v>
      </c>
      <c r="E17" s="497">
        <f t="shared" si="0"/>
        <v>-0.183</v>
      </c>
    </row>
    <row r="18" ht="37.5" customHeight="1" spans="1:5">
      <c r="A18" s="369" t="s">
        <v>97</v>
      </c>
      <c r="B18" s="498" t="s">
        <v>98</v>
      </c>
      <c r="C18" s="372">
        <v>465</v>
      </c>
      <c r="D18" s="372">
        <v>784</v>
      </c>
      <c r="E18" s="497">
        <f t="shared" si="0"/>
        <v>0.686</v>
      </c>
    </row>
    <row r="19" ht="37.5" customHeight="1" spans="1:5">
      <c r="A19" s="369" t="s">
        <v>99</v>
      </c>
      <c r="B19" s="498" t="s">
        <v>100</v>
      </c>
      <c r="C19" s="372"/>
      <c r="D19" s="372"/>
      <c r="E19" s="497"/>
    </row>
    <row r="20" ht="37.5" customHeight="1" spans="1:5">
      <c r="A20" s="369" t="s">
        <v>101</v>
      </c>
      <c r="B20" s="498" t="s">
        <v>102</v>
      </c>
      <c r="C20" s="372"/>
      <c r="D20" s="372"/>
      <c r="E20" s="497"/>
    </row>
    <row r="21" ht="37.5" customHeight="1" spans="1:5">
      <c r="A21" s="369" t="s">
        <v>103</v>
      </c>
      <c r="B21" s="498" t="s">
        <v>104</v>
      </c>
      <c r="C21" s="372">
        <v>3984</v>
      </c>
      <c r="D21" s="372">
        <v>3171</v>
      </c>
      <c r="E21" s="497">
        <f t="shared" ref="E21:E24" si="1">(D21-C21)/C21</f>
        <v>-0.204</v>
      </c>
    </row>
    <row r="22" ht="37.5" customHeight="1" spans="1:5">
      <c r="A22" s="369" t="s">
        <v>105</v>
      </c>
      <c r="B22" s="498" t="s">
        <v>106</v>
      </c>
      <c r="C22" s="372">
        <v>13973</v>
      </c>
      <c r="D22" s="372">
        <v>15207</v>
      </c>
      <c r="E22" s="497">
        <f t="shared" si="1"/>
        <v>0.088</v>
      </c>
    </row>
    <row r="23" ht="37.5" customHeight="1" spans="1:5">
      <c r="A23" s="369" t="s">
        <v>107</v>
      </c>
      <c r="B23" s="498" t="s">
        <v>108</v>
      </c>
      <c r="C23" s="372">
        <v>485</v>
      </c>
      <c r="D23" s="372">
        <v>214</v>
      </c>
      <c r="E23" s="497">
        <f t="shared" si="1"/>
        <v>-0.559</v>
      </c>
    </row>
    <row r="24" ht="37.5" customHeight="1" spans="1:5">
      <c r="A24" s="369" t="s">
        <v>109</v>
      </c>
      <c r="B24" s="498" t="s">
        <v>110</v>
      </c>
      <c r="C24" s="372">
        <v>4238</v>
      </c>
      <c r="D24" s="372">
        <v>1766</v>
      </c>
      <c r="E24" s="497">
        <f t="shared" si="1"/>
        <v>-0.583</v>
      </c>
    </row>
    <row r="25" ht="37.5" customHeight="1" spans="1:5">
      <c r="A25" s="369" t="s">
        <v>111</v>
      </c>
      <c r="B25" s="498" t="s">
        <v>112</v>
      </c>
      <c r="C25" s="372"/>
      <c r="D25" s="372">
        <v>3000</v>
      </c>
      <c r="E25" s="497"/>
    </row>
    <row r="26" ht="37.5" customHeight="1" spans="1:5">
      <c r="A26" s="369" t="s">
        <v>113</v>
      </c>
      <c r="B26" s="498" t="s">
        <v>114</v>
      </c>
      <c r="C26" s="372">
        <v>2272</v>
      </c>
      <c r="D26" s="372">
        <v>2273</v>
      </c>
      <c r="E26" s="499">
        <f>(D26-C26)/C26</f>
        <v>0.0004</v>
      </c>
    </row>
    <row r="27" ht="37.5" customHeight="1" spans="1:5">
      <c r="A27" s="369" t="s">
        <v>115</v>
      </c>
      <c r="B27" s="498" t="s">
        <v>116</v>
      </c>
      <c r="C27" s="372">
        <v>4</v>
      </c>
      <c r="D27" s="372">
        <v>15</v>
      </c>
      <c r="E27" s="497">
        <f t="shared" ref="E26:E33" si="2">(D27-C27)/C27</f>
        <v>2.75</v>
      </c>
    </row>
    <row r="28" ht="37.5" customHeight="1" spans="1:5">
      <c r="A28" s="369" t="s">
        <v>117</v>
      </c>
      <c r="B28" s="498" t="s">
        <v>118</v>
      </c>
      <c r="C28" s="372"/>
      <c r="D28" s="372">
        <v>6116</v>
      </c>
      <c r="E28" s="497"/>
    </row>
    <row r="29" ht="37.5" customHeight="1" spans="1:5">
      <c r="A29" s="369"/>
      <c r="B29" s="498"/>
      <c r="C29" s="372"/>
      <c r="D29" s="372"/>
      <c r="E29" s="497"/>
    </row>
    <row r="30" s="352" customFormat="1" ht="37.5" customHeight="1" spans="1:5">
      <c r="A30" s="484"/>
      <c r="B30" s="485" t="s">
        <v>119</v>
      </c>
      <c r="C30" s="480">
        <f>SUM(C4:C29)</f>
        <v>399960</v>
      </c>
      <c r="D30" s="480">
        <f>SUM(D4:D29)</f>
        <v>495156</v>
      </c>
      <c r="E30" s="500">
        <f t="shared" si="2"/>
        <v>0.238</v>
      </c>
    </row>
    <row r="31" ht="37.5" customHeight="1" spans="1:5">
      <c r="A31" s="366">
        <v>230</v>
      </c>
      <c r="B31" s="501" t="s">
        <v>120</v>
      </c>
      <c r="C31" s="480">
        <f>SUM(C32:C36)</f>
        <v>10287</v>
      </c>
      <c r="D31" s="480">
        <f>SUM(D32:D36)</f>
        <v>6000</v>
      </c>
      <c r="E31" s="500">
        <f t="shared" si="2"/>
        <v>-0.417</v>
      </c>
    </row>
    <row r="32" ht="37.5" customHeight="1" spans="1:5">
      <c r="A32" s="502">
        <v>23006</v>
      </c>
      <c r="B32" s="503" t="s">
        <v>121</v>
      </c>
      <c r="C32" s="372">
        <v>7075</v>
      </c>
      <c r="D32" s="372">
        <v>6000</v>
      </c>
      <c r="E32" s="497">
        <f t="shared" si="2"/>
        <v>-0.152</v>
      </c>
    </row>
    <row r="33" ht="36" customHeight="1" spans="1:5">
      <c r="A33" s="369">
        <v>23008</v>
      </c>
      <c r="B33" s="503" t="s">
        <v>122</v>
      </c>
      <c r="C33" s="372">
        <v>2155</v>
      </c>
      <c r="D33" s="372"/>
      <c r="E33" s="497">
        <f t="shared" si="2"/>
        <v>-1</v>
      </c>
    </row>
    <row r="34" ht="36" customHeight="1" spans="1:5">
      <c r="A34" s="369"/>
      <c r="B34" s="503" t="s">
        <v>123</v>
      </c>
      <c r="C34" s="372">
        <v>1057</v>
      </c>
      <c r="D34" s="372"/>
      <c r="E34" s="497"/>
    </row>
    <row r="35" ht="37.5" customHeight="1" spans="1:5">
      <c r="A35" s="504">
        <v>23015</v>
      </c>
      <c r="B35" s="483" t="s">
        <v>124</v>
      </c>
      <c r="C35" s="372"/>
      <c r="D35" s="372"/>
      <c r="E35" s="505"/>
    </row>
    <row r="36" s="473" customFormat="1" ht="36" customHeight="1" spans="1:5">
      <c r="A36" s="504">
        <v>23016</v>
      </c>
      <c r="B36" s="483" t="s">
        <v>125</v>
      </c>
      <c r="C36" s="372"/>
      <c r="D36" s="372"/>
      <c r="E36" s="506"/>
    </row>
    <row r="37" s="473" customFormat="1" ht="37.5" customHeight="1" spans="1:5">
      <c r="A37" s="366">
        <v>231</v>
      </c>
      <c r="B37" s="203" t="s">
        <v>126</v>
      </c>
      <c r="C37" s="480">
        <v>4615</v>
      </c>
      <c r="D37" s="480">
        <v>5710</v>
      </c>
      <c r="E37" s="500">
        <f>(D37-C37)/C37</f>
        <v>0.237</v>
      </c>
    </row>
    <row r="38" s="473" customFormat="1" ht="37.5" customHeight="1" spans="1:5">
      <c r="A38" s="366">
        <v>23009</v>
      </c>
      <c r="B38" s="507" t="s">
        <v>127</v>
      </c>
      <c r="C38" s="480">
        <v>14647</v>
      </c>
      <c r="D38" s="480"/>
      <c r="E38" s="508"/>
    </row>
    <row r="39" ht="37.5" customHeight="1" spans="1:5">
      <c r="A39" s="484"/>
      <c r="B39" s="492" t="s">
        <v>128</v>
      </c>
      <c r="C39" s="480">
        <f>C30+C31+C37+C38</f>
        <v>429509</v>
      </c>
      <c r="D39" s="480">
        <f>D30+D31+D37+D38</f>
        <v>506866</v>
      </c>
      <c r="E39" s="497">
        <f>(D39-C39)/C39</f>
        <v>0.18</v>
      </c>
    </row>
    <row r="41" spans="4:4">
      <c r="D41" s="469"/>
    </row>
    <row r="43" spans="4:4">
      <c r="D43" s="469"/>
    </row>
    <row r="44" spans="4:4">
      <c r="D44" s="469"/>
    </row>
    <row r="46" spans="4:4">
      <c r="D46" s="469"/>
    </row>
    <row r="47" spans="4:4">
      <c r="D47" s="469"/>
    </row>
    <row r="48" spans="4:4">
      <c r="D48" s="469"/>
    </row>
    <row r="49" spans="4:4">
      <c r="D49" s="469"/>
    </row>
    <row r="51" spans="4:4">
      <c r="D51" s="469"/>
    </row>
  </sheetData>
  <mergeCells count="1">
    <mergeCell ref="B1:E1"/>
  </mergeCells>
  <conditionalFormatting sqref="C35">
    <cfRule type="expression" dxfId="1" priority="14" stopIfTrue="1">
      <formula>"len($A:$A)=3"</formula>
    </cfRule>
  </conditionalFormatting>
  <conditionalFormatting sqref="D38:E38">
    <cfRule type="cellIs" dxfId="2" priority="1" stopIfTrue="1" operator="lessThan">
      <formula>0</formula>
    </cfRule>
    <cfRule type="cellIs" dxfId="0" priority="2" stopIfTrue="1" operator="greaterThan">
      <formula>5</formula>
    </cfRule>
  </conditionalFormatting>
  <conditionalFormatting sqref="E2 D32 D40:E44">
    <cfRule type="cellIs" dxfId="0" priority="27" stopIfTrue="1" operator="lessThanOrEqual">
      <formula>-1</formula>
    </cfRule>
  </conditionalFormatting>
  <conditionalFormatting sqref="D33:D34 D35:E35">
    <cfRule type="cellIs" dxfId="2" priority="29" stopIfTrue="1" operator="lessThan">
      <formula>0</formula>
    </cfRule>
    <cfRule type="cellIs" dxfId="0" priority="30" stopIfTrue="1" operator="greaterThan">
      <formula>5</formula>
    </cfRule>
  </conditionalFormatting>
  <conditionalFormatting sqref="A35:B36">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3"/>
  <sheetViews>
    <sheetView showGridLines="0" showZeros="0" view="pageBreakPreview" zoomScaleNormal="90" topLeftCell="B1" workbookViewId="0">
      <pane ySplit="3" topLeftCell="A4" activePane="bottomLeft" state="frozen"/>
      <selection/>
      <selection pane="bottomLeft" activeCell="B1" sqref="B1:E1"/>
    </sheetView>
  </sheetViews>
  <sheetFormatPr defaultColWidth="9" defaultRowHeight="14.25" outlineLevelCol="4"/>
  <cols>
    <col min="1" max="1" width="14.5" style="167" customWidth="1"/>
    <col min="2" max="2" width="50.75" style="167" customWidth="1"/>
    <col min="3" max="5" width="20.6333333333333" style="167" customWidth="1"/>
    <col min="6" max="16384" width="9" style="185"/>
  </cols>
  <sheetData>
    <row r="1" s="448" customFormat="1" ht="45" customHeight="1" spans="1:5">
      <c r="A1" s="474"/>
      <c r="B1" s="475" t="s">
        <v>129</v>
      </c>
      <c r="C1" s="475"/>
      <c r="D1" s="475"/>
      <c r="E1" s="475"/>
    </row>
    <row r="2" ht="18.95" customHeight="1" spans="2:5">
      <c r="B2" s="476"/>
      <c r="C2" s="353"/>
      <c r="D2" s="353"/>
      <c r="E2" s="454" t="s">
        <v>2</v>
      </c>
    </row>
    <row r="3" s="472" customFormat="1" ht="45" customHeight="1" spans="1:5">
      <c r="A3" s="477" t="s">
        <v>3</v>
      </c>
      <c r="B3" s="356" t="s">
        <v>4</v>
      </c>
      <c r="C3" s="119" t="s">
        <v>130</v>
      </c>
      <c r="D3" s="119" t="s">
        <v>6</v>
      </c>
      <c r="E3" s="119" t="s">
        <v>131</v>
      </c>
    </row>
    <row r="4" ht="32.1" customHeight="1" spans="1:5">
      <c r="A4" s="478" t="s">
        <v>8</v>
      </c>
      <c r="B4" s="479" t="s">
        <v>9</v>
      </c>
      <c r="C4" s="105">
        <v>76305</v>
      </c>
      <c r="D4" s="480">
        <v>84127</v>
      </c>
      <c r="E4" s="331">
        <f t="shared" ref="E4:E9" si="0">(D4-C4)/C4</f>
        <v>0.103</v>
      </c>
    </row>
    <row r="5" ht="32.1" customHeight="1" spans="1:5">
      <c r="A5" s="369" t="s">
        <v>10</v>
      </c>
      <c r="B5" s="481" t="s">
        <v>11</v>
      </c>
      <c r="C5" s="127">
        <v>29780</v>
      </c>
      <c r="D5" s="372">
        <v>30575</v>
      </c>
      <c r="E5" s="325">
        <f t="shared" si="0"/>
        <v>0.027</v>
      </c>
    </row>
    <row r="6" ht="32.1" customHeight="1" spans="1:5">
      <c r="A6" s="369" t="s">
        <v>12</v>
      </c>
      <c r="B6" s="481" t="s">
        <v>13</v>
      </c>
      <c r="C6" s="127">
        <v>6459</v>
      </c>
      <c r="D6" s="372">
        <v>5900</v>
      </c>
      <c r="E6" s="325">
        <f t="shared" si="0"/>
        <v>-0.087</v>
      </c>
    </row>
    <row r="7" ht="32.1" customHeight="1" spans="1:5">
      <c r="A7" s="369" t="s">
        <v>14</v>
      </c>
      <c r="B7" s="481" t="s">
        <v>15</v>
      </c>
      <c r="C7" s="127">
        <v>811</v>
      </c>
      <c r="D7" s="372">
        <v>946</v>
      </c>
      <c r="E7" s="325">
        <f t="shared" si="0"/>
        <v>0.166</v>
      </c>
    </row>
    <row r="8" s="185" customFormat="1" ht="32.1" customHeight="1" spans="1:5">
      <c r="A8" s="369" t="s">
        <v>16</v>
      </c>
      <c r="B8" s="481" t="s">
        <v>17</v>
      </c>
      <c r="C8" s="127">
        <v>12559</v>
      </c>
      <c r="D8" s="372">
        <v>12347</v>
      </c>
      <c r="E8" s="361">
        <f>IF(C8&gt;0,D8/C8-1,IF(C8&lt;0,-(D8/C8-1),""))</f>
        <v>-0.017</v>
      </c>
    </row>
    <row r="9" ht="32.1" customHeight="1" spans="1:5">
      <c r="A9" s="369" t="s">
        <v>18</v>
      </c>
      <c r="B9" s="481" t="s">
        <v>19</v>
      </c>
      <c r="C9" s="127">
        <v>2449</v>
      </c>
      <c r="D9" s="372">
        <v>2621</v>
      </c>
      <c r="E9" s="325">
        <f t="shared" si="0"/>
        <v>0.07</v>
      </c>
    </row>
    <row r="10" s="185" customFormat="1" ht="32.1" customHeight="1" spans="1:5">
      <c r="A10" s="369" t="s">
        <v>20</v>
      </c>
      <c r="B10" s="481" t="s">
        <v>21</v>
      </c>
      <c r="C10" s="127">
        <v>750</v>
      </c>
      <c r="D10" s="372">
        <v>1440</v>
      </c>
      <c r="E10" s="361">
        <f>IF(C10&gt;0,D10/C10-1,IF(C10&lt;0,-(D10/C10-1),""))</f>
        <v>0.92</v>
      </c>
    </row>
    <row r="11" s="185" customFormat="1" ht="32.1" customHeight="1" spans="1:5">
      <c r="A11" s="369" t="s">
        <v>22</v>
      </c>
      <c r="B11" s="481" t="s">
        <v>23</v>
      </c>
      <c r="C11" s="127">
        <v>988</v>
      </c>
      <c r="D11" s="372">
        <v>1034</v>
      </c>
      <c r="E11" s="361">
        <f>IF(C11&gt;0,D11/C11-1,IF(C11&lt;0,-(D11/C11-1),""))</f>
        <v>0.047</v>
      </c>
    </row>
    <row r="12" s="185" customFormat="1" ht="32.1" customHeight="1" spans="1:5">
      <c r="A12" s="369" t="s">
        <v>24</v>
      </c>
      <c r="B12" s="481" t="s">
        <v>25</v>
      </c>
      <c r="C12" s="127">
        <v>1460</v>
      </c>
      <c r="D12" s="372">
        <v>2732</v>
      </c>
      <c r="E12" s="361">
        <f>IF(C12&gt;0,D12/C12-1,IF(C12&lt;0,-(D12/C12-1),""))</f>
        <v>0.871</v>
      </c>
    </row>
    <row r="13" s="185" customFormat="1" ht="32.1" customHeight="1" spans="1:5">
      <c r="A13" s="369" t="s">
        <v>26</v>
      </c>
      <c r="B13" s="481" t="s">
        <v>27</v>
      </c>
      <c r="C13" s="127">
        <v>820</v>
      </c>
      <c r="D13" s="372">
        <v>2230</v>
      </c>
      <c r="E13" s="361">
        <f>IF(C13&gt;0,D13/C13-1,IF(C13&lt;0,-(D13/C13-1),""))</f>
        <v>1.72</v>
      </c>
    </row>
    <row r="14" s="185" customFormat="1" ht="32.1" customHeight="1" spans="1:5">
      <c r="A14" s="369" t="s">
        <v>28</v>
      </c>
      <c r="B14" s="481" t="s">
        <v>29</v>
      </c>
      <c r="C14" s="127">
        <v>1161</v>
      </c>
      <c r="D14" s="372">
        <v>1291</v>
      </c>
      <c r="E14" s="361">
        <f>IF(C14&gt;0,D14/C14-1,IF(C14&lt;0,-(D14/C14-1),""))</f>
        <v>0.112</v>
      </c>
    </row>
    <row r="15" ht="32.1" customHeight="1" spans="1:5">
      <c r="A15" s="369" t="s">
        <v>30</v>
      </c>
      <c r="B15" s="481" t="s">
        <v>31</v>
      </c>
      <c r="C15" s="127">
        <v>397</v>
      </c>
      <c r="D15" s="372">
        <v>3866</v>
      </c>
      <c r="E15" s="325">
        <f>(D15-C15)/C15</f>
        <v>8.738</v>
      </c>
    </row>
    <row r="16" s="185" customFormat="1" ht="32.1" customHeight="1" spans="1:5">
      <c r="A16" s="369" t="s">
        <v>32</v>
      </c>
      <c r="B16" s="481" t="s">
        <v>33</v>
      </c>
      <c r="C16" s="127">
        <v>1820</v>
      </c>
      <c r="D16" s="372">
        <v>2062</v>
      </c>
      <c r="E16" s="361">
        <f>IF(C16&gt;0,D16/C16-1,IF(C16&lt;0,-(D16/C16-1),""))</f>
        <v>0.133</v>
      </c>
    </row>
    <row r="17" s="185" customFormat="1" ht="32.1" customHeight="1" spans="1:5">
      <c r="A17" s="369" t="s">
        <v>34</v>
      </c>
      <c r="B17" s="481" t="s">
        <v>35</v>
      </c>
      <c r="C17" s="127">
        <v>15800</v>
      </c>
      <c r="D17" s="372">
        <v>16000</v>
      </c>
      <c r="E17" s="361">
        <f>IF(C17&gt;0,D17/C17-1,IF(C17&lt;0,-(D17/C17-1),""))</f>
        <v>0.013</v>
      </c>
    </row>
    <row r="18" s="185" customFormat="1" ht="32.1" customHeight="1" spans="1:5">
      <c r="A18" s="369" t="s">
        <v>36</v>
      </c>
      <c r="B18" s="481" t="s">
        <v>37</v>
      </c>
      <c r="C18" s="127">
        <v>1051</v>
      </c>
      <c r="D18" s="372">
        <v>912</v>
      </c>
      <c r="E18" s="361">
        <f>IF(C18&gt;0,D18/C18-1,IF(C18&lt;0,-(D18/C18-1),""))</f>
        <v>-0.132</v>
      </c>
    </row>
    <row r="19" s="185" customFormat="1" ht="32.1" customHeight="1" spans="1:5">
      <c r="A19" s="524" t="s">
        <v>132</v>
      </c>
      <c r="B19" s="481" t="s">
        <v>39</v>
      </c>
      <c r="C19" s="127">
        <v>0</v>
      </c>
      <c r="D19" s="372">
        <v>170</v>
      </c>
      <c r="E19" s="325"/>
    </row>
    <row r="20" ht="32.1" customHeight="1" spans="1:5">
      <c r="A20" s="366" t="s">
        <v>40</v>
      </c>
      <c r="B20" s="479" t="s">
        <v>41</v>
      </c>
      <c r="C20" s="105">
        <v>31116</v>
      </c>
      <c r="D20" s="480">
        <v>36055</v>
      </c>
      <c r="E20" s="331">
        <f t="shared" ref="E20:E25" si="1">(D20-C20)/C20</f>
        <v>0.159</v>
      </c>
    </row>
    <row r="21" ht="32.1" customHeight="1" spans="1:5">
      <c r="A21" s="482" t="s">
        <v>42</v>
      </c>
      <c r="B21" s="481" t="s">
        <v>43</v>
      </c>
      <c r="C21" s="127">
        <v>4754</v>
      </c>
      <c r="D21" s="372">
        <v>2124</v>
      </c>
      <c r="E21" s="325">
        <f t="shared" si="1"/>
        <v>-0.553</v>
      </c>
    </row>
    <row r="22" ht="32.1" customHeight="1" spans="1:5">
      <c r="A22" s="369" t="s">
        <v>44</v>
      </c>
      <c r="B22" s="483" t="s">
        <v>45</v>
      </c>
      <c r="C22" s="127">
        <v>9572</v>
      </c>
      <c r="D22" s="372">
        <v>24228</v>
      </c>
      <c r="E22" s="325">
        <f t="shared" si="1"/>
        <v>1.531</v>
      </c>
    </row>
    <row r="23" ht="32.1" customHeight="1" spans="1:5">
      <c r="A23" s="369" t="s">
        <v>46</v>
      </c>
      <c r="B23" s="481" t="s">
        <v>47</v>
      </c>
      <c r="C23" s="127">
        <v>6085</v>
      </c>
      <c r="D23" s="372">
        <v>4851</v>
      </c>
      <c r="E23" s="325">
        <f t="shared" si="1"/>
        <v>-0.203</v>
      </c>
    </row>
    <row r="24" ht="32.1" customHeight="1" spans="1:5">
      <c r="A24" s="369" t="s">
        <v>48</v>
      </c>
      <c r="B24" s="481" t="s">
        <v>49</v>
      </c>
      <c r="C24" s="127">
        <v>1694</v>
      </c>
      <c r="D24" s="372">
        <v>16</v>
      </c>
      <c r="E24" s="325">
        <f t="shared" si="1"/>
        <v>-0.991</v>
      </c>
    </row>
    <row r="25" ht="32.1" customHeight="1" spans="1:5">
      <c r="A25" s="369" t="s">
        <v>50</v>
      </c>
      <c r="B25" s="481" t="s">
        <v>51</v>
      </c>
      <c r="C25" s="127">
        <v>8154</v>
      </c>
      <c r="D25" s="372">
        <v>3431</v>
      </c>
      <c r="E25" s="325">
        <f t="shared" si="1"/>
        <v>-0.579</v>
      </c>
    </row>
    <row r="26" s="185" customFormat="1" ht="32.1" customHeight="1" spans="1:5">
      <c r="A26" s="369" t="s">
        <v>52</v>
      </c>
      <c r="B26" s="481" t="s">
        <v>53</v>
      </c>
      <c r="C26" s="127">
        <v>670</v>
      </c>
      <c r="D26" s="372">
        <v>223</v>
      </c>
      <c r="E26" s="361">
        <f>IF(C26&gt;0,D26/C26-1,IF(C26&lt;0,-(D26/C26-1),""))</f>
        <v>-0.667</v>
      </c>
    </row>
    <row r="27" ht="32.1" customHeight="1" spans="1:5">
      <c r="A27" s="369" t="s">
        <v>54</v>
      </c>
      <c r="B27" s="481" t="s">
        <v>55</v>
      </c>
      <c r="C27" s="127">
        <v>187</v>
      </c>
      <c r="D27" s="372">
        <v>155</v>
      </c>
      <c r="E27" s="325">
        <f t="shared" ref="E27:E34" si="2">(D27-C27)/C27</f>
        <v>-0.171</v>
      </c>
    </row>
    <row r="28" ht="32.1" customHeight="1" spans="1:5">
      <c r="A28" s="369" t="s">
        <v>56</v>
      </c>
      <c r="B28" s="481" t="s">
        <v>57</v>
      </c>
      <c r="C28" s="127">
        <v>0</v>
      </c>
      <c r="D28" s="372">
        <v>1027</v>
      </c>
      <c r="E28" s="325"/>
    </row>
    <row r="29" ht="32.1" customHeight="1" spans="1:5">
      <c r="A29" s="369"/>
      <c r="B29" s="481"/>
      <c r="C29" s="127"/>
      <c r="D29" s="372"/>
      <c r="E29" s="361"/>
    </row>
    <row r="30" s="352" customFormat="1" ht="32.1" customHeight="1" spans="1:5">
      <c r="A30" s="484"/>
      <c r="B30" s="485" t="s">
        <v>133</v>
      </c>
      <c r="C30" s="105">
        <f>C4+C20</f>
        <v>107421</v>
      </c>
      <c r="D30" s="105">
        <f>D4+D20</f>
        <v>120182</v>
      </c>
      <c r="E30" s="331">
        <f t="shared" si="2"/>
        <v>0.119</v>
      </c>
    </row>
    <row r="31" ht="32.1" customHeight="1" spans="1:5">
      <c r="A31" s="366">
        <v>105</v>
      </c>
      <c r="B31" s="203" t="s">
        <v>59</v>
      </c>
      <c r="C31" s="105">
        <v>4000</v>
      </c>
      <c r="D31" s="480">
        <v>5100</v>
      </c>
      <c r="E31" s="331">
        <f t="shared" si="2"/>
        <v>0.275</v>
      </c>
    </row>
    <row r="32" ht="32.1" customHeight="1" spans="1:5">
      <c r="A32" s="486">
        <v>110</v>
      </c>
      <c r="B32" s="487" t="s">
        <v>60</v>
      </c>
      <c r="C32" s="105">
        <f>SUM(C33:C39)</f>
        <v>349410</v>
      </c>
      <c r="D32" s="105">
        <f>SUM(D33:D39)</f>
        <v>381584</v>
      </c>
      <c r="E32" s="331">
        <f t="shared" si="2"/>
        <v>0.092</v>
      </c>
    </row>
    <row r="33" ht="32.1" customHeight="1" spans="1:5">
      <c r="A33" s="394">
        <v>11001</v>
      </c>
      <c r="B33" s="341" t="s">
        <v>61</v>
      </c>
      <c r="C33" s="127">
        <v>5145</v>
      </c>
      <c r="D33" s="372">
        <v>5145</v>
      </c>
      <c r="E33" s="488">
        <f t="shared" si="2"/>
        <v>0</v>
      </c>
    </row>
    <row r="34" ht="32.1" customHeight="1" spans="1:5">
      <c r="A34" s="394"/>
      <c r="B34" s="341" t="s">
        <v>62</v>
      </c>
      <c r="C34" s="127">
        <v>288684</v>
      </c>
      <c r="D34" s="372">
        <v>234935</v>
      </c>
      <c r="E34" s="325">
        <f t="shared" si="2"/>
        <v>-0.186</v>
      </c>
    </row>
    <row r="35" ht="32.1" customHeight="1" spans="1:5">
      <c r="A35" s="394">
        <v>11006</v>
      </c>
      <c r="B35" s="341" t="s">
        <v>134</v>
      </c>
      <c r="C35" s="127"/>
      <c r="D35" s="372"/>
      <c r="E35" s="325"/>
    </row>
    <row r="36" ht="32.1" customHeight="1" spans="1:5">
      <c r="A36" s="394">
        <v>11008</v>
      </c>
      <c r="B36" s="341" t="s">
        <v>63</v>
      </c>
      <c r="C36" s="127">
        <v>42541</v>
      </c>
      <c r="D36" s="489">
        <v>14647</v>
      </c>
      <c r="E36" s="325">
        <f t="shared" ref="E35:E40" si="3">(D36-C36)/C36</f>
        <v>-0.656</v>
      </c>
    </row>
    <row r="37" ht="32.1" customHeight="1" spans="1:5">
      <c r="A37" s="394">
        <v>11009</v>
      </c>
      <c r="B37" s="341" t="s">
        <v>64</v>
      </c>
      <c r="C37" s="127">
        <v>13000</v>
      </c>
      <c r="D37" s="372">
        <v>126857</v>
      </c>
      <c r="E37" s="325">
        <f t="shared" si="3"/>
        <v>8.758</v>
      </c>
    </row>
    <row r="38" s="473" customFormat="1" ht="32.1" customHeight="1" spans="1:5">
      <c r="A38" s="490">
        <v>11013</v>
      </c>
      <c r="B38" s="343" t="s">
        <v>65</v>
      </c>
      <c r="C38" s="127">
        <v>0</v>
      </c>
      <c r="D38" s="372"/>
      <c r="E38" s="325"/>
    </row>
    <row r="39" ht="32.1" customHeight="1" spans="1:5">
      <c r="A39" s="394">
        <v>11015</v>
      </c>
      <c r="B39" s="343" t="s">
        <v>66</v>
      </c>
      <c r="C39" s="127">
        <v>40</v>
      </c>
      <c r="D39" s="372"/>
      <c r="E39" s="325">
        <f t="shared" si="3"/>
        <v>-1</v>
      </c>
    </row>
    <row r="40" ht="32.1" customHeight="1" spans="1:5">
      <c r="A40" s="491"/>
      <c r="B40" s="492" t="s">
        <v>67</v>
      </c>
      <c r="C40" s="105">
        <f>C30+C31+C32</f>
        <v>460831</v>
      </c>
      <c r="D40" s="105">
        <f>D30+D31+D32</f>
        <v>506866</v>
      </c>
      <c r="E40" s="325">
        <f t="shared" si="3"/>
        <v>0.1</v>
      </c>
    </row>
    <row r="41" spans="4:4">
      <c r="D41" s="470"/>
    </row>
    <row r="42" spans="4:4">
      <c r="D42" s="470"/>
    </row>
    <row r="43" spans="4:4">
      <c r="D43" s="470"/>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A4:C28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7 D40:D43">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3">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F1353"/>
  <sheetViews>
    <sheetView showGridLines="0" showZeros="0" view="pageBreakPreview" zoomScaleNormal="100" workbookViewId="0">
      <pane xSplit="1" ySplit="3" topLeftCell="B1337" activePane="bottomRight" state="frozen"/>
      <selection/>
      <selection pane="topRight"/>
      <selection pane="bottomLeft"/>
      <selection pane="bottomRight" activeCell="A1" sqref="A1:D1"/>
    </sheetView>
  </sheetViews>
  <sheetFormatPr defaultColWidth="9" defaultRowHeight="13.5" outlineLevelCol="5"/>
  <cols>
    <col min="1" max="1" width="50.6333333333333" style="185" customWidth="1"/>
    <col min="2" max="4" width="20.6333333333333" style="185" customWidth="1"/>
    <col min="5" max="5" width="4" style="185" hidden="1" customWidth="1"/>
    <col min="6" max="6" width="9" style="185" hidden="1" customWidth="1"/>
    <col min="7" max="16384" width="9" style="185"/>
  </cols>
  <sheetData>
    <row r="1" s="448" customFormat="1" ht="45" customHeight="1" spans="1:4">
      <c r="A1" s="452" t="s">
        <v>135</v>
      </c>
      <c r="B1" s="452"/>
      <c r="C1" s="452"/>
      <c r="D1" s="452"/>
    </row>
    <row r="2" s="245" customFormat="1" ht="20.1" customHeight="1" spans="1:4">
      <c r="A2" s="453"/>
      <c r="B2" s="353"/>
      <c r="C2" s="454"/>
      <c r="D2" s="454" t="s">
        <v>2</v>
      </c>
    </row>
    <row r="3" s="449" customFormat="1" ht="45" customHeight="1" spans="1:6">
      <c r="A3" s="356" t="s">
        <v>4</v>
      </c>
      <c r="B3" s="119" t="s">
        <v>130</v>
      </c>
      <c r="C3" s="119" t="s">
        <v>6</v>
      </c>
      <c r="D3" s="119" t="s">
        <v>7</v>
      </c>
      <c r="E3" s="286" t="s">
        <v>136</v>
      </c>
      <c r="F3" s="449" t="s">
        <v>137</v>
      </c>
    </row>
    <row r="4" s="185" customFormat="1" ht="36" customHeight="1" spans="1:6">
      <c r="A4" s="317" t="s">
        <v>70</v>
      </c>
      <c r="B4" s="329">
        <v>34592</v>
      </c>
      <c r="C4" s="329">
        <v>65669</v>
      </c>
      <c r="D4" s="331">
        <f>(C4-B4)/B4</f>
        <v>0.898</v>
      </c>
      <c r="E4" s="290" t="s">
        <v>138</v>
      </c>
      <c r="F4" s="167" t="s">
        <v>139</v>
      </c>
    </row>
    <row r="5" s="185" customFormat="1" ht="36" customHeight="1" spans="1:6">
      <c r="A5" s="317" t="s">
        <v>140</v>
      </c>
      <c r="B5" s="329">
        <v>1699</v>
      </c>
      <c r="C5" s="329">
        <v>6513</v>
      </c>
      <c r="D5" s="325">
        <f>(C5-B5)/B5</f>
        <v>2.833</v>
      </c>
      <c r="E5" s="290" t="s">
        <v>138</v>
      </c>
      <c r="F5" s="167" t="s">
        <v>141</v>
      </c>
    </row>
    <row r="6" s="185" customFormat="1" ht="36" customHeight="1" spans="1:6">
      <c r="A6" s="321" t="s">
        <v>142</v>
      </c>
      <c r="B6" s="323">
        <v>1221</v>
      </c>
      <c r="C6" s="323">
        <v>3491</v>
      </c>
      <c r="D6" s="325">
        <f>(C6-B6)/B6</f>
        <v>1.859</v>
      </c>
      <c r="E6" s="290" t="s">
        <v>138</v>
      </c>
      <c r="F6" s="167" t="s">
        <v>143</v>
      </c>
    </row>
    <row r="7" s="185" customFormat="1" ht="36" customHeight="1" spans="1:6">
      <c r="A7" s="321" t="s">
        <v>144</v>
      </c>
      <c r="B7" s="323">
        <v>24</v>
      </c>
      <c r="C7" s="323">
        <v>20</v>
      </c>
      <c r="D7" s="325">
        <f>(C7-B7)/B7</f>
        <v>-0.167</v>
      </c>
      <c r="E7" s="290" t="s">
        <v>138</v>
      </c>
      <c r="F7" s="167" t="s">
        <v>143</v>
      </c>
    </row>
    <row r="8" s="185" customFormat="1" ht="36" customHeight="1" spans="1:6">
      <c r="A8" s="321" t="s">
        <v>145</v>
      </c>
      <c r="B8" s="323"/>
      <c r="C8" s="323"/>
      <c r="D8" s="325"/>
      <c r="E8" s="290" t="s">
        <v>146</v>
      </c>
      <c r="F8" s="167" t="s">
        <v>143</v>
      </c>
    </row>
    <row r="9" s="185" customFormat="1" ht="36" customHeight="1" spans="1:6">
      <c r="A9" s="321" t="s">
        <v>147</v>
      </c>
      <c r="B9" s="323">
        <v>4</v>
      </c>
      <c r="C9" s="323">
        <v>15</v>
      </c>
      <c r="D9" s="325">
        <f>(C9-B9)/B9</f>
        <v>2.75</v>
      </c>
      <c r="E9" s="290" t="s">
        <v>138</v>
      </c>
      <c r="F9" s="167" t="s">
        <v>143</v>
      </c>
    </row>
    <row r="10" s="185" customFormat="1" ht="36" customHeight="1" spans="1:6">
      <c r="A10" s="321" t="s">
        <v>148</v>
      </c>
      <c r="B10" s="323"/>
      <c r="C10" s="323">
        <v>1</v>
      </c>
      <c r="D10" s="325"/>
      <c r="E10" s="290" t="s">
        <v>146</v>
      </c>
      <c r="F10" s="167" t="s">
        <v>143</v>
      </c>
    </row>
    <row r="11" s="185" customFormat="1" ht="36" customHeight="1" spans="1:6">
      <c r="A11" s="321" t="s">
        <v>149</v>
      </c>
      <c r="B11" s="323">
        <v>82</v>
      </c>
      <c r="C11" s="323"/>
      <c r="D11" s="325">
        <f>(C11-B11)/B11</f>
        <v>-1</v>
      </c>
      <c r="E11" s="290" t="s">
        <v>138</v>
      </c>
      <c r="F11" s="167" t="s">
        <v>143</v>
      </c>
    </row>
    <row r="12" s="185" customFormat="1" ht="36" customHeight="1" spans="1:6">
      <c r="A12" s="321" t="s">
        <v>150</v>
      </c>
      <c r="B12" s="323">
        <v>273</v>
      </c>
      <c r="C12" s="323">
        <v>122</v>
      </c>
      <c r="D12" s="325">
        <f>(C12-B12)/B12</f>
        <v>-0.553</v>
      </c>
      <c r="E12" s="290" t="s">
        <v>138</v>
      </c>
      <c r="F12" s="167" t="s">
        <v>143</v>
      </c>
    </row>
    <row r="13" s="185" customFormat="1" ht="36" customHeight="1" spans="1:6">
      <c r="A13" s="321" t="s">
        <v>151</v>
      </c>
      <c r="B13" s="323">
        <v>0</v>
      </c>
      <c r="C13" s="323">
        <v>255</v>
      </c>
      <c r="D13" s="325"/>
      <c r="E13" s="290" t="s">
        <v>146</v>
      </c>
      <c r="F13" s="167" t="s">
        <v>143</v>
      </c>
    </row>
    <row r="14" s="185" customFormat="1" ht="36" customHeight="1" spans="1:6">
      <c r="A14" s="321" t="s">
        <v>152</v>
      </c>
      <c r="B14" s="323">
        <v>0</v>
      </c>
      <c r="C14" s="323"/>
      <c r="D14" s="325"/>
      <c r="E14" s="290" t="s">
        <v>146</v>
      </c>
      <c r="F14" s="167" t="s">
        <v>143</v>
      </c>
    </row>
    <row r="15" s="185" customFormat="1" ht="36" customHeight="1" spans="1:6">
      <c r="A15" s="321" t="s">
        <v>153</v>
      </c>
      <c r="B15" s="323"/>
      <c r="C15" s="323">
        <v>2535</v>
      </c>
      <c r="D15" s="325"/>
      <c r="E15" s="290" t="s">
        <v>146</v>
      </c>
      <c r="F15" s="167" t="s">
        <v>143</v>
      </c>
    </row>
    <row r="16" s="185" customFormat="1" ht="36" customHeight="1" spans="1:6">
      <c r="A16" s="321" t="s">
        <v>154</v>
      </c>
      <c r="B16" s="323">
        <v>95</v>
      </c>
      <c r="C16" s="323">
        <v>75</v>
      </c>
      <c r="D16" s="325">
        <f>(C16-B16)/B16</f>
        <v>-0.211</v>
      </c>
      <c r="E16" s="290" t="s">
        <v>138</v>
      </c>
      <c r="F16" s="167" t="s">
        <v>143</v>
      </c>
    </row>
    <row r="17" s="185" customFormat="1" ht="36" customHeight="1" spans="1:6">
      <c r="A17" s="317" t="s">
        <v>155</v>
      </c>
      <c r="B17" s="329">
        <v>959</v>
      </c>
      <c r="C17" s="329">
        <v>970</v>
      </c>
      <c r="D17" s="325">
        <f>(C17-B17)/B17</f>
        <v>0.011</v>
      </c>
      <c r="E17" s="290" t="s">
        <v>138</v>
      </c>
      <c r="F17" s="167" t="s">
        <v>141</v>
      </c>
    </row>
    <row r="18" s="185" customFormat="1" ht="36" customHeight="1" spans="1:6">
      <c r="A18" s="321" t="s">
        <v>142</v>
      </c>
      <c r="B18" s="323">
        <v>824</v>
      </c>
      <c r="C18" s="323">
        <v>909</v>
      </c>
      <c r="D18" s="325">
        <f>(C18-B18)/B18</f>
        <v>0.103</v>
      </c>
      <c r="E18" s="290" t="s">
        <v>138</v>
      </c>
      <c r="F18" s="167" t="s">
        <v>143</v>
      </c>
    </row>
    <row r="19" s="185" customFormat="1" ht="36" customHeight="1" spans="1:6">
      <c r="A19" s="321" t="s">
        <v>144</v>
      </c>
      <c r="B19" s="323">
        <v>0</v>
      </c>
      <c r="C19" s="323"/>
      <c r="D19" s="325"/>
      <c r="E19" s="290" t="s">
        <v>146</v>
      </c>
      <c r="F19" s="167" t="s">
        <v>143</v>
      </c>
    </row>
    <row r="20" s="185" customFormat="1" ht="36" customHeight="1" spans="1:6">
      <c r="A20" s="321" t="s">
        <v>145</v>
      </c>
      <c r="B20" s="323">
        <v>0</v>
      </c>
      <c r="C20" s="323"/>
      <c r="D20" s="325"/>
      <c r="E20" s="290" t="s">
        <v>146</v>
      </c>
      <c r="F20" s="167" t="s">
        <v>143</v>
      </c>
    </row>
    <row r="21" s="185" customFormat="1" ht="36" customHeight="1" spans="1:6">
      <c r="A21" s="321" t="s">
        <v>156</v>
      </c>
      <c r="B21" s="323">
        <v>0</v>
      </c>
      <c r="C21" s="323">
        <v>0</v>
      </c>
      <c r="D21" s="325"/>
      <c r="E21" s="290" t="s">
        <v>146</v>
      </c>
      <c r="F21" s="167" t="s">
        <v>143</v>
      </c>
    </row>
    <row r="22" s="185" customFormat="1" ht="36" customHeight="1" spans="1:6">
      <c r="A22" s="321" t="s">
        <v>157</v>
      </c>
      <c r="B22" s="323">
        <v>10</v>
      </c>
      <c r="C22" s="323"/>
      <c r="D22" s="325">
        <f>(C22-B22)/B22</f>
        <v>-1</v>
      </c>
      <c r="E22" s="290" t="s">
        <v>138</v>
      </c>
      <c r="F22" s="167" t="s">
        <v>143</v>
      </c>
    </row>
    <row r="23" s="185" customFormat="1" ht="36" customHeight="1" spans="1:6">
      <c r="A23" s="321" t="s">
        <v>158</v>
      </c>
      <c r="B23" s="323">
        <v>76</v>
      </c>
      <c r="C23" s="323">
        <v>13</v>
      </c>
      <c r="D23" s="325">
        <f>(C23-B23)/B23</f>
        <v>-0.829</v>
      </c>
      <c r="E23" s="290" t="s">
        <v>138</v>
      </c>
      <c r="F23" s="167" t="s">
        <v>143</v>
      </c>
    </row>
    <row r="24" s="185" customFormat="1" ht="36" customHeight="1" spans="1:6">
      <c r="A24" s="321" t="s">
        <v>153</v>
      </c>
      <c r="B24" s="323">
        <v>0</v>
      </c>
      <c r="C24" s="323"/>
      <c r="D24" s="325"/>
      <c r="E24" s="290" t="s">
        <v>146</v>
      </c>
      <c r="F24" s="167" t="s">
        <v>143</v>
      </c>
    </row>
    <row r="25" s="185" customFormat="1" ht="36" customHeight="1" spans="1:6">
      <c r="A25" s="321" t="s">
        <v>159</v>
      </c>
      <c r="B25" s="323">
        <v>49</v>
      </c>
      <c r="C25" s="323">
        <v>49</v>
      </c>
      <c r="D25" s="325">
        <f>(C25-B25)/B25</f>
        <v>0</v>
      </c>
      <c r="E25" s="290" t="s">
        <v>138</v>
      </c>
      <c r="F25" s="167" t="s">
        <v>143</v>
      </c>
    </row>
    <row r="26" s="185" customFormat="1" ht="36" customHeight="1" spans="1:6">
      <c r="A26" s="317" t="s">
        <v>160</v>
      </c>
      <c r="B26" s="329">
        <v>14269</v>
      </c>
      <c r="C26" s="329">
        <v>27114</v>
      </c>
      <c r="D26" s="325">
        <f>(C26-B26)/B26</f>
        <v>0.9</v>
      </c>
      <c r="E26" s="290" t="s">
        <v>138</v>
      </c>
      <c r="F26" s="167" t="s">
        <v>141</v>
      </c>
    </row>
    <row r="27" s="185" customFormat="1" ht="36" customHeight="1" spans="1:6">
      <c r="A27" s="321" t="s">
        <v>142</v>
      </c>
      <c r="B27" s="323">
        <v>12393</v>
      </c>
      <c r="C27" s="323">
        <v>23812</v>
      </c>
      <c r="D27" s="325">
        <f>(C27-B27)/B27</f>
        <v>0.921</v>
      </c>
      <c r="E27" s="290" t="s">
        <v>138</v>
      </c>
      <c r="F27" s="167" t="s">
        <v>143</v>
      </c>
    </row>
    <row r="28" s="185" customFormat="1" ht="36" customHeight="1" spans="1:6">
      <c r="A28" s="321" t="s">
        <v>144</v>
      </c>
      <c r="B28" s="323">
        <v>42</v>
      </c>
      <c r="C28" s="323">
        <v>28</v>
      </c>
      <c r="D28" s="325">
        <f>(C28-B28)/B28</f>
        <v>-0.333</v>
      </c>
      <c r="E28" s="290" t="s">
        <v>138</v>
      </c>
      <c r="F28" s="167" t="s">
        <v>143</v>
      </c>
    </row>
    <row r="29" s="185" customFormat="1" ht="36" customHeight="1" spans="1:6">
      <c r="A29" s="321" t="s">
        <v>145</v>
      </c>
      <c r="B29" s="323"/>
      <c r="C29" s="323"/>
      <c r="D29" s="325"/>
      <c r="E29" s="290" t="s">
        <v>146</v>
      </c>
      <c r="F29" s="167" t="s">
        <v>143</v>
      </c>
    </row>
    <row r="30" s="185" customFormat="1" ht="36" customHeight="1" spans="1:6">
      <c r="A30" s="321" t="s">
        <v>161</v>
      </c>
      <c r="B30" s="323"/>
      <c r="C30" s="323"/>
      <c r="D30" s="325"/>
      <c r="E30" s="290" t="s">
        <v>146</v>
      </c>
      <c r="F30" s="167" t="s">
        <v>143</v>
      </c>
    </row>
    <row r="31" s="185" customFormat="1" ht="36" customHeight="1" spans="1:6">
      <c r="A31" s="321" t="s">
        <v>162</v>
      </c>
      <c r="B31" s="323">
        <v>50</v>
      </c>
      <c r="C31" s="323"/>
      <c r="D31" s="325">
        <f>(C31-B31)/B31</f>
        <v>-1</v>
      </c>
      <c r="E31" s="290" t="s">
        <v>138</v>
      </c>
      <c r="F31" s="167" t="s">
        <v>143</v>
      </c>
    </row>
    <row r="32" s="185" customFormat="1" ht="36" customHeight="1" spans="1:6">
      <c r="A32" s="321" t="s">
        <v>163</v>
      </c>
      <c r="B32" s="323"/>
      <c r="C32" s="323">
        <v>0</v>
      </c>
      <c r="D32" s="325"/>
      <c r="E32" s="290" t="s">
        <v>146</v>
      </c>
      <c r="F32" s="167" t="s">
        <v>143</v>
      </c>
    </row>
    <row r="33" s="185" customFormat="1" ht="36" customHeight="1" spans="1:6">
      <c r="A33" s="321" t="s">
        <v>164</v>
      </c>
      <c r="B33" s="323"/>
      <c r="C33" s="323"/>
      <c r="D33" s="325"/>
      <c r="E33" s="290" t="s">
        <v>146</v>
      </c>
      <c r="F33" s="167" t="s">
        <v>143</v>
      </c>
    </row>
    <row r="34" s="185" customFormat="1" ht="36" customHeight="1" spans="1:6">
      <c r="A34" s="321" t="s">
        <v>165</v>
      </c>
      <c r="B34" s="323"/>
      <c r="C34" s="323"/>
      <c r="D34" s="325"/>
      <c r="E34" s="290" t="s">
        <v>146</v>
      </c>
      <c r="F34" s="167" t="s">
        <v>143</v>
      </c>
    </row>
    <row r="35" s="185" customFormat="1" ht="36" customHeight="1" spans="1:6">
      <c r="A35" s="321" t="s">
        <v>153</v>
      </c>
      <c r="B35" s="323">
        <v>665</v>
      </c>
      <c r="C35" s="323">
        <v>859</v>
      </c>
      <c r="D35" s="325">
        <f>(C35-B35)/B35</f>
        <v>0.292</v>
      </c>
      <c r="E35" s="290" t="s">
        <v>138</v>
      </c>
      <c r="F35" s="167" t="s">
        <v>143</v>
      </c>
    </row>
    <row r="36" s="185" customFormat="1" ht="36" customHeight="1" spans="1:6">
      <c r="A36" s="321" t="s">
        <v>166</v>
      </c>
      <c r="B36" s="323">
        <v>1119</v>
      </c>
      <c r="C36" s="323">
        <v>2415</v>
      </c>
      <c r="D36" s="325">
        <f>(C36-B36)/B36</f>
        <v>1.158</v>
      </c>
      <c r="E36" s="290" t="s">
        <v>138</v>
      </c>
      <c r="F36" s="167" t="s">
        <v>143</v>
      </c>
    </row>
    <row r="37" s="185" customFormat="1" ht="36" customHeight="1" spans="1:6">
      <c r="A37" s="317" t="s">
        <v>167</v>
      </c>
      <c r="B37" s="329">
        <v>362</v>
      </c>
      <c r="C37" s="329">
        <v>687</v>
      </c>
      <c r="D37" s="325">
        <f>(C37-B37)/B37</f>
        <v>0.898</v>
      </c>
      <c r="E37" s="290" t="s">
        <v>138</v>
      </c>
      <c r="F37" s="167" t="s">
        <v>141</v>
      </c>
    </row>
    <row r="38" s="185" customFormat="1" ht="36" customHeight="1" spans="1:6">
      <c r="A38" s="321" t="s">
        <v>142</v>
      </c>
      <c r="B38" s="323">
        <v>342</v>
      </c>
      <c r="C38" s="323">
        <v>542</v>
      </c>
      <c r="D38" s="325">
        <f>(C38-B38)/B38</f>
        <v>0.585</v>
      </c>
      <c r="E38" s="290" t="s">
        <v>138</v>
      </c>
      <c r="F38" s="167" t="s">
        <v>143</v>
      </c>
    </row>
    <row r="39" s="185" customFormat="1" ht="36" customHeight="1" spans="1:6">
      <c r="A39" s="321" t="s">
        <v>144</v>
      </c>
      <c r="B39" s="323">
        <v>0</v>
      </c>
      <c r="C39" s="323"/>
      <c r="D39" s="325"/>
      <c r="E39" s="290" t="s">
        <v>146</v>
      </c>
      <c r="F39" s="167" t="s">
        <v>143</v>
      </c>
    </row>
    <row r="40" s="185" customFormat="1" ht="36" customHeight="1" spans="1:6">
      <c r="A40" s="321" t="s">
        <v>145</v>
      </c>
      <c r="B40" s="323">
        <v>0</v>
      </c>
      <c r="C40" s="323"/>
      <c r="D40" s="325"/>
      <c r="E40" s="290" t="s">
        <v>146</v>
      </c>
      <c r="F40" s="167" t="s">
        <v>143</v>
      </c>
    </row>
    <row r="41" s="185" customFormat="1" ht="36" customHeight="1" spans="1:6">
      <c r="A41" s="321" t="s">
        <v>168</v>
      </c>
      <c r="B41" s="323">
        <v>5</v>
      </c>
      <c r="C41" s="323">
        <v>80</v>
      </c>
      <c r="D41" s="325">
        <f>(C41-B41)/B41</f>
        <v>15</v>
      </c>
      <c r="E41" s="290" t="s">
        <v>138</v>
      </c>
      <c r="F41" s="167" t="s">
        <v>143</v>
      </c>
    </row>
    <row r="42" s="185" customFormat="1" ht="36" customHeight="1" spans="1:6">
      <c r="A42" s="321" t="s">
        <v>169</v>
      </c>
      <c r="B42" s="323"/>
      <c r="C42" s="323"/>
      <c r="D42" s="325"/>
      <c r="E42" s="290" t="s">
        <v>146</v>
      </c>
      <c r="F42" s="167" t="s">
        <v>143</v>
      </c>
    </row>
    <row r="43" s="185" customFormat="1" ht="36" customHeight="1" spans="1:6">
      <c r="A43" s="321" t="s">
        <v>170</v>
      </c>
      <c r="B43" s="323">
        <v>0</v>
      </c>
      <c r="C43" s="323"/>
      <c r="D43" s="325"/>
      <c r="E43" s="290" t="s">
        <v>146</v>
      </c>
      <c r="F43" s="167" t="s">
        <v>143</v>
      </c>
    </row>
    <row r="44" s="185" customFormat="1" ht="36" customHeight="1" spans="1:6">
      <c r="A44" s="321" t="s">
        <v>171</v>
      </c>
      <c r="B44" s="323"/>
      <c r="C44" s="323">
        <v>0</v>
      </c>
      <c r="D44" s="325"/>
      <c r="E44" s="290" t="s">
        <v>146</v>
      </c>
      <c r="F44" s="167" t="s">
        <v>143</v>
      </c>
    </row>
    <row r="45" s="185" customFormat="1" ht="36" customHeight="1" spans="1:6">
      <c r="A45" s="321" t="s">
        <v>172</v>
      </c>
      <c r="B45" s="323">
        <v>13</v>
      </c>
      <c r="C45" s="323">
        <v>3</v>
      </c>
      <c r="D45" s="325">
        <f>(C45-B45)/B45</f>
        <v>-0.769</v>
      </c>
      <c r="E45" s="290" t="s">
        <v>138</v>
      </c>
      <c r="F45" s="167" t="s">
        <v>143</v>
      </c>
    </row>
    <row r="46" s="185" customFormat="1" ht="36" customHeight="1" spans="1:6">
      <c r="A46" s="321" t="s">
        <v>153</v>
      </c>
      <c r="B46" s="323"/>
      <c r="C46" s="323"/>
      <c r="D46" s="325"/>
      <c r="E46" s="290" t="s">
        <v>146</v>
      </c>
      <c r="F46" s="167" t="s">
        <v>143</v>
      </c>
    </row>
    <row r="47" s="185" customFormat="1" ht="36" customHeight="1" spans="1:6">
      <c r="A47" s="321" t="s">
        <v>173</v>
      </c>
      <c r="B47" s="323">
        <v>2</v>
      </c>
      <c r="C47" s="323">
        <v>61</v>
      </c>
      <c r="D47" s="325">
        <f>(C47-B47)/B47</f>
        <v>29.5</v>
      </c>
      <c r="E47" s="290" t="s">
        <v>138</v>
      </c>
      <c r="F47" s="167" t="s">
        <v>143</v>
      </c>
    </row>
    <row r="48" s="185" customFormat="1" ht="36" customHeight="1" spans="1:6">
      <c r="A48" s="317" t="s">
        <v>174</v>
      </c>
      <c r="B48" s="329">
        <v>527</v>
      </c>
      <c r="C48" s="329">
        <v>437</v>
      </c>
      <c r="D48" s="325">
        <f>(C48-B48)/B48</f>
        <v>-0.171</v>
      </c>
      <c r="E48" s="290" t="s">
        <v>138</v>
      </c>
      <c r="F48" s="167" t="s">
        <v>141</v>
      </c>
    </row>
    <row r="49" s="185" customFormat="1" ht="36" customHeight="1" spans="1:6">
      <c r="A49" s="321" t="s">
        <v>142</v>
      </c>
      <c r="B49" s="323">
        <v>329</v>
      </c>
      <c r="C49" s="323">
        <v>357</v>
      </c>
      <c r="D49" s="325">
        <f>(C49-B49)/B49</f>
        <v>0.085</v>
      </c>
      <c r="E49" s="290" t="s">
        <v>138</v>
      </c>
      <c r="F49" s="167" t="s">
        <v>143</v>
      </c>
    </row>
    <row r="50" s="185" customFormat="1" ht="36" customHeight="1" spans="1:6">
      <c r="A50" s="321" t="s">
        <v>144</v>
      </c>
      <c r="B50" s="323"/>
      <c r="C50" s="323"/>
      <c r="D50" s="325"/>
      <c r="E50" s="290" t="s">
        <v>146</v>
      </c>
      <c r="F50" s="167" t="s">
        <v>143</v>
      </c>
    </row>
    <row r="51" s="185" customFormat="1" ht="36" customHeight="1" spans="1:6">
      <c r="A51" s="321" t="s">
        <v>145</v>
      </c>
      <c r="B51" s="323"/>
      <c r="C51" s="323"/>
      <c r="D51" s="325"/>
      <c r="E51" s="290" t="s">
        <v>146</v>
      </c>
      <c r="F51" s="167" t="s">
        <v>143</v>
      </c>
    </row>
    <row r="52" s="185" customFormat="1" ht="36" customHeight="1" spans="1:6">
      <c r="A52" s="321" t="s">
        <v>175</v>
      </c>
      <c r="B52" s="323">
        <v>0</v>
      </c>
      <c r="C52" s="323">
        <v>0</v>
      </c>
      <c r="D52" s="325"/>
      <c r="E52" s="290" t="s">
        <v>146</v>
      </c>
      <c r="F52" s="167" t="s">
        <v>143</v>
      </c>
    </row>
    <row r="53" s="185" customFormat="1" ht="36" customHeight="1" spans="1:6">
      <c r="A53" s="321" t="s">
        <v>176</v>
      </c>
      <c r="B53" s="323">
        <v>8</v>
      </c>
      <c r="C53" s="323">
        <v>15</v>
      </c>
      <c r="D53" s="325">
        <f>(C53-B53)/B53</f>
        <v>0.875</v>
      </c>
      <c r="E53" s="290" t="s">
        <v>138</v>
      </c>
      <c r="F53" s="167" t="s">
        <v>143</v>
      </c>
    </row>
    <row r="54" s="185" customFormat="1" ht="36" customHeight="1" spans="1:6">
      <c r="A54" s="321" t="s">
        <v>177</v>
      </c>
      <c r="B54" s="323">
        <v>0</v>
      </c>
      <c r="C54" s="323">
        <v>0</v>
      </c>
      <c r="D54" s="325"/>
      <c r="E54" s="290" t="s">
        <v>146</v>
      </c>
      <c r="F54" s="167" t="s">
        <v>143</v>
      </c>
    </row>
    <row r="55" s="185" customFormat="1" ht="36" customHeight="1" spans="1:6">
      <c r="A55" s="321" t="s">
        <v>178</v>
      </c>
      <c r="B55" s="323">
        <v>190</v>
      </c>
      <c r="C55" s="323">
        <v>65</v>
      </c>
      <c r="D55" s="325">
        <f>(C55-B55)/B55</f>
        <v>-0.658</v>
      </c>
      <c r="E55" s="290" t="s">
        <v>138</v>
      </c>
      <c r="F55" s="167" t="s">
        <v>143</v>
      </c>
    </row>
    <row r="56" s="185" customFormat="1" ht="36" customHeight="1" spans="1:6">
      <c r="A56" s="321" t="s">
        <v>179</v>
      </c>
      <c r="B56" s="323"/>
      <c r="C56" s="323"/>
      <c r="D56" s="325"/>
      <c r="E56" s="290" t="s">
        <v>146</v>
      </c>
      <c r="F56" s="167" t="s">
        <v>143</v>
      </c>
    </row>
    <row r="57" s="185" customFormat="1" ht="36" customHeight="1" spans="1:6">
      <c r="A57" s="321" t="s">
        <v>153</v>
      </c>
      <c r="B57" s="323"/>
      <c r="C57" s="323"/>
      <c r="D57" s="325"/>
      <c r="E57" s="290" t="s">
        <v>146</v>
      </c>
      <c r="F57" s="167" t="s">
        <v>143</v>
      </c>
    </row>
    <row r="58" s="185" customFormat="1" ht="36" customHeight="1" spans="1:6">
      <c r="A58" s="321" t="s">
        <v>180</v>
      </c>
      <c r="B58" s="323"/>
      <c r="C58" s="323"/>
      <c r="D58" s="325"/>
      <c r="E58" s="290" t="s">
        <v>146</v>
      </c>
      <c r="F58" s="167" t="s">
        <v>143</v>
      </c>
    </row>
    <row r="59" s="185" customFormat="1" ht="36" customHeight="1" spans="1:6">
      <c r="A59" s="317" t="s">
        <v>181</v>
      </c>
      <c r="B59" s="329">
        <v>1653</v>
      </c>
      <c r="C59" s="329">
        <v>1297</v>
      </c>
      <c r="D59" s="325">
        <f>(C59-B59)/B59</f>
        <v>-0.215</v>
      </c>
      <c r="E59" s="290" t="s">
        <v>138</v>
      </c>
      <c r="F59" s="167" t="s">
        <v>141</v>
      </c>
    </row>
    <row r="60" s="185" customFormat="1" ht="36" customHeight="1" spans="1:6">
      <c r="A60" s="321" t="s">
        <v>142</v>
      </c>
      <c r="B60" s="455">
        <v>1525</v>
      </c>
      <c r="C60" s="323">
        <v>1121</v>
      </c>
      <c r="D60" s="325">
        <f>(C60-B60)/B60</f>
        <v>-0.265</v>
      </c>
      <c r="E60" s="290" t="s">
        <v>138</v>
      </c>
      <c r="F60" s="167" t="s">
        <v>143</v>
      </c>
    </row>
    <row r="61" s="185" customFormat="1" ht="36" customHeight="1" spans="1:6">
      <c r="A61" s="321" t="s">
        <v>144</v>
      </c>
      <c r="B61" s="455">
        <v>0</v>
      </c>
      <c r="C61" s="323"/>
      <c r="D61" s="325"/>
      <c r="E61" s="290" t="s">
        <v>146</v>
      </c>
      <c r="F61" s="167" t="s">
        <v>143</v>
      </c>
    </row>
    <row r="62" s="185" customFormat="1" ht="36" customHeight="1" spans="1:6">
      <c r="A62" s="321" t="s">
        <v>145</v>
      </c>
      <c r="B62" s="455">
        <v>0</v>
      </c>
      <c r="C62" s="323"/>
      <c r="D62" s="325"/>
      <c r="E62" s="290" t="s">
        <v>146</v>
      </c>
      <c r="F62" s="167" t="s">
        <v>143</v>
      </c>
    </row>
    <row r="63" s="185" customFormat="1" ht="36" customHeight="1" spans="1:6">
      <c r="A63" s="321" t="s">
        <v>182</v>
      </c>
      <c r="B63" s="455"/>
      <c r="C63" s="323"/>
      <c r="D63" s="325"/>
      <c r="E63" s="290" t="s">
        <v>146</v>
      </c>
      <c r="F63" s="167" t="s">
        <v>143</v>
      </c>
    </row>
    <row r="64" s="185" customFormat="1" ht="36" customHeight="1" spans="1:6">
      <c r="A64" s="321" t="s">
        <v>183</v>
      </c>
      <c r="B64" s="455"/>
      <c r="C64" s="323"/>
      <c r="D64" s="325"/>
      <c r="E64" s="290" t="s">
        <v>146</v>
      </c>
      <c r="F64" s="167" t="s">
        <v>143</v>
      </c>
    </row>
    <row r="65" s="185" customFormat="1" ht="36" customHeight="1" spans="1:6">
      <c r="A65" s="321" t="s">
        <v>184</v>
      </c>
      <c r="B65" s="455"/>
      <c r="C65" s="323"/>
      <c r="D65" s="325"/>
      <c r="E65" s="290" t="s">
        <v>146</v>
      </c>
      <c r="F65" s="167" t="s">
        <v>143</v>
      </c>
    </row>
    <row r="66" s="185" customFormat="1" ht="36" customHeight="1" spans="1:6">
      <c r="A66" s="321" t="s">
        <v>185</v>
      </c>
      <c r="B66" s="455"/>
      <c r="C66" s="323"/>
      <c r="D66" s="325"/>
      <c r="E66" s="290" t="s">
        <v>146</v>
      </c>
      <c r="F66" s="167" t="s">
        <v>143</v>
      </c>
    </row>
    <row r="67" s="185" customFormat="1" ht="36" customHeight="1" spans="1:6">
      <c r="A67" s="321" t="s">
        <v>186</v>
      </c>
      <c r="B67" s="323"/>
      <c r="C67" s="323"/>
      <c r="D67" s="325"/>
      <c r="E67" s="290" t="s">
        <v>146</v>
      </c>
      <c r="F67" s="167" t="s">
        <v>143</v>
      </c>
    </row>
    <row r="68" s="185" customFormat="1" ht="36" customHeight="1" spans="1:6">
      <c r="A68" s="321" t="s">
        <v>153</v>
      </c>
      <c r="B68" s="323"/>
      <c r="C68" s="323"/>
      <c r="D68" s="325"/>
      <c r="E68" s="290" t="s">
        <v>146</v>
      </c>
      <c r="F68" s="167" t="s">
        <v>143</v>
      </c>
    </row>
    <row r="69" s="185" customFormat="1" ht="36" customHeight="1" spans="1:6">
      <c r="A69" s="321" t="s">
        <v>187</v>
      </c>
      <c r="B69" s="323">
        <v>128</v>
      </c>
      <c r="C69" s="323">
        <v>176</v>
      </c>
      <c r="D69" s="325">
        <f>(C69-B69)/B69</f>
        <v>0.375</v>
      </c>
      <c r="E69" s="290" t="s">
        <v>138</v>
      </c>
      <c r="F69" s="167" t="s">
        <v>143</v>
      </c>
    </row>
    <row r="70" s="185" customFormat="1" ht="36" customHeight="1" spans="1:6">
      <c r="A70" s="317" t="s">
        <v>188</v>
      </c>
      <c r="B70" s="329"/>
      <c r="C70" s="329"/>
      <c r="D70" s="325"/>
      <c r="E70" s="290" t="s">
        <v>146</v>
      </c>
      <c r="F70" s="167" t="s">
        <v>141</v>
      </c>
    </row>
    <row r="71" s="185" customFormat="1" ht="36" customHeight="1" spans="1:6">
      <c r="A71" s="321" t="s">
        <v>142</v>
      </c>
      <c r="B71" s="323"/>
      <c r="C71" s="323"/>
      <c r="D71" s="325"/>
      <c r="E71" s="290" t="s">
        <v>146</v>
      </c>
      <c r="F71" s="167" t="s">
        <v>143</v>
      </c>
    </row>
    <row r="72" s="185" customFormat="1" ht="36" customHeight="1" spans="1:6">
      <c r="A72" s="321" t="s">
        <v>144</v>
      </c>
      <c r="B72" s="323">
        <v>0</v>
      </c>
      <c r="C72" s="323">
        <v>0</v>
      </c>
      <c r="D72" s="325"/>
      <c r="E72" s="290" t="s">
        <v>146</v>
      </c>
      <c r="F72" s="167" t="s">
        <v>143</v>
      </c>
    </row>
    <row r="73" s="185" customFormat="1" ht="36" customHeight="1" spans="1:6">
      <c r="A73" s="321" t="s">
        <v>145</v>
      </c>
      <c r="B73" s="323">
        <v>0</v>
      </c>
      <c r="C73" s="323">
        <v>0</v>
      </c>
      <c r="D73" s="325"/>
      <c r="E73" s="290" t="s">
        <v>146</v>
      </c>
      <c r="F73" s="167" t="s">
        <v>143</v>
      </c>
    </row>
    <row r="74" s="185" customFormat="1" ht="36" customHeight="1" spans="1:6">
      <c r="A74" s="321" t="s">
        <v>189</v>
      </c>
      <c r="B74" s="323">
        <v>0</v>
      </c>
      <c r="C74" s="323">
        <v>0</v>
      </c>
      <c r="D74" s="325"/>
      <c r="E74" s="290" t="s">
        <v>146</v>
      </c>
      <c r="F74" s="167" t="s">
        <v>143</v>
      </c>
    </row>
    <row r="75" s="185" customFormat="1" ht="36" customHeight="1" spans="1:6">
      <c r="A75" s="321" t="s">
        <v>190</v>
      </c>
      <c r="B75" s="323">
        <v>0</v>
      </c>
      <c r="C75" s="323">
        <v>0</v>
      </c>
      <c r="D75" s="325"/>
      <c r="E75" s="290" t="s">
        <v>146</v>
      </c>
      <c r="F75" s="167" t="s">
        <v>143</v>
      </c>
    </row>
    <row r="76" s="185" customFormat="1" ht="36" customHeight="1" spans="1:6">
      <c r="A76" s="321" t="s">
        <v>191</v>
      </c>
      <c r="B76" s="323"/>
      <c r="C76" s="323"/>
      <c r="D76" s="325"/>
      <c r="E76" s="290" t="s">
        <v>146</v>
      </c>
      <c r="F76" s="167" t="s">
        <v>143</v>
      </c>
    </row>
    <row r="77" s="185" customFormat="1" ht="36" customHeight="1" spans="1:6">
      <c r="A77" s="321" t="s">
        <v>192</v>
      </c>
      <c r="B77" s="323">
        <v>0</v>
      </c>
      <c r="C77" s="323">
        <v>0</v>
      </c>
      <c r="D77" s="325"/>
      <c r="E77" s="290" t="s">
        <v>146</v>
      </c>
      <c r="F77" s="167" t="s">
        <v>143</v>
      </c>
    </row>
    <row r="78" s="185" customFormat="1" ht="36" customHeight="1" spans="1:6">
      <c r="A78" s="321" t="s">
        <v>193</v>
      </c>
      <c r="B78" s="323">
        <v>0</v>
      </c>
      <c r="C78" s="323">
        <v>0</v>
      </c>
      <c r="D78" s="325"/>
      <c r="E78" s="290" t="s">
        <v>146</v>
      </c>
      <c r="F78" s="167" t="s">
        <v>143</v>
      </c>
    </row>
    <row r="79" s="185" customFormat="1" ht="36" customHeight="1" spans="1:6">
      <c r="A79" s="321" t="s">
        <v>185</v>
      </c>
      <c r="B79" s="323">
        <v>0</v>
      </c>
      <c r="C79" s="323">
        <v>0</v>
      </c>
      <c r="D79" s="325"/>
      <c r="E79" s="290" t="s">
        <v>146</v>
      </c>
      <c r="F79" s="167" t="s">
        <v>143</v>
      </c>
    </row>
    <row r="80" s="185" customFormat="1" ht="36" customHeight="1" spans="1:6">
      <c r="A80" s="321" t="s">
        <v>194</v>
      </c>
      <c r="B80" s="323">
        <v>0</v>
      </c>
      <c r="C80" s="323">
        <v>0</v>
      </c>
      <c r="D80" s="325"/>
      <c r="E80" s="290" t="s">
        <v>146</v>
      </c>
      <c r="F80" s="167" t="s">
        <v>143</v>
      </c>
    </row>
    <row r="81" s="185" customFormat="1" ht="36" customHeight="1" spans="1:6">
      <c r="A81" s="321" t="s">
        <v>153</v>
      </c>
      <c r="B81" s="323"/>
      <c r="C81" s="323"/>
      <c r="D81" s="325"/>
      <c r="E81" s="290" t="s">
        <v>146</v>
      </c>
      <c r="F81" s="167" t="s">
        <v>143</v>
      </c>
    </row>
    <row r="82" s="185" customFormat="1" ht="36" customHeight="1" spans="1:6">
      <c r="A82" s="321" t="s">
        <v>195</v>
      </c>
      <c r="B82" s="323">
        <v>0</v>
      </c>
      <c r="C82" s="323">
        <v>0</v>
      </c>
      <c r="D82" s="325"/>
      <c r="E82" s="290" t="s">
        <v>146</v>
      </c>
      <c r="F82" s="167" t="s">
        <v>143</v>
      </c>
    </row>
    <row r="83" s="185" customFormat="1" ht="36" customHeight="1" spans="1:6">
      <c r="A83" s="317" t="s">
        <v>196</v>
      </c>
      <c r="B83" s="329">
        <v>70</v>
      </c>
      <c r="C83" s="329">
        <v>70</v>
      </c>
      <c r="D83" s="325">
        <f>(C83-B83)/B83</f>
        <v>0</v>
      </c>
      <c r="E83" s="290" t="s">
        <v>138</v>
      </c>
      <c r="F83" s="167" t="s">
        <v>141</v>
      </c>
    </row>
    <row r="84" s="185" customFormat="1" ht="36" customHeight="1" spans="1:6">
      <c r="A84" s="321" t="s">
        <v>142</v>
      </c>
      <c r="B84" s="323"/>
      <c r="C84" s="323"/>
      <c r="D84" s="325"/>
      <c r="E84" s="290" t="s">
        <v>146</v>
      </c>
      <c r="F84" s="167" t="s">
        <v>143</v>
      </c>
    </row>
    <row r="85" s="185" customFormat="1" ht="36" customHeight="1" spans="1:6">
      <c r="A85" s="321" t="s">
        <v>144</v>
      </c>
      <c r="B85" s="323">
        <v>0</v>
      </c>
      <c r="C85" s="323">
        <v>0</v>
      </c>
      <c r="D85" s="325"/>
      <c r="E85" s="290" t="s">
        <v>146</v>
      </c>
      <c r="F85" s="167" t="s">
        <v>143</v>
      </c>
    </row>
    <row r="86" s="185" customFormat="1" ht="36" customHeight="1" spans="1:6">
      <c r="A86" s="321" t="s">
        <v>145</v>
      </c>
      <c r="B86" s="323"/>
      <c r="C86" s="323"/>
      <c r="D86" s="325"/>
      <c r="E86" s="290" t="s">
        <v>146</v>
      </c>
      <c r="F86" s="167" t="s">
        <v>143</v>
      </c>
    </row>
    <row r="87" s="185" customFormat="1" ht="36" customHeight="1" spans="1:6">
      <c r="A87" s="321" t="s">
        <v>197</v>
      </c>
      <c r="B87" s="323"/>
      <c r="C87" s="323">
        <v>60</v>
      </c>
      <c r="D87" s="325"/>
      <c r="E87" s="290" t="s">
        <v>146</v>
      </c>
      <c r="F87" s="167" t="s">
        <v>143</v>
      </c>
    </row>
    <row r="88" s="185" customFormat="1" ht="36" customHeight="1" spans="1:6">
      <c r="A88" s="321" t="s">
        <v>198</v>
      </c>
      <c r="B88" s="323"/>
      <c r="C88" s="323"/>
      <c r="D88" s="325"/>
      <c r="E88" s="290" t="s">
        <v>146</v>
      </c>
      <c r="F88" s="167" t="s">
        <v>143</v>
      </c>
    </row>
    <row r="89" s="185" customFormat="1" ht="36" customHeight="1" spans="1:6">
      <c r="A89" s="321" t="s">
        <v>185</v>
      </c>
      <c r="B89" s="323">
        <v>0</v>
      </c>
      <c r="C89" s="323">
        <v>0</v>
      </c>
      <c r="D89" s="325"/>
      <c r="E89" s="290" t="s">
        <v>146</v>
      </c>
      <c r="F89" s="167" t="s">
        <v>143</v>
      </c>
    </row>
    <row r="90" s="185" customFormat="1" ht="36" customHeight="1" spans="1:6">
      <c r="A90" s="321" t="s">
        <v>153</v>
      </c>
      <c r="B90" s="323"/>
      <c r="C90" s="323"/>
      <c r="D90" s="325"/>
      <c r="E90" s="290" t="s">
        <v>146</v>
      </c>
      <c r="F90" s="167" t="s">
        <v>143</v>
      </c>
    </row>
    <row r="91" s="185" customFormat="1" ht="36" customHeight="1" spans="1:6">
      <c r="A91" s="321" t="s">
        <v>199</v>
      </c>
      <c r="B91" s="323">
        <v>70</v>
      </c>
      <c r="C91" s="323">
        <v>10</v>
      </c>
      <c r="D91" s="325">
        <f>(C91-B91)/B91</f>
        <v>-0.857</v>
      </c>
      <c r="E91" s="290" t="s">
        <v>138</v>
      </c>
      <c r="F91" s="167" t="s">
        <v>143</v>
      </c>
    </row>
    <row r="92" s="185" customFormat="1" ht="36" customHeight="1" spans="1:6">
      <c r="A92" s="317" t="s">
        <v>200</v>
      </c>
      <c r="B92" s="329"/>
      <c r="C92" s="329"/>
      <c r="D92" s="325"/>
      <c r="E92" s="290" t="s">
        <v>146</v>
      </c>
      <c r="F92" s="167" t="s">
        <v>141</v>
      </c>
    </row>
    <row r="93" s="185" customFormat="1" ht="36" customHeight="1" spans="1:6">
      <c r="A93" s="321" t="s">
        <v>142</v>
      </c>
      <c r="B93" s="323">
        <v>0</v>
      </c>
      <c r="C93" s="323">
        <v>0</v>
      </c>
      <c r="D93" s="325"/>
      <c r="E93" s="290" t="s">
        <v>146</v>
      </c>
      <c r="F93" s="167" t="s">
        <v>143</v>
      </c>
    </row>
    <row r="94" s="185" customFormat="1" ht="36" customHeight="1" spans="1:6">
      <c r="A94" s="321" t="s">
        <v>144</v>
      </c>
      <c r="B94" s="323">
        <v>0</v>
      </c>
      <c r="C94" s="323">
        <v>0</v>
      </c>
      <c r="D94" s="325"/>
      <c r="E94" s="290" t="s">
        <v>146</v>
      </c>
      <c r="F94" s="167" t="s">
        <v>143</v>
      </c>
    </row>
    <row r="95" s="185" customFormat="1" ht="36" customHeight="1" spans="1:6">
      <c r="A95" s="321" t="s">
        <v>145</v>
      </c>
      <c r="B95" s="323">
        <v>0</v>
      </c>
      <c r="C95" s="323">
        <v>0</v>
      </c>
      <c r="D95" s="325"/>
      <c r="E95" s="290" t="s">
        <v>146</v>
      </c>
      <c r="F95" s="167" t="s">
        <v>143</v>
      </c>
    </row>
    <row r="96" s="185" customFormat="1" ht="36" customHeight="1" spans="1:6">
      <c r="A96" s="321" t="s">
        <v>201</v>
      </c>
      <c r="B96" s="323"/>
      <c r="C96" s="323"/>
      <c r="D96" s="325"/>
      <c r="E96" s="290" t="s">
        <v>146</v>
      </c>
      <c r="F96" s="167" t="s">
        <v>143</v>
      </c>
    </row>
    <row r="97" s="185" customFormat="1" ht="36" customHeight="1" spans="1:6">
      <c r="A97" s="321" t="s">
        <v>202</v>
      </c>
      <c r="B97" s="323">
        <v>0</v>
      </c>
      <c r="C97" s="323">
        <v>0</v>
      </c>
      <c r="D97" s="325"/>
      <c r="E97" s="290" t="s">
        <v>146</v>
      </c>
      <c r="F97" s="167" t="s">
        <v>143</v>
      </c>
    </row>
    <row r="98" s="185" customFormat="1" ht="36" customHeight="1" spans="1:6">
      <c r="A98" s="321" t="s">
        <v>185</v>
      </c>
      <c r="B98" s="323">
        <v>0</v>
      </c>
      <c r="C98" s="323">
        <v>0</v>
      </c>
      <c r="D98" s="325"/>
      <c r="E98" s="290" t="s">
        <v>146</v>
      </c>
      <c r="F98" s="167" t="s">
        <v>143</v>
      </c>
    </row>
    <row r="99" s="185" customFormat="1" ht="36" customHeight="1" spans="1:6">
      <c r="A99" s="321" t="s">
        <v>203</v>
      </c>
      <c r="B99" s="323">
        <v>0</v>
      </c>
      <c r="C99" s="323">
        <v>0</v>
      </c>
      <c r="D99" s="325"/>
      <c r="E99" s="290" t="s">
        <v>146</v>
      </c>
      <c r="F99" s="167" t="s">
        <v>143</v>
      </c>
    </row>
    <row r="100" s="185" customFormat="1" ht="36" customHeight="1" spans="1:6">
      <c r="A100" s="321" t="s">
        <v>204</v>
      </c>
      <c r="B100" s="323">
        <v>0</v>
      </c>
      <c r="C100" s="323">
        <v>0</v>
      </c>
      <c r="D100" s="325"/>
      <c r="E100" s="290" t="s">
        <v>146</v>
      </c>
      <c r="F100" s="167" t="s">
        <v>143</v>
      </c>
    </row>
    <row r="101" s="185" customFormat="1" ht="36" customHeight="1" spans="1:6">
      <c r="A101" s="321" t="s">
        <v>205</v>
      </c>
      <c r="B101" s="323">
        <v>0</v>
      </c>
      <c r="C101" s="323">
        <v>0</v>
      </c>
      <c r="D101" s="325"/>
      <c r="E101" s="290" t="s">
        <v>146</v>
      </c>
      <c r="F101" s="167" t="s">
        <v>143</v>
      </c>
    </row>
    <row r="102" s="185" customFormat="1" ht="36" customHeight="1" spans="1:6">
      <c r="A102" s="321" t="s">
        <v>206</v>
      </c>
      <c r="B102" s="323">
        <v>0</v>
      </c>
      <c r="C102" s="323">
        <v>0</v>
      </c>
      <c r="D102" s="325"/>
      <c r="E102" s="290" t="s">
        <v>146</v>
      </c>
      <c r="F102" s="167" t="s">
        <v>143</v>
      </c>
    </row>
    <row r="103" s="185" customFormat="1" ht="36" customHeight="1" spans="1:6">
      <c r="A103" s="321" t="s">
        <v>153</v>
      </c>
      <c r="B103" s="323">
        <v>0</v>
      </c>
      <c r="C103" s="323">
        <v>0</v>
      </c>
      <c r="D103" s="325"/>
      <c r="E103" s="290" t="s">
        <v>146</v>
      </c>
      <c r="F103" s="167" t="s">
        <v>143</v>
      </c>
    </row>
    <row r="104" s="185" customFormat="1" ht="36" customHeight="1" spans="1:6">
      <c r="A104" s="321" t="s">
        <v>207</v>
      </c>
      <c r="B104" s="323"/>
      <c r="C104" s="323"/>
      <c r="D104" s="325"/>
      <c r="E104" s="290" t="s">
        <v>146</v>
      </c>
      <c r="F104" s="167" t="s">
        <v>143</v>
      </c>
    </row>
    <row r="105" s="185" customFormat="1" ht="36" customHeight="1" spans="1:6">
      <c r="A105" s="317" t="s">
        <v>208</v>
      </c>
      <c r="B105" s="329"/>
      <c r="C105" s="329"/>
      <c r="D105" s="325"/>
      <c r="E105" s="290" t="s">
        <v>146</v>
      </c>
      <c r="F105" s="167" t="s">
        <v>141</v>
      </c>
    </row>
    <row r="106" s="185" customFormat="1" ht="36" customHeight="1" spans="1:6">
      <c r="A106" s="321" t="s">
        <v>142</v>
      </c>
      <c r="B106" s="323"/>
      <c r="C106" s="323"/>
      <c r="D106" s="325"/>
      <c r="E106" s="290" t="s">
        <v>146</v>
      </c>
      <c r="F106" s="167" t="s">
        <v>143</v>
      </c>
    </row>
    <row r="107" s="185" customFormat="1" ht="36" customHeight="1" spans="1:6">
      <c r="A107" s="321" t="s">
        <v>144</v>
      </c>
      <c r="B107" s="323">
        <v>0</v>
      </c>
      <c r="C107" s="323">
        <v>0</v>
      </c>
      <c r="D107" s="325"/>
      <c r="E107" s="290" t="s">
        <v>146</v>
      </c>
      <c r="F107" s="167" t="s">
        <v>143</v>
      </c>
    </row>
    <row r="108" s="185" customFormat="1" ht="36" customHeight="1" spans="1:6">
      <c r="A108" s="321" t="s">
        <v>145</v>
      </c>
      <c r="B108" s="323">
        <v>0</v>
      </c>
      <c r="C108" s="323">
        <v>0</v>
      </c>
      <c r="D108" s="325"/>
      <c r="E108" s="290" t="s">
        <v>146</v>
      </c>
      <c r="F108" s="167" t="s">
        <v>143</v>
      </c>
    </row>
    <row r="109" s="185" customFormat="1" ht="36" customHeight="1" spans="1:6">
      <c r="A109" s="321" t="s">
        <v>209</v>
      </c>
      <c r="B109" s="323">
        <v>0</v>
      </c>
      <c r="C109" s="323">
        <v>0</v>
      </c>
      <c r="D109" s="325"/>
      <c r="E109" s="290" t="s">
        <v>146</v>
      </c>
      <c r="F109" s="167" t="s">
        <v>143</v>
      </c>
    </row>
    <row r="110" s="185" customFormat="1" ht="36" customHeight="1" spans="1:6">
      <c r="A110" s="321" t="s">
        <v>210</v>
      </c>
      <c r="B110" s="323">
        <v>0</v>
      </c>
      <c r="C110" s="323">
        <v>0</v>
      </c>
      <c r="D110" s="325"/>
      <c r="E110" s="290" t="s">
        <v>146</v>
      </c>
      <c r="F110" s="167" t="s">
        <v>143</v>
      </c>
    </row>
    <row r="111" s="185" customFormat="1" ht="36" customHeight="1" spans="1:6">
      <c r="A111" s="321" t="s">
        <v>211</v>
      </c>
      <c r="B111" s="323">
        <v>0</v>
      </c>
      <c r="C111" s="323">
        <v>0</v>
      </c>
      <c r="D111" s="325"/>
      <c r="E111" s="290" t="s">
        <v>146</v>
      </c>
      <c r="F111" s="167" t="s">
        <v>143</v>
      </c>
    </row>
    <row r="112" s="185" customFormat="1" ht="36" customHeight="1" spans="1:6">
      <c r="A112" s="321" t="s">
        <v>212</v>
      </c>
      <c r="B112" s="323"/>
      <c r="C112" s="323"/>
      <c r="D112" s="325"/>
      <c r="E112" s="290" t="s">
        <v>146</v>
      </c>
      <c r="F112" s="167" t="s">
        <v>143</v>
      </c>
    </row>
    <row r="113" s="185" customFormat="1" ht="36" customHeight="1" spans="1:6">
      <c r="A113" s="321" t="s">
        <v>153</v>
      </c>
      <c r="B113" s="323"/>
      <c r="C113" s="323"/>
      <c r="D113" s="325"/>
      <c r="E113" s="290" t="s">
        <v>146</v>
      </c>
      <c r="F113" s="167" t="s">
        <v>143</v>
      </c>
    </row>
    <row r="114" s="185" customFormat="1" ht="36" customHeight="1" spans="1:6">
      <c r="A114" s="321" t="s">
        <v>213</v>
      </c>
      <c r="B114" s="323"/>
      <c r="C114" s="323"/>
      <c r="D114" s="325"/>
      <c r="E114" s="290" t="s">
        <v>146</v>
      </c>
      <c r="F114" s="167" t="s">
        <v>143</v>
      </c>
    </row>
    <row r="115" s="185" customFormat="1" ht="36" customHeight="1" spans="1:6">
      <c r="A115" s="317" t="s">
        <v>214</v>
      </c>
      <c r="B115" s="329">
        <v>2171</v>
      </c>
      <c r="C115" s="329">
        <v>2657</v>
      </c>
      <c r="D115" s="325">
        <f>(C115-B115)/B115</f>
        <v>0.224</v>
      </c>
      <c r="E115" s="290" t="s">
        <v>138</v>
      </c>
      <c r="F115" s="167" t="s">
        <v>141</v>
      </c>
    </row>
    <row r="116" s="185" customFormat="1" ht="36" customHeight="1" spans="1:6">
      <c r="A116" s="321" t="s">
        <v>142</v>
      </c>
      <c r="B116" s="323">
        <v>2000</v>
      </c>
      <c r="C116" s="323">
        <v>2582</v>
      </c>
      <c r="D116" s="325">
        <f>(C116-B116)/B116</f>
        <v>0.291</v>
      </c>
      <c r="E116" s="290" t="s">
        <v>138</v>
      </c>
      <c r="F116" s="167" t="s">
        <v>143</v>
      </c>
    </row>
    <row r="117" s="185" customFormat="1" ht="36" customHeight="1" spans="1:6">
      <c r="A117" s="321" t="s">
        <v>144</v>
      </c>
      <c r="B117" s="323">
        <v>0</v>
      </c>
      <c r="C117" s="323">
        <v>0</v>
      </c>
      <c r="D117" s="325"/>
      <c r="E117" s="290" t="s">
        <v>146</v>
      </c>
      <c r="F117" s="167" t="s">
        <v>143</v>
      </c>
    </row>
    <row r="118" s="185" customFormat="1" ht="36" customHeight="1" spans="1:6">
      <c r="A118" s="321" t="s">
        <v>145</v>
      </c>
      <c r="B118" s="323"/>
      <c r="C118" s="323"/>
      <c r="D118" s="325"/>
      <c r="E118" s="290" t="s">
        <v>146</v>
      </c>
      <c r="F118" s="167" t="s">
        <v>143</v>
      </c>
    </row>
    <row r="119" s="185" customFormat="1" ht="36" customHeight="1" spans="1:6">
      <c r="A119" s="321" t="s">
        <v>215</v>
      </c>
      <c r="B119" s="323"/>
      <c r="C119" s="323">
        <v>75</v>
      </c>
      <c r="D119" s="325"/>
      <c r="E119" s="290" t="s">
        <v>146</v>
      </c>
      <c r="F119" s="167" t="s">
        <v>143</v>
      </c>
    </row>
    <row r="120" s="185" customFormat="1" ht="36" customHeight="1" spans="1:6">
      <c r="A120" s="321" t="s">
        <v>216</v>
      </c>
      <c r="B120" s="323">
        <v>0</v>
      </c>
      <c r="C120" s="323">
        <v>0</v>
      </c>
      <c r="D120" s="325"/>
      <c r="E120" s="290" t="s">
        <v>146</v>
      </c>
      <c r="F120" s="167" t="s">
        <v>143</v>
      </c>
    </row>
    <row r="121" s="185" customFormat="1" ht="36" customHeight="1" spans="1:6">
      <c r="A121" s="321" t="s">
        <v>217</v>
      </c>
      <c r="B121" s="323">
        <v>0</v>
      </c>
      <c r="C121" s="323">
        <v>0</v>
      </c>
      <c r="D121" s="325"/>
      <c r="E121" s="290" t="s">
        <v>146</v>
      </c>
      <c r="F121" s="167" t="s">
        <v>143</v>
      </c>
    </row>
    <row r="122" s="185" customFormat="1" ht="36" customHeight="1" spans="1:6">
      <c r="A122" s="321" t="s">
        <v>153</v>
      </c>
      <c r="B122" s="323"/>
      <c r="C122" s="323"/>
      <c r="D122" s="325"/>
      <c r="E122" s="290" t="s">
        <v>146</v>
      </c>
      <c r="F122" s="167" t="s">
        <v>143</v>
      </c>
    </row>
    <row r="123" s="185" customFormat="1" ht="36" customHeight="1" spans="1:6">
      <c r="A123" s="321" t="s">
        <v>218</v>
      </c>
      <c r="B123" s="323">
        <v>171</v>
      </c>
      <c r="C123" s="323"/>
      <c r="D123" s="325">
        <f>(C123-B123)/B123</f>
        <v>-1</v>
      </c>
      <c r="E123" s="290" t="s">
        <v>138</v>
      </c>
      <c r="F123" s="167" t="s">
        <v>143</v>
      </c>
    </row>
    <row r="124" s="185" customFormat="1" ht="36" customHeight="1" spans="1:6">
      <c r="A124" s="317" t="s">
        <v>219</v>
      </c>
      <c r="B124" s="329">
        <v>831</v>
      </c>
      <c r="C124" s="329">
        <v>1654</v>
      </c>
      <c r="D124" s="325">
        <f>(C124-B124)/B124</f>
        <v>0.99</v>
      </c>
      <c r="E124" s="290" t="s">
        <v>138</v>
      </c>
      <c r="F124" s="167" t="s">
        <v>141</v>
      </c>
    </row>
    <row r="125" s="185" customFormat="1" ht="36" customHeight="1" spans="1:6">
      <c r="A125" s="321" t="s">
        <v>142</v>
      </c>
      <c r="B125" s="323">
        <v>518</v>
      </c>
      <c r="C125" s="323">
        <v>554</v>
      </c>
      <c r="D125" s="325">
        <f>(C125-B125)/B125</f>
        <v>0.069</v>
      </c>
      <c r="E125" s="290" t="s">
        <v>138</v>
      </c>
      <c r="F125" s="167" t="s">
        <v>143</v>
      </c>
    </row>
    <row r="126" s="185" customFormat="1" ht="36" customHeight="1" spans="1:6">
      <c r="A126" s="321" t="s">
        <v>144</v>
      </c>
      <c r="B126" s="323">
        <v>0</v>
      </c>
      <c r="C126" s="323">
        <v>0</v>
      </c>
      <c r="D126" s="325"/>
      <c r="E126" s="290" t="s">
        <v>146</v>
      </c>
      <c r="F126" s="167" t="s">
        <v>143</v>
      </c>
    </row>
    <row r="127" s="185" customFormat="1" ht="36" customHeight="1" spans="1:6">
      <c r="A127" s="321" t="s">
        <v>145</v>
      </c>
      <c r="B127" s="323"/>
      <c r="C127" s="323"/>
      <c r="D127" s="325"/>
      <c r="E127" s="290" t="s">
        <v>146</v>
      </c>
      <c r="F127" s="167" t="s">
        <v>143</v>
      </c>
    </row>
    <row r="128" s="185" customFormat="1" ht="36" customHeight="1" spans="1:6">
      <c r="A128" s="321" t="s">
        <v>220</v>
      </c>
      <c r="B128" s="323">
        <v>0</v>
      </c>
      <c r="C128" s="323">
        <v>0</v>
      </c>
      <c r="D128" s="325"/>
      <c r="E128" s="290" t="s">
        <v>146</v>
      </c>
      <c r="F128" s="167" t="s">
        <v>143</v>
      </c>
    </row>
    <row r="129" s="185" customFormat="1" ht="36" customHeight="1" spans="1:6">
      <c r="A129" s="321" t="s">
        <v>221</v>
      </c>
      <c r="B129" s="323">
        <v>0</v>
      </c>
      <c r="C129" s="323">
        <v>0</v>
      </c>
      <c r="D129" s="325"/>
      <c r="E129" s="290" t="s">
        <v>146</v>
      </c>
      <c r="F129" s="167" t="s">
        <v>143</v>
      </c>
    </row>
    <row r="130" s="185" customFormat="1" ht="36" customHeight="1" spans="1:6">
      <c r="A130" s="321" t="s">
        <v>222</v>
      </c>
      <c r="B130" s="323">
        <v>0</v>
      </c>
      <c r="C130" s="323">
        <v>0</v>
      </c>
      <c r="D130" s="325"/>
      <c r="E130" s="290" t="s">
        <v>146</v>
      </c>
      <c r="F130" s="167" t="s">
        <v>143</v>
      </c>
    </row>
    <row r="131" s="185" customFormat="1" ht="36" customHeight="1" spans="1:6">
      <c r="A131" s="321" t="s">
        <v>223</v>
      </c>
      <c r="B131" s="323">
        <v>0</v>
      </c>
      <c r="C131" s="323">
        <v>0</v>
      </c>
      <c r="D131" s="325"/>
      <c r="E131" s="290" t="s">
        <v>146</v>
      </c>
      <c r="F131" s="167" t="s">
        <v>143</v>
      </c>
    </row>
    <row r="132" s="185" customFormat="1" ht="36" customHeight="1" spans="1:6">
      <c r="A132" s="321" t="s">
        <v>224</v>
      </c>
      <c r="B132" s="323">
        <v>185</v>
      </c>
      <c r="C132" s="323">
        <v>1100</v>
      </c>
      <c r="D132" s="325">
        <f>(C132-B132)/B132</f>
        <v>4.946</v>
      </c>
      <c r="E132" s="290" t="s">
        <v>138</v>
      </c>
      <c r="F132" s="167" t="s">
        <v>143</v>
      </c>
    </row>
    <row r="133" s="185" customFormat="1" ht="36" customHeight="1" spans="1:6">
      <c r="A133" s="321" t="s">
        <v>153</v>
      </c>
      <c r="B133" s="323">
        <v>128</v>
      </c>
      <c r="C133" s="323"/>
      <c r="D133" s="325">
        <f>(C133-B133)/B133</f>
        <v>-1</v>
      </c>
      <c r="E133" s="290" t="s">
        <v>138</v>
      </c>
      <c r="F133" s="167" t="s">
        <v>143</v>
      </c>
    </row>
    <row r="134" s="185" customFormat="1" ht="36" customHeight="1" spans="1:6">
      <c r="A134" s="321" t="s">
        <v>225</v>
      </c>
      <c r="B134" s="323">
        <v>0</v>
      </c>
      <c r="C134" s="323">
        <v>0</v>
      </c>
      <c r="D134" s="325"/>
      <c r="E134" s="290" t="s">
        <v>146</v>
      </c>
      <c r="F134" s="167" t="s">
        <v>143</v>
      </c>
    </row>
    <row r="135" s="185" customFormat="1" ht="36" customHeight="1" spans="1:6">
      <c r="A135" s="317" t="s">
        <v>226</v>
      </c>
      <c r="B135" s="329"/>
      <c r="C135" s="329"/>
      <c r="D135" s="325"/>
      <c r="E135" s="290" t="s">
        <v>146</v>
      </c>
      <c r="F135" s="167" t="s">
        <v>141</v>
      </c>
    </row>
    <row r="136" s="185" customFormat="1" ht="36" customHeight="1" spans="1:6">
      <c r="A136" s="321" t="s">
        <v>142</v>
      </c>
      <c r="B136" s="323">
        <v>0</v>
      </c>
      <c r="C136" s="323">
        <v>0</v>
      </c>
      <c r="D136" s="325"/>
      <c r="E136" s="290" t="s">
        <v>146</v>
      </c>
      <c r="F136" s="167" t="s">
        <v>143</v>
      </c>
    </row>
    <row r="137" s="185" customFormat="1" ht="36" customHeight="1" spans="1:6">
      <c r="A137" s="321" t="s">
        <v>144</v>
      </c>
      <c r="B137" s="323"/>
      <c r="C137" s="323"/>
      <c r="D137" s="325"/>
      <c r="E137" s="290" t="s">
        <v>146</v>
      </c>
      <c r="F137" s="167" t="s">
        <v>143</v>
      </c>
    </row>
    <row r="138" s="185" customFormat="1" ht="36" customHeight="1" spans="1:6">
      <c r="A138" s="321" t="s">
        <v>145</v>
      </c>
      <c r="B138" s="323">
        <v>0</v>
      </c>
      <c r="C138" s="323">
        <v>0</v>
      </c>
      <c r="D138" s="325"/>
      <c r="E138" s="290" t="s">
        <v>146</v>
      </c>
      <c r="F138" s="167" t="s">
        <v>143</v>
      </c>
    </row>
    <row r="139" s="185" customFormat="1" ht="36" customHeight="1" spans="1:6">
      <c r="A139" s="321" t="s">
        <v>227</v>
      </c>
      <c r="B139" s="323">
        <v>0</v>
      </c>
      <c r="C139" s="323">
        <v>0</v>
      </c>
      <c r="D139" s="325"/>
      <c r="E139" s="290" t="s">
        <v>146</v>
      </c>
      <c r="F139" s="167" t="s">
        <v>143</v>
      </c>
    </row>
    <row r="140" s="185" customFormat="1" ht="36" customHeight="1" spans="1:6">
      <c r="A140" s="321" t="s">
        <v>228</v>
      </c>
      <c r="B140" s="323"/>
      <c r="C140" s="323"/>
      <c r="D140" s="325"/>
      <c r="E140" s="290" t="s">
        <v>146</v>
      </c>
      <c r="F140" s="167" t="s">
        <v>143</v>
      </c>
    </row>
    <row r="141" s="185" customFormat="1" ht="36" customHeight="1" spans="1:6">
      <c r="A141" s="321" t="s">
        <v>229</v>
      </c>
      <c r="B141" s="323"/>
      <c r="C141" s="323"/>
      <c r="D141" s="325"/>
      <c r="E141" s="290" t="s">
        <v>146</v>
      </c>
      <c r="F141" s="167" t="s">
        <v>143</v>
      </c>
    </row>
    <row r="142" s="185" customFormat="1" ht="36" customHeight="1" spans="1:6">
      <c r="A142" s="321" t="s">
        <v>230</v>
      </c>
      <c r="B142" s="323">
        <v>0</v>
      </c>
      <c r="C142" s="323">
        <v>0</v>
      </c>
      <c r="D142" s="325"/>
      <c r="E142" s="290" t="s">
        <v>146</v>
      </c>
      <c r="F142" s="167" t="s">
        <v>143</v>
      </c>
    </row>
    <row r="143" s="185" customFormat="1" ht="36" customHeight="1" spans="1:6">
      <c r="A143" s="321" t="s">
        <v>231</v>
      </c>
      <c r="B143" s="323">
        <v>0</v>
      </c>
      <c r="C143" s="323">
        <v>0</v>
      </c>
      <c r="D143" s="325"/>
      <c r="E143" s="290" t="s">
        <v>146</v>
      </c>
      <c r="F143" s="167" t="s">
        <v>143</v>
      </c>
    </row>
    <row r="144" s="185" customFormat="1" ht="36" customHeight="1" spans="1:6">
      <c r="A144" s="321" t="s">
        <v>232</v>
      </c>
      <c r="B144" s="323">
        <v>0</v>
      </c>
      <c r="C144" s="323">
        <v>0</v>
      </c>
      <c r="D144" s="325"/>
      <c r="E144" s="290" t="s">
        <v>146</v>
      </c>
      <c r="F144" s="167" t="s">
        <v>143</v>
      </c>
    </row>
    <row r="145" s="185" customFormat="1" ht="36" customHeight="1" spans="1:6">
      <c r="A145" s="321" t="s">
        <v>233</v>
      </c>
      <c r="B145" s="323">
        <v>0</v>
      </c>
      <c r="C145" s="323">
        <v>0</v>
      </c>
      <c r="D145" s="325"/>
      <c r="E145" s="290" t="s">
        <v>146</v>
      </c>
      <c r="F145" s="167" t="s">
        <v>143</v>
      </c>
    </row>
    <row r="146" s="185" customFormat="1" ht="36" customHeight="1" spans="1:6">
      <c r="A146" s="321" t="s">
        <v>153</v>
      </c>
      <c r="B146" s="323">
        <v>0</v>
      </c>
      <c r="C146" s="323">
        <v>0</v>
      </c>
      <c r="D146" s="325"/>
      <c r="E146" s="290" t="s">
        <v>146</v>
      </c>
      <c r="F146" s="167" t="s">
        <v>143</v>
      </c>
    </row>
    <row r="147" s="185" customFormat="1" ht="36" customHeight="1" spans="1:6">
      <c r="A147" s="321" t="s">
        <v>234</v>
      </c>
      <c r="B147" s="323"/>
      <c r="C147" s="323"/>
      <c r="D147" s="325"/>
      <c r="E147" s="290" t="s">
        <v>146</v>
      </c>
      <c r="F147" s="167" t="s">
        <v>143</v>
      </c>
    </row>
    <row r="148" s="185" customFormat="1" ht="36" customHeight="1" spans="1:6">
      <c r="A148" s="317" t="s">
        <v>235</v>
      </c>
      <c r="B148" s="329">
        <v>467</v>
      </c>
      <c r="C148" s="329">
        <v>1175</v>
      </c>
      <c r="D148" s="325">
        <f>(C148-B148)/B148</f>
        <v>1.516</v>
      </c>
      <c r="E148" s="290" t="s">
        <v>138</v>
      </c>
      <c r="F148" s="167" t="s">
        <v>141</v>
      </c>
    </row>
    <row r="149" s="185" customFormat="1" ht="36" customHeight="1" spans="1:6">
      <c r="A149" s="321" t="s">
        <v>142</v>
      </c>
      <c r="B149" s="323">
        <v>434</v>
      </c>
      <c r="C149" s="323">
        <v>332</v>
      </c>
      <c r="D149" s="325">
        <f>(C149-B149)/B149</f>
        <v>-0.235</v>
      </c>
      <c r="E149" s="290" t="s">
        <v>138</v>
      </c>
      <c r="F149" s="167" t="s">
        <v>143</v>
      </c>
    </row>
    <row r="150" s="185" customFormat="1" ht="36" customHeight="1" spans="1:6">
      <c r="A150" s="321" t="s">
        <v>144</v>
      </c>
      <c r="B150" s="323">
        <v>0</v>
      </c>
      <c r="C150" s="323">
        <v>0</v>
      </c>
      <c r="D150" s="325"/>
      <c r="E150" s="290" t="s">
        <v>146</v>
      </c>
      <c r="F150" s="167" t="s">
        <v>143</v>
      </c>
    </row>
    <row r="151" s="185" customFormat="1" ht="36" customHeight="1" spans="1:6">
      <c r="A151" s="321" t="s">
        <v>145</v>
      </c>
      <c r="B151" s="323"/>
      <c r="C151" s="323"/>
      <c r="D151" s="325"/>
      <c r="E151" s="290" t="s">
        <v>146</v>
      </c>
      <c r="F151" s="167" t="s">
        <v>143</v>
      </c>
    </row>
    <row r="152" s="185" customFormat="1" ht="36" customHeight="1" spans="1:6">
      <c r="A152" s="321" t="s">
        <v>236</v>
      </c>
      <c r="B152" s="323">
        <v>6</v>
      </c>
      <c r="C152" s="323">
        <v>769</v>
      </c>
      <c r="D152" s="325">
        <f>(C152-B152)/B152</f>
        <v>127.167</v>
      </c>
      <c r="E152" s="290" t="s">
        <v>138</v>
      </c>
      <c r="F152" s="167" t="s">
        <v>143</v>
      </c>
    </row>
    <row r="153" s="185" customFormat="1" ht="36" customHeight="1" spans="1:6">
      <c r="A153" s="321" t="s">
        <v>153</v>
      </c>
      <c r="B153" s="323">
        <v>0</v>
      </c>
      <c r="C153" s="323"/>
      <c r="D153" s="325"/>
      <c r="E153" s="290" t="s">
        <v>146</v>
      </c>
      <c r="F153" s="167" t="s">
        <v>143</v>
      </c>
    </row>
    <row r="154" s="185" customFormat="1" ht="36" customHeight="1" spans="1:6">
      <c r="A154" s="321" t="s">
        <v>237</v>
      </c>
      <c r="B154" s="323">
        <v>27</v>
      </c>
      <c r="C154" s="323">
        <v>74</v>
      </c>
      <c r="D154" s="325">
        <f>(C154-B154)/B154</f>
        <v>1.741</v>
      </c>
      <c r="E154" s="290" t="s">
        <v>138</v>
      </c>
      <c r="F154" s="167" t="s">
        <v>143</v>
      </c>
    </row>
    <row r="155" s="185" customFormat="1" ht="36" customHeight="1" spans="1:6">
      <c r="A155" s="317" t="s">
        <v>238</v>
      </c>
      <c r="B155" s="329"/>
      <c r="C155" s="329"/>
      <c r="D155" s="325"/>
      <c r="E155" s="290" t="s">
        <v>146</v>
      </c>
      <c r="F155" s="167" t="s">
        <v>141</v>
      </c>
    </row>
    <row r="156" s="185" customFormat="1" ht="36" customHeight="1" spans="1:6">
      <c r="A156" s="321" t="s">
        <v>142</v>
      </c>
      <c r="B156" s="323"/>
      <c r="C156" s="323"/>
      <c r="D156" s="325"/>
      <c r="E156" s="290" t="s">
        <v>146</v>
      </c>
      <c r="F156" s="167" t="s">
        <v>143</v>
      </c>
    </row>
    <row r="157" s="185" customFormat="1" ht="36" customHeight="1" spans="1:6">
      <c r="A157" s="321" t="s">
        <v>144</v>
      </c>
      <c r="B157" s="323">
        <v>0</v>
      </c>
      <c r="C157" s="323">
        <v>0</v>
      </c>
      <c r="D157" s="325"/>
      <c r="E157" s="290" t="s">
        <v>146</v>
      </c>
      <c r="F157" s="167" t="s">
        <v>143</v>
      </c>
    </row>
    <row r="158" s="185" customFormat="1" ht="36" customHeight="1" spans="1:6">
      <c r="A158" s="321" t="s">
        <v>145</v>
      </c>
      <c r="B158" s="323"/>
      <c r="C158" s="323"/>
      <c r="D158" s="325"/>
      <c r="E158" s="290" t="s">
        <v>146</v>
      </c>
      <c r="F158" s="167" t="s">
        <v>143</v>
      </c>
    </row>
    <row r="159" s="185" customFormat="1" ht="36" customHeight="1" spans="1:6">
      <c r="A159" s="321" t="s">
        <v>239</v>
      </c>
      <c r="B159" s="323">
        <v>0</v>
      </c>
      <c r="C159" s="323">
        <v>0</v>
      </c>
      <c r="D159" s="325"/>
      <c r="E159" s="290" t="s">
        <v>146</v>
      </c>
      <c r="F159" s="167" t="s">
        <v>143</v>
      </c>
    </row>
    <row r="160" s="185" customFormat="1" ht="36" customHeight="1" spans="1:6">
      <c r="A160" s="321" t="s">
        <v>240</v>
      </c>
      <c r="B160" s="323"/>
      <c r="C160" s="323"/>
      <c r="D160" s="325"/>
      <c r="E160" s="290" t="s">
        <v>146</v>
      </c>
      <c r="F160" s="167" t="s">
        <v>143</v>
      </c>
    </row>
    <row r="161" s="185" customFormat="1" ht="36" customHeight="1" spans="1:6">
      <c r="A161" s="321" t="s">
        <v>153</v>
      </c>
      <c r="B161" s="323"/>
      <c r="C161" s="323"/>
      <c r="D161" s="325"/>
      <c r="E161" s="290" t="s">
        <v>146</v>
      </c>
      <c r="F161" s="167" t="s">
        <v>143</v>
      </c>
    </row>
    <row r="162" s="185" customFormat="1" ht="36" customHeight="1" spans="1:6">
      <c r="A162" s="321" t="s">
        <v>241</v>
      </c>
      <c r="B162" s="323">
        <v>0</v>
      </c>
      <c r="C162" s="323">
        <v>0</v>
      </c>
      <c r="D162" s="325"/>
      <c r="E162" s="290" t="s">
        <v>146</v>
      </c>
      <c r="F162" s="167" t="s">
        <v>143</v>
      </c>
    </row>
    <row r="163" s="185" customFormat="1" ht="36" customHeight="1" spans="1:6">
      <c r="A163" s="317" t="s">
        <v>242</v>
      </c>
      <c r="B163" s="329">
        <v>215</v>
      </c>
      <c r="C163" s="329">
        <v>205</v>
      </c>
      <c r="D163" s="325">
        <f>(C163-B163)/B163</f>
        <v>-0.047</v>
      </c>
      <c r="E163" s="290" t="s">
        <v>138</v>
      </c>
      <c r="F163" s="167" t="s">
        <v>141</v>
      </c>
    </row>
    <row r="164" s="185" customFormat="1" ht="36" customHeight="1" spans="1:6">
      <c r="A164" s="321" t="s">
        <v>142</v>
      </c>
      <c r="B164" s="323">
        <v>165</v>
      </c>
      <c r="C164" s="323">
        <v>187</v>
      </c>
      <c r="D164" s="325">
        <f>(C164-B164)/B164</f>
        <v>0.133</v>
      </c>
      <c r="E164" s="290" t="s">
        <v>138</v>
      </c>
      <c r="F164" s="167" t="s">
        <v>143</v>
      </c>
    </row>
    <row r="165" s="185" customFormat="1" ht="36" customHeight="1" spans="1:6">
      <c r="A165" s="321" t="s">
        <v>144</v>
      </c>
      <c r="B165" s="323">
        <v>0</v>
      </c>
      <c r="C165" s="323">
        <v>0</v>
      </c>
      <c r="D165" s="325"/>
      <c r="E165" s="290" t="s">
        <v>146</v>
      </c>
      <c r="F165" s="167" t="s">
        <v>143</v>
      </c>
    </row>
    <row r="166" s="185" customFormat="1" ht="36" customHeight="1" spans="1:6">
      <c r="A166" s="321" t="s">
        <v>145</v>
      </c>
      <c r="B166" s="323">
        <v>0</v>
      </c>
      <c r="C166" s="323">
        <v>0</v>
      </c>
      <c r="D166" s="325"/>
      <c r="E166" s="290" t="s">
        <v>146</v>
      </c>
      <c r="F166" s="167" t="s">
        <v>143</v>
      </c>
    </row>
    <row r="167" s="185" customFormat="1" ht="36" customHeight="1" spans="1:6">
      <c r="A167" s="321" t="s">
        <v>243</v>
      </c>
      <c r="B167" s="323">
        <v>22</v>
      </c>
      <c r="C167" s="323">
        <v>17</v>
      </c>
      <c r="D167" s="325">
        <f>(C167-B167)/B167</f>
        <v>-0.227</v>
      </c>
      <c r="E167" s="290" t="s">
        <v>138</v>
      </c>
      <c r="F167" s="167" t="s">
        <v>143</v>
      </c>
    </row>
    <row r="168" s="185" customFormat="1" ht="36" customHeight="1" spans="1:6">
      <c r="A168" s="321" t="s">
        <v>244</v>
      </c>
      <c r="B168" s="323">
        <v>28</v>
      </c>
      <c r="C168" s="323">
        <v>0</v>
      </c>
      <c r="D168" s="325">
        <f>(C168-B168)/B168</f>
        <v>-1</v>
      </c>
      <c r="E168" s="290" t="s">
        <v>138</v>
      </c>
      <c r="F168" s="167" t="s">
        <v>143</v>
      </c>
    </row>
    <row r="169" s="185" customFormat="1" ht="36" customHeight="1" spans="1:6">
      <c r="A169" s="317" t="s">
        <v>245</v>
      </c>
      <c r="B169" s="329">
        <v>89</v>
      </c>
      <c r="C169" s="329">
        <v>79</v>
      </c>
      <c r="D169" s="325">
        <f>(C169-B169)/B169</f>
        <v>-0.112</v>
      </c>
      <c r="E169" s="290" t="s">
        <v>138</v>
      </c>
      <c r="F169" s="167" t="s">
        <v>141</v>
      </c>
    </row>
    <row r="170" s="185" customFormat="1" ht="36" customHeight="1" spans="1:6">
      <c r="A170" s="321" t="s">
        <v>142</v>
      </c>
      <c r="B170" s="323">
        <v>82</v>
      </c>
      <c r="C170" s="323">
        <v>74</v>
      </c>
      <c r="D170" s="325">
        <f>(C170-B170)/B170</f>
        <v>-0.098</v>
      </c>
      <c r="E170" s="290" t="s">
        <v>138</v>
      </c>
      <c r="F170" s="167" t="s">
        <v>143</v>
      </c>
    </row>
    <row r="171" s="185" customFormat="1" ht="36" customHeight="1" spans="1:6">
      <c r="A171" s="321" t="s">
        <v>144</v>
      </c>
      <c r="B171" s="323">
        <v>0</v>
      </c>
      <c r="C171" s="323">
        <v>0</v>
      </c>
      <c r="D171" s="325"/>
      <c r="E171" s="290" t="s">
        <v>146</v>
      </c>
      <c r="F171" s="167" t="s">
        <v>143</v>
      </c>
    </row>
    <row r="172" s="185" customFormat="1" ht="36" customHeight="1" spans="1:6">
      <c r="A172" s="321" t="s">
        <v>145</v>
      </c>
      <c r="B172" s="323"/>
      <c r="C172" s="323">
        <v>0</v>
      </c>
      <c r="D172" s="325"/>
      <c r="E172" s="290" t="s">
        <v>146</v>
      </c>
      <c r="F172" s="167" t="s">
        <v>143</v>
      </c>
    </row>
    <row r="173" s="185" customFormat="1" ht="36" customHeight="1" spans="1:6">
      <c r="A173" s="321" t="s">
        <v>158</v>
      </c>
      <c r="B173" s="323">
        <v>0</v>
      </c>
      <c r="C173" s="323"/>
      <c r="D173" s="325"/>
      <c r="E173" s="290" t="s">
        <v>146</v>
      </c>
      <c r="F173" s="167" t="s">
        <v>143</v>
      </c>
    </row>
    <row r="174" s="185" customFormat="1" ht="36" customHeight="1" spans="1:6">
      <c r="A174" s="321" t="s">
        <v>153</v>
      </c>
      <c r="B174" s="323"/>
      <c r="C174" s="323">
        <v>0</v>
      </c>
      <c r="D174" s="325"/>
      <c r="E174" s="290" t="s">
        <v>146</v>
      </c>
      <c r="F174" s="167" t="s">
        <v>143</v>
      </c>
    </row>
    <row r="175" s="185" customFormat="1" ht="36" customHeight="1" spans="1:6">
      <c r="A175" s="321" t="s">
        <v>246</v>
      </c>
      <c r="B175" s="323">
        <v>7</v>
      </c>
      <c r="C175" s="323">
        <v>6</v>
      </c>
      <c r="D175" s="325">
        <f>(C175-B175)/B175</f>
        <v>-0.143</v>
      </c>
      <c r="E175" s="290" t="s">
        <v>138</v>
      </c>
      <c r="F175" s="167" t="s">
        <v>143</v>
      </c>
    </row>
    <row r="176" s="185" customFormat="1" ht="36" customHeight="1" spans="1:6">
      <c r="A176" s="317" t="s">
        <v>247</v>
      </c>
      <c r="B176" s="329">
        <v>634</v>
      </c>
      <c r="C176" s="329">
        <v>634</v>
      </c>
      <c r="D176" s="325">
        <f>(C176-B176)/B176</f>
        <v>0</v>
      </c>
      <c r="E176" s="290" t="s">
        <v>138</v>
      </c>
      <c r="F176" s="167" t="s">
        <v>141</v>
      </c>
    </row>
    <row r="177" s="185" customFormat="1" ht="36" customHeight="1" spans="1:6">
      <c r="A177" s="321" t="s">
        <v>142</v>
      </c>
      <c r="B177" s="323">
        <v>461</v>
      </c>
      <c r="C177" s="323">
        <v>417</v>
      </c>
      <c r="D177" s="325">
        <f>(C177-B177)/B177</f>
        <v>-0.095</v>
      </c>
      <c r="E177" s="290" t="s">
        <v>138</v>
      </c>
      <c r="F177" s="167" t="s">
        <v>143</v>
      </c>
    </row>
    <row r="178" s="185" customFormat="1" ht="36" customHeight="1" spans="1:6">
      <c r="A178" s="321" t="s">
        <v>144</v>
      </c>
      <c r="B178" s="323">
        <v>54</v>
      </c>
      <c r="C178" s="323">
        <v>87</v>
      </c>
      <c r="D178" s="325">
        <f>(C178-B178)/B178</f>
        <v>0.611</v>
      </c>
      <c r="E178" s="290" t="s">
        <v>138</v>
      </c>
      <c r="F178" s="167" t="s">
        <v>143</v>
      </c>
    </row>
    <row r="179" s="185" customFormat="1" ht="36" customHeight="1" spans="1:6">
      <c r="A179" s="321" t="s">
        <v>145</v>
      </c>
      <c r="B179" s="323"/>
      <c r="C179" s="323"/>
      <c r="D179" s="325"/>
      <c r="E179" s="290" t="s">
        <v>146</v>
      </c>
      <c r="F179" s="167" t="s">
        <v>143</v>
      </c>
    </row>
    <row r="180" s="185" customFormat="1" ht="36" customHeight="1" spans="1:6">
      <c r="A180" s="321" t="s">
        <v>248</v>
      </c>
      <c r="B180" s="323">
        <v>84</v>
      </c>
      <c r="C180" s="323">
        <v>94</v>
      </c>
      <c r="D180" s="325">
        <f>(C180-B180)/B180</f>
        <v>0.119</v>
      </c>
      <c r="E180" s="290" t="s">
        <v>138</v>
      </c>
      <c r="F180" s="167" t="s">
        <v>143</v>
      </c>
    </row>
    <row r="181" s="185" customFormat="1" ht="36" customHeight="1" spans="1:6">
      <c r="A181" s="321" t="s">
        <v>153</v>
      </c>
      <c r="B181" s="323">
        <v>0</v>
      </c>
      <c r="C181" s="323"/>
      <c r="D181" s="325"/>
      <c r="E181" s="290" t="s">
        <v>146</v>
      </c>
      <c r="F181" s="167" t="s">
        <v>143</v>
      </c>
    </row>
    <row r="182" s="185" customFormat="1" ht="36" customHeight="1" spans="1:6">
      <c r="A182" s="321" t="s">
        <v>249</v>
      </c>
      <c r="B182" s="323">
        <v>35</v>
      </c>
      <c r="C182" s="323">
        <v>36</v>
      </c>
      <c r="D182" s="325">
        <f>(C182-B182)/B182</f>
        <v>0.029</v>
      </c>
      <c r="E182" s="290" t="s">
        <v>138</v>
      </c>
      <c r="F182" s="167" t="s">
        <v>143</v>
      </c>
    </row>
    <row r="183" s="185" customFormat="1" ht="36" customHeight="1" spans="1:6">
      <c r="A183" s="317" t="s">
        <v>250</v>
      </c>
      <c r="B183" s="329">
        <v>1585</v>
      </c>
      <c r="C183" s="329">
        <v>2363</v>
      </c>
      <c r="D183" s="325">
        <f>(C183-B183)/B183</f>
        <v>0.491</v>
      </c>
      <c r="E183" s="290" t="s">
        <v>138</v>
      </c>
      <c r="F183" s="167" t="s">
        <v>141</v>
      </c>
    </row>
    <row r="184" s="185" customFormat="1" ht="36" customHeight="1" spans="1:6">
      <c r="A184" s="321" t="s">
        <v>142</v>
      </c>
      <c r="B184" s="323">
        <v>1504</v>
      </c>
      <c r="C184" s="323">
        <v>1748</v>
      </c>
      <c r="D184" s="325">
        <f>(C184-B184)/B184</f>
        <v>0.162</v>
      </c>
      <c r="E184" s="290" t="s">
        <v>138</v>
      </c>
      <c r="F184" s="167" t="s">
        <v>143</v>
      </c>
    </row>
    <row r="185" s="185" customFormat="1" ht="36" customHeight="1" spans="1:6">
      <c r="A185" s="321" t="s">
        <v>144</v>
      </c>
      <c r="B185" s="323">
        <v>0</v>
      </c>
      <c r="C185" s="323">
        <v>0</v>
      </c>
      <c r="D185" s="325"/>
      <c r="E185" s="290" t="s">
        <v>146</v>
      </c>
      <c r="F185" s="167" t="s">
        <v>143</v>
      </c>
    </row>
    <row r="186" s="185" customFormat="1" ht="36" customHeight="1" spans="1:6">
      <c r="A186" s="321" t="s">
        <v>145</v>
      </c>
      <c r="B186" s="323"/>
      <c r="C186" s="323"/>
      <c r="D186" s="325"/>
      <c r="E186" s="290" t="s">
        <v>146</v>
      </c>
      <c r="F186" s="167" t="s">
        <v>143</v>
      </c>
    </row>
    <row r="187" s="185" customFormat="1" ht="36" customHeight="1" spans="1:6">
      <c r="A187" s="321" t="s">
        <v>251</v>
      </c>
      <c r="B187" s="323">
        <v>73</v>
      </c>
      <c r="C187" s="323">
        <v>91</v>
      </c>
      <c r="D187" s="325">
        <f>(C187-B187)/B187</f>
        <v>0.247</v>
      </c>
      <c r="E187" s="290" t="s">
        <v>138</v>
      </c>
      <c r="F187" s="167" t="s">
        <v>143</v>
      </c>
    </row>
    <row r="188" s="185" customFormat="1" ht="36" customHeight="1" spans="1:6">
      <c r="A188" s="321" t="s">
        <v>153</v>
      </c>
      <c r="B188" s="323"/>
      <c r="C188" s="323">
        <v>255</v>
      </c>
      <c r="D188" s="325"/>
      <c r="E188" s="290" t="s">
        <v>146</v>
      </c>
      <c r="F188" s="167" t="s">
        <v>143</v>
      </c>
    </row>
    <row r="189" s="185" customFormat="1" ht="36" customHeight="1" spans="1:6">
      <c r="A189" s="321" t="s">
        <v>252</v>
      </c>
      <c r="B189" s="323">
        <v>8</v>
      </c>
      <c r="C189" s="323">
        <v>268</v>
      </c>
      <c r="D189" s="325">
        <f>(C189-B189)/B189</f>
        <v>32.5</v>
      </c>
      <c r="E189" s="290" t="s">
        <v>138</v>
      </c>
      <c r="F189" s="167" t="s">
        <v>143</v>
      </c>
    </row>
    <row r="190" s="185" customFormat="1" ht="36" customHeight="1" spans="1:6">
      <c r="A190" s="317" t="s">
        <v>253</v>
      </c>
      <c r="B190" s="329">
        <v>1422</v>
      </c>
      <c r="C190" s="329">
        <v>1304</v>
      </c>
      <c r="D190" s="325">
        <f>(C190-B190)/B190</f>
        <v>-0.083</v>
      </c>
      <c r="E190" s="290" t="s">
        <v>138</v>
      </c>
      <c r="F190" s="167" t="s">
        <v>141</v>
      </c>
    </row>
    <row r="191" s="185" customFormat="1" ht="36" customHeight="1" spans="1:6">
      <c r="A191" s="321" t="s">
        <v>142</v>
      </c>
      <c r="B191" s="323">
        <v>629</v>
      </c>
      <c r="C191" s="323">
        <v>686</v>
      </c>
      <c r="D191" s="325">
        <f>(C191-B191)/B191</f>
        <v>0.091</v>
      </c>
      <c r="E191" s="290" t="s">
        <v>138</v>
      </c>
      <c r="F191" s="167" t="s">
        <v>143</v>
      </c>
    </row>
    <row r="192" s="185" customFormat="1" ht="36" customHeight="1" spans="1:6">
      <c r="A192" s="321" t="s">
        <v>144</v>
      </c>
      <c r="B192" s="323">
        <v>12</v>
      </c>
      <c r="C192" s="323">
        <v>12</v>
      </c>
      <c r="D192" s="325">
        <f>(C192-B192)/B192</f>
        <v>0</v>
      </c>
      <c r="E192" s="290" t="s">
        <v>138</v>
      </c>
      <c r="F192" s="167" t="s">
        <v>143</v>
      </c>
    </row>
    <row r="193" s="185" customFormat="1" ht="36" customHeight="1" spans="1:6">
      <c r="A193" s="321" t="s">
        <v>145</v>
      </c>
      <c r="B193" s="323"/>
      <c r="C193" s="323"/>
      <c r="D193" s="325"/>
      <c r="E193" s="290" t="s">
        <v>146</v>
      </c>
      <c r="F193" s="167" t="s">
        <v>143</v>
      </c>
    </row>
    <row r="194" s="185" customFormat="1" ht="36" customHeight="1" spans="1:6">
      <c r="A194" s="321" t="s">
        <v>254</v>
      </c>
      <c r="B194" s="323">
        <v>0</v>
      </c>
      <c r="C194" s="323">
        <v>0</v>
      </c>
      <c r="D194" s="325"/>
      <c r="E194" s="290" t="s">
        <v>146</v>
      </c>
      <c r="F194" s="167" t="s">
        <v>143</v>
      </c>
    </row>
    <row r="195" s="185" customFormat="1" ht="36" customHeight="1" spans="1:6">
      <c r="A195" s="321" t="s">
        <v>153</v>
      </c>
      <c r="B195" s="323"/>
      <c r="C195" s="323">
        <v>120</v>
      </c>
      <c r="D195" s="325"/>
      <c r="E195" s="290" t="s">
        <v>146</v>
      </c>
      <c r="F195" s="167" t="s">
        <v>143</v>
      </c>
    </row>
    <row r="196" s="185" customFormat="1" ht="36" customHeight="1" spans="1:6">
      <c r="A196" s="321" t="s">
        <v>255</v>
      </c>
      <c r="B196" s="323">
        <v>781</v>
      </c>
      <c r="C196" s="323">
        <v>485</v>
      </c>
      <c r="D196" s="325">
        <f>(C196-B196)/B196</f>
        <v>-0.379</v>
      </c>
      <c r="E196" s="290" t="s">
        <v>138</v>
      </c>
      <c r="F196" s="167" t="s">
        <v>143</v>
      </c>
    </row>
    <row r="197" s="185" customFormat="1" ht="36" customHeight="1" spans="1:6">
      <c r="A197" s="317" t="s">
        <v>256</v>
      </c>
      <c r="B197" s="329">
        <v>404</v>
      </c>
      <c r="C197" s="329">
        <v>391</v>
      </c>
      <c r="D197" s="325">
        <f>(C197-B197)/B197</f>
        <v>-0.032</v>
      </c>
      <c r="E197" s="290" t="s">
        <v>138</v>
      </c>
      <c r="F197" s="167" t="s">
        <v>141</v>
      </c>
    </row>
    <row r="198" s="185" customFormat="1" ht="36" customHeight="1" spans="1:6">
      <c r="A198" s="321" t="s">
        <v>142</v>
      </c>
      <c r="B198" s="323">
        <v>402</v>
      </c>
      <c r="C198" s="323">
        <v>391</v>
      </c>
      <c r="D198" s="325">
        <f>(C198-B198)/B198</f>
        <v>-0.027</v>
      </c>
      <c r="E198" s="290" t="s">
        <v>138</v>
      </c>
      <c r="F198" s="167" t="s">
        <v>143</v>
      </c>
    </row>
    <row r="199" s="185" customFormat="1" ht="36" customHeight="1" spans="1:6">
      <c r="A199" s="321" t="s">
        <v>144</v>
      </c>
      <c r="B199" s="323">
        <v>2</v>
      </c>
      <c r="C199" s="323">
        <v>0</v>
      </c>
      <c r="D199" s="325">
        <f>(C199-B199)/B199</f>
        <v>-1</v>
      </c>
      <c r="E199" s="290" t="s">
        <v>138</v>
      </c>
      <c r="F199" s="167" t="s">
        <v>143</v>
      </c>
    </row>
    <row r="200" s="185" customFormat="1" ht="36" customHeight="1" spans="1:6">
      <c r="A200" s="321" t="s">
        <v>145</v>
      </c>
      <c r="B200" s="323"/>
      <c r="C200" s="323"/>
      <c r="D200" s="325"/>
      <c r="E200" s="290" t="s">
        <v>146</v>
      </c>
      <c r="F200" s="167" t="s">
        <v>143</v>
      </c>
    </row>
    <row r="201" s="185" customFormat="1" ht="36" customHeight="1" spans="1:6">
      <c r="A201" s="321" t="s">
        <v>257</v>
      </c>
      <c r="B201" s="323">
        <v>0</v>
      </c>
      <c r="C201" s="323">
        <v>0</v>
      </c>
      <c r="D201" s="325"/>
      <c r="E201" s="290" t="s">
        <v>146</v>
      </c>
      <c r="F201" s="167" t="s">
        <v>143</v>
      </c>
    </row>
    <row r="202" s="185" customFormat="1" ht="36" customHeight="1" spans="1:6">
      <c r="A202" s="321" t="s">
        <v>153</v>
      </c>
      <c r="B202" s="323">
        <v>0</v>
      </c>
      <c r="C202" s="323">
        <v>0</v>
      </c>
      <c r="D202" s="325"/>
      <c r="E202" s="290" t="s">
        <v>146</v>
      </c>
      <c r="F202" s="167" t="s">
        <v>143</v>
      </c>
    </row>
    <row r="203" s="185" customFormat="1" ht="36" customHeight="1" spans="1:6">
      <c r="A203" s="321" t="s">
        <v>258</v>
      </c>
      <c r="B203" s="323"/>
      <c r="C203" s="323"/>
      <c r="D203" s="325"/>
      <c r="E203" s="290" t="s">
        <v>146</v>
      </c>
      <c r="F203" s="167" t="s">
        <v>143</v>
      </c>
    </row>
    <row r="204" s="185" customFormat="1" ht="36" customHeight="1" spans="1:6">
      <c r="A204" s="317" t="s">
        <v>259</v>
      </c>
      <c r="B204" s="329">
        <v>155</v>
      </c>
      <c r="C204" s="329">
        <v>547</v>
      </c>
      <c r="D204" s="325">
        <f>(C204-B204)/B204</f>
        <v>2.529</v>
      </c>
      <c r="E204" s="290" t="s">
        <v>138</v>
      </c>
      <c r="F204" s="167" t="s">
        <v>141</v>
      </c>
    </row>
    <row r="205" s="185" customFormat="1" ht="36" customHeight="1" spans="1:6">
      <c r="A205" s="321" t="s">
        <v>142</v>
      </c>
      <c r="B205" s="323">
        <v>122</v>
      </c>
      <c r="C205" s="323">
        <v>156</v>
      </c>
      <c r="D205" s="325">
        <f>(C205-B205)/B205</f>
        <v>0.279</v>
      </c>
      <c r="E205" s="290" t="s">
        <v>138</v>
      </c>
      <c r="F205" s="167" t="s">
        <v>143</v>
      </c>
    </row>
    <row r="206" s="185" customFormat="1" ht="36" customHeight="1" spans="1:6">
      <c r="A206" s="321" t="s">
        <v>144</v>
      </c>
      <c r="B206" s="323">
        <v>1</v>
      </c>
      <c r="C206" s="323">
        <v>4</v>
      </c>
      <c r="D206" s="325">
        <f>(C206-B206)/B206</f>
        <v>3</v>
      </c>
      <c r="E206" s="290" t="s">
        <v>138</v>
      </c>
      <c r="F206" s="167" t="s">
        <v>143</v>
      </c>
    </row>
    <row r="207" s="185" customFormat="1" ht="36" customHeight="1" spans="1:6">
      <c r="A207" s="321" t="s">
        <v>145</v>
      </c>
      <c r="B207" s="323">
        <v>3</v>
      </c>
      <c r="C207" s="323">
        <v>0</v>
      </c>
      <c r="D207" s="325">
        <f>(C207-B207)/B207</f>
        <v>-1</v>
      </c>
      <c r="E207" s="290" t="s">
        <v>138</v>
      </c>
      <c r="F207" s="167" t="s">
        <v>143</v>
      </c>
    </row>
    <row r="208" s="185" customFormat="1" ht="36" customHeight="1" spans="1:6">
      <c r="A208" s="321" t="s">
        <v>260</v>
      </c>
      <c r="B208" s="323"/>
      <c r="C208" s="323">
        <v>348</v>
      </c>
      <c r="D208" s="325"/>
      <c r="E208" s="290" t="s">
        <v>146</v>
      </c>
      <c r="F208" s="167" t="s">
        <v>143</v>
      </c>
    </row>
    <row r="209" s="185" customFormat="1" ht="36" customHeight="1" spans="1:6">
      <c r="A209" s="321" t="s">
        <v>261</v>
      </c>
      <c r="B209" s="323"/>
      <c r="C209" s="323">
        <v>2</v>
      </c>
      <c r="D209" s="325"/>
      <c r="E209" s="290" t="s">
        <v>146</v>
      </c>
      <c r="F209" s="167" t="s">
        <v>143</v>
      </c>
    </row>
    <row r="210" s="185" customFormat="1" ht="36" customHeight="1" spans="1:6">
      <c r="A210" s="321" t="s">
        <v>153</v>
      </c>
      <c r="B210" s="323"/>
      <c r="C210" s="323"/>
      <c r="D210" s="325"/>
      <c r="E210" s="290" t="s">
        <v>146</v>
      </c>
      <c r="F210" s="167" t="s">
        <v>143</v>
      </c>
    </row>
    <row r="211" s="185" customFormat="1" ht="36" customHeight="1" spans="1:6">
      <c r="A211" s="321" t="s">
        <v>262</v>
      </c>
      <c r="B211" s="323">
        <v>29</v>
      </c>
      <c r="C211" s="323">
        <v>37</v>
      </c>
      <c r="D211" s="325">
        <f>(C211-B211)/B211</f>
        <v>0.276</v>
      </c>
      <c r="E211" s="290" t="s">
        <v>138</v>
      </c>
      <c r="F211" s="167" t="s">
        <v>143</v>
      </c>
    </row>
    <row r="212" s="185" customFormat="1" ht="36" customHeight="1" spans="1:6">
      <c r="A212" s="317" t="s">
        <v>263</v>
      </c>
      <c r="B212" s="329">
        <v>0</v>
      </c>
      <c r="C212" s="329"/>
      <c r="D212" s="325"/>
      <c r="E212" s="290" t="s">
        <v>146</v>
      </c>
      <c r="F212" s="167" t="s">
        <v>141</v>
      </c>
    </row>
    <row r="213" s="185" customFormat="1" ht="36" customHeight="1" spans="1:6">
      <c r="A213" s="321" t="s">
        <v>142</v>
      </c>
      <c r="B213" s="323">
        <v>0</v>
      </c>
      <c r="C213" s="323"/>
      <c r="D213" s="325"/>
      <c r="E213" s="290" t="s">
        <v>146</v>
      </c>
      <c r="F213" s="167" t="s">
        <v>143</v>
      </c>
    </row>
    <row r="214" s="185" customFormat="1" ht="36" customHeight="1" spans="1:6">
      <c r="A214" s="321" t="s">
        <v>144</v>
      </c>
      <c r="B214" s="323">
        <v>0</v>
      </c>
      <c r="C214" s="323">
        <v>0</v>
      </c>
      <c r="D214" s="325"/>
      <c r="E214" s="290" t="s">
        <v>146</v>
      </c>
      <c r="F214" s="167" t="s">
        <v>143</v>
      </c>
    </row>
    <row r="215" s="185" customFormat="1" ht="36" customHeight="1" spans="1:6">
      <c r="A215" s="321" t="s">
        <v>145</v>
      </c>
      <c r="B215" s="323">
        <v>0</v>
      </c>
      <c r="C215" s="323">
        <v>0</v>
      </c>
      <c r="D215" s="325"/>
      <c r="E215" s="290" t="s">
        <v>146</v>
      </c>
      <c r="F215" s="167" t="s">
        <v>143</v>
      </c>
    </row>
    <row r="216" s="185" customFormat="1" ht="36" customHeight="1" spans="1:6">
      <c r="A216" s="321" t="s">
        <v>153</v>
      </c>
      <c r="B216" s="323">
        <v>0</v>
      </c>
      <c r="C216" s="323">
        <v>0</v>
      </c>
      <c r="D216" s="325"/>
      <c r="E216" s="290" t="s">
        <v>146</v>
      </c>
      <c r="F216" s="167" t="s">
        <v>143</v>
      </c>
    </row>
    <row r="217" s="185" customFormat="1" ht="36" customHeight="1" spans="1:6">
      <c r="A217" s="321" t="s">
        <v>264</v>
      </c>
      <c r="B217" s="323">
        <v>0</v>
      </c>
      <c r="C217" s="323">
        <v>0</v>
      </c>
      <c r="D217" s="325"/>
      <c r="E217" s="290" t="s">
        <v>146</v>
      </c>
      <c r="F217" s="167" t="s">
        <v>143</v>
      </c>
    </row>
    <row r="218" s="185" customFormat="1" ht="36" customHeight="1" spans="1:6">
      <c r="A218" s="317" t="s">
        <v>265</v>
      </c>
      <c r="B218" s="329">
        <v>2</v>
      </c>
      <c r="C218" s="329"/>
      <c r="D218" s="325">
        <f>(C218-B218)/B218</f>
        <v>-1</v>
      </c>
      <c r="E218" s="290" t="s">
        <v>138</v>
      </c>
      <c r="F218" s="167" t="s">
        <v>141</v>
      </c>
    </row>
    <row r="219" s="185" customFormat="1" ht="36" customHeight="1" spans="1:6">
      <c r="A219" s="321" t="s">
        <v>142</v>
      </c>
      <c r="B219" s="323"/>
      <c r="C219" s="323"/>
      <c r="D219" s="325"/>
      <c r="E219" s="290" t="s">
        <v>146</v>
      </c>
      <c r="F219" s="167" t="s">
        <v>143</v>
      </c>
    </row>
    <row r="220" s="185" customFormat="1" ht="36" customHeight="1" spans="1:6">
      <c r="A220" s="321" t="s">
        <v>144</v>
      </c>
      <c r="B220" s="323"/>
      <c r="C220" s="323"/>
      <c r="D220" s="325"/>
      <c r="E220" s="290" t="s">
        <v>146</v>
      </c>
      <c r="F220" s="167" t="s">
        <v>143</v>
      </c>
    </row>
    <row r="221" s="185" customFormat="1" ht="36" customHeight="1" spans="1:6">
      <c r="A221" s="321" t="s">
        <v>145</v>
      </c>
      <c r="B221" s="323">
        <v>0</v>
      </c>
      <c r="C221" s="323">
        <v>0</v>
      </c>
      <c r="D221" s="325"/>
      <c r="E221" s="290" t="s">
        <v>146</v>
      </c>
      <c r="F221" s="167" t="s">
        <v>143</v>
      </c>
    </row>
    <row r="222" s="185" customFormat="1" ht="36" customHeight="1" spans="1:6">
      <c r="A222" s="321" t="s">
        <v>153</v>
      </c>
      <c r="B222" s="323"/>
      <c r="C222" s="323"/>
      <c r="D222" s="325"/>
      <c r="E222" s="290" t="s">
        <v>146</v>
      </c>
      <c r="F222" s="167" t="s">
        <v>143</v>
      </c>
    </row>
    <row r="223" s="185" customFormat="1" ht="36" customHeight="1" spans="1:6">
      <c r="A223" s="321" t="s">
        <v>266</v>
      </c>
      <c r="B223" s="323">
        <v>2</v>
      </c>
      <c r="C223" s="323"/>
      <c r="D223" s="325">
        <f>(C223-B223)/B223</f>
        <v>-1</v>
      </c>
      <c r="E223" s="290" t="s">
        <v>138</v>
      </c>
      <c r="F223" s="167" t="s">
        <v>143</v>
      </c>
    </row>
    <row r="224" s="185" customFormat="1" ht="36" customHeight="1" spans="1:6">
      <c r="A224" s="317" t="s">
        <v>267</v>
      </c>
      <c r="B224" s="329"/>
      <c r="C224" s="329"/>
      <c r="D224" s="325"/>
      <c r="E224" s="290" t="s">
        <v>146</v>
      </c>
      <c r="F224" s="167" t="s">
        <v>141</v>
      </c>
    </row>
    <row r="225" s="185" customFormat="1" ht="36" customHeight="1" spans="1:6">
      <c r="A225" s="321" t="s">
        <v>142</v>
      </c>
      <c r="B225" s="323"/>
      <c r="C225" s="323"/>
      <c r="D225" s="325"/>
      <c r="E225" s="290" t="s">
        <v>146</v>
      </c>
      <c r="F225" s="167" t="s">
        <v>143</v>
      </c>
    </row>
    <row r="226" s="185" customFormat="1" ht="36" customHeight="1" spans="1:6">
      <c r="A226" s="321" t="s">
        <v>144</v>
      </c>
      <c r="B226" s="323">
        <v>0</v>
      </c>
      <c r="C226" s="323">
        <v>0</v>
      </c>
      <c r="D226" s="325"/>
      <c r="E226" s="290" t="s">
        <v>146</v>
      </c>
      <c r="F226" s="167" t="s">
        <v>143</v>
      </c>
    </row>
    <row r="227" s="185" customFormat="1" ht="36" customHeight="1" spans="1:6">
      <c r="A227" s="321" t="s">
        <v>145</v>
      </c>
      <c r="B227" s="323"/>
      <c r="C227" s="323"/>
      <c r="D227" s="325"/>
      <c r="E227" s="290" t="s">
        <v>146</v>
      </c>
      <c r="F227" s="167" t="s">
        <v>143</v>
      </c>
    </row>
    <row r="228" s="185" customFormat="1" ht="36" customHeight="1" spans="1:6">
      <c r="A228" s="321" t="s">
        <v>268</v>
      </c>
      <c r="B228" s="323"/>
      <c r="C228" s="323"/>
      <c r="D228" s="325"/>
      <c r="E228" s="290" t="s">
        <v>146</v>
      </c>
      <c r="F228" s="167" t="s">
        <v>143</v>
      </c>
    </row>
    <row r="229" s="185" customFormat="1" ht="36" customHeight="1" spans="1:6">
      <c r="A229" s="321" t="s">
        <v>153</v>
      </c>
      <c r="B229" s="323">
        <v>0</v>
      </c>
      <c r="C229" s="323">
        <v>0</v>
      </c>
      <c r="D229" s="325"/>
      <c r="E229" s="290" t="s">
        <v>146</v>
      </c>
      <c r="F229" s="167" t="s">
        <v>143</v>
      </c>
    </row>
    <row r="230" s="185" customFormat="1" ht="36" customHeight="1" spans="1:6">
      <c r="A230" s="321" t="s">
        <v>269</v>
      </c>
      <c r="B230" s="323"/>
      <c r="C230" s="323"/>
      <c r="D230" s="325"/>
      <c r="E230" s="290" t="s">
        <v>146</v>
      </c>
      <c r="F230" s="167" t="s">
        <v>143</v>
      </c>
    </row>
    <row r="231" s="185" customFormat="1" ht="36" customHeight="1" spans="1:6">
      <c r="A231" s="317" t="s">
        <v>270</v>
      </c>
      <c r="B231" s="329">
        <v>1810</v>
      </c>
      <c r="C231" s="329">
        <v>2082</v>
      </c>
      <c r="D231" s="325">
        <f>(C231-B231)/B231</f>
        <v>0.15</v>
      </c>
      <c r="E231" s="290" t="s">
        <v>138</v>
      </c>
      <c r="F231" s="167" t="s">
        <v>141</v>
      </c>
    </row>
    <row r="232" s="185" customFormat="1" ht="36" customHeight="1" spans="1:6">
      <c r="A232" s="321" t="s">
        <v>142</v>
      </c>
      <c r="B232" s="323">
        <v>1782</v>
      </c>
      <c r="C232" s="323">
        <v>1931</v>
      </c>
      <c r="D232" s="325">
        <f>(C232-B232)/B232</f>
        <v>0.084</v>
      </c>
      <c r="E232" s="290" t="s">
        <v>138</v>
      </c>
      <c r="F232" s="167" t="s">
        <v>143</v>
      </c>
    </row>
    <row r="233" s="185" customFormat="1" ht="36" customHeight="1" spans="1:6">
      <c r="A233" s="321" t="s">
        <v>144</v>
      </c>
      <c r="B233" s="323"/>
      <c r="C233" s="323"/>
      <c r="D233" s="325"/>
      <c r="E233" s="290" t="s">
        <v>146</v>
      </c>
      <c r="F233" s="167" t="s">
        <v>143</v>
      </c>
    </row>
    <row r="234" s="185" customFormat="1" ht="36" customHeight="1" spans="1:6">
      <c r="A234" s="321" t="s">
        <v>145</v>
      </c>
      <c r="B234" s="323"/>
      <c r="C234" s="323"/>
      <c r="D234" s="325"/>
      <c r="E234" s="290" t="s">
        <v>146</v>
      </c>
      <c r="F234" s="167" t="s">
        <v>143</v>
      </c>
    </row>
    <row r="235" s="185" customFormat="1" ht="36" customHeight="1" spans="1:6">
      <c r="A235" s="321" t="s">
        <v>271</v>
      </c>
      <c r="B235" s="323">
        <v>5</v>
      </c>
      <c r="C235" s="323">
        <v>2</v>
      </c>
      <c r="D235" s="325">
        <f>(C235-B235)/B235</f>
        <v>-0.6</v>
      </c>
      <c r="E235" s="290" t="s">
        <v>138</v>
      </c>
      <c r="F235" s="167" t="s">
        <v>143</v>
      </c>
    </row>
    <row r="236" s="185" customFormat="1" ht="36" customHeight="1" spans="1:6">
      <c r="A236" s="321" t="s">
        <v>272</v>
      </c>
      <c r="B236" s="323"/>
      <c r="C236" s="323">
        <v>31</v>
      </c>
      <c r="D236" s="325"/>
      <c r="E236" s="290" t="s">
        <v>146</v>
      </c>
      <c r="F236" s="167" t="s">
        <v>143</v>
      </c>
    </row>
    <row r="237" s="185" customFormat="1" ht="36" customHeight="1" spans="1:6">
      <c r="A237" s="321" t="s">
        <v>185</v>
      </c>
      <c r="B237" s="323"/>
      <c r="C237" s="323"/>
      <c r="D237" s="325"/>
      <c r="E237" s="290" t="s">
        <v>146</v>
      </c>
      <c r="F237" s="167" t="s">
        <v>143</v>
      </c>
    </row>
    <row r="238" s="185" customFormat="1" ht="36" customHeight="1" spans="1:6">
      <c r="A238" s="321" t="s">
        <v>273</v>
      </c>
      <c r="B238" s="323"/>
      <c r="C238" s="323"/>
      <c r="D238" s="325"/>
      <c r="E238" s="290" t="s">
        <v>146</v>
      </c>
      <c r="F238" s="167" t="s">
        <v>143</v>
      </c>
    </row>
    <row r="239" s="185" customFormat="1" ht="36" customHeight="1" spans="1:6">
      <c r="A239" s="321" t="s">
        <v>274</v>
      </c>
      <c r="B239" s="323"/>
      <c r="C239" s="323"/>
      <c r="D239" s="325"/>
      <c r="E239" s="290" t="s">
        <v>146</v>
      </c>
      <c r="F239" s="167" t="s">
        <v>143</v>
      </c>
    </row>
    <row r="240" s="185" customFormat="1" ht="36" customHeight="1" spans="1:6">
      <c r="A240" s="321" t="s">
        <v>275</v>
      </c>
      <c r="B240" s="323"/>
      <c r="C240" s="323"/>
      <c r="D240" s="325"/>
      <c r="E240" s="290" t="s">
        <v>146</v>
      </c>
      <c r="F240" s="167" t="s">
        <v>143</v>
      </c>
    </row>
    <row r="241" s="185" customFormat="1" ht="36" customHeight="1" spans="1:6">
      <c r="A241" s="321" t="s">
        <v>276</v>
      </c>
      <c r="B241" s="323">
        <v>0</v>
      </c>
      <c r="C241" s="323">
        <v>0</v>
      </c>
      <c r="D241" s="325"/>
      <c r="E241" s="290" t="s">
        <v>146</v>
      </c>
      <c r="F241" s="167" t="s">
        <v>143</v>
      </c>
    </row>
    <row r="242" s="185" customFormat="1" ht="36" customHeight="1" spans="1:6">
      <c r="A242" s="321" t="s">
        <v>277</v>
      </c>
      <c r="B242" s="323">
        <v>5</v>
      </c>
      <c r="C242" s="323">
        <v>2</v>
      </c>
      <c r="D242" s="325">
        <f>(C242-B242)/B242</f>
        <v>-0.6</v>
      </c>
      <c r="E242" s="290" t="s">
        <v>138</v>
      </c>
      <c r="F242" s="167" t="s">
        <v>143</v>
      </c>
    </row>
    <row r="243" s="185" customFormat="1" ht="36" customHeight="1" spans="1:6">
      <c r="A243" s="321" t="s">
        <v>278</v>
      </c>
      <c r="B243" s="323">
        <v>15</v>
      </c>
      <c r="C243" s="323">
        <v>13</v>
      </c>
      <c r="D243" s="325">
        <f>(C243-B243)/B243</f>
        <v>-0.133</v>
      </c>
      <c r="E243" s="290" t="s">
        <v>138</v>
      </c>
      <c r="F243" s="167" t="s">
        <v>143</v>
      </c>
    </row>
    <row r="244" s="185" customFormat="1" ht="36" customHeight="1" spans="1:6">
      <c r="A244" s="321" t="s">
        <v>153</v>
      </c>
      <c r="B244" s="323"/>
      <c r="C244" s="323"/>
      <c r="D244" s="325"/>
      <c r="E244" s="290" t="s">
        <v>146</v>
      </c>
      <c r="F244" s="167" t="s">
        <v>143</v>
      </c>
    </row>
    <row r="245" s="185" customFormat="1" ht="36" customHeight="1" spans="1:6">
      <c r="A245" s="321" t="s">
        <v>279</v>
      </c>
      <c r="B245" s="323">
        <v>3</v>
      </c>
      <c r="C245" s="323">
        <v>103</v>
      </c>
      <c r="D245" s="325">
        <f>(C245-B245)/B245</f>
        <v>33.333</v>
      </c>
      <c r="E245" s="290" t="s">
        <v>138</v>
      </c>
      <c r="F245" s="167" t="s">
        <v>143</v>
      </c>
    </row>
    <row r="246" s="185" customFormat="1" ht="36" customHeight="1" spans="1:5">
      <c r="A246" s="279" t="s">
        <v>280</v>
      </c>
      <c r="B246" s="387"/>
      <c r="C246" s="388">
        <v>10949</v>
      </c>
      <c r="D246" s="325"/>
      <c r="E246" s="290"/>
    </row>
    <row r="247" s="185" customFormat="1" ht="36" customHeight="1" spans="1:5">
      <c r="A247" s="456" t="s">
        <v>142</v>
      </c>
      <c r="B247" s="387"/>
      <c r="C247" s="387">
        <v>121</v>
      </c>
      <c r="D247" s="325"/>
      <c r="E247" s="290"/>
    </row>
    <row r="248" s="185" customFormat="1" ht="36" customHeight="1" spans="1:5">
      <c r="A248" s="456" t="s">
        <v>251</v>
      </c>
      <c r="B248" s="387"/>
      <c r="C248" s="387">
        <v>10819</v>
      </c>
      <c r="D248" s="325"/>
      <c r="E248" s="290"/>
    </row>
    <row r="249" s="185" customFormat="1" ht="36" customHeight="1" spans="1:5">
      <c r="A249" s="456" t="s">
        <v>153</v>
      </c>
      <c r="B249" s="387"/>
      <c r="C249" s="387">
        <v>2</v>
      </c>
      <c r="D249" s="325"/>
      <c r="E249" s="290"/>
    </row>
    <row r="250" s="185" customFormat="1" ht="36" customHeight="1" spans="1:5">
      <c r="A250" s="456" t="s">
        <v>281</v>
      </c>
      <c r="B250" s="387"/>
      <c r="C250" s="387">
        <v>7</v>
      </c>
      <c r="D250" s="325"/>
      <c r="E250" s="290"/>
    </row>
    <row r="251" s="185" customFormat="1" ht="36" customHeight="1" spans="1:5">
      <c r="A251" s="279" t="s">
        <v>282</v>
      </c>
      <c r="B251" s="388">
        <v>174</v>
      </c>
      <c r="C251" s="388">
        <v>179</v>
      </c>
      <c r="D251" s="325">
        <f>(C251-B251)/B251</f>
        <v>0.029</v>
      </c>
      <c r="E251" s="290"/>
    </row>
    <row r="252" s="185" customFormat="1" ht="36" customHeight="1" spans="1:5">
      <c r="A252" s="456" t="s">
        <v>142</v>
      </c>
      <c r="B252" s="387">
        <v>160</v>
      </c>
      <c r="C252" s="387">
        <v>169</v>
      </c>
      <c r="D252" s="325">
        <f>(C252-B252)/B252</f>
        <v>0.056</v>
      </c>
      <c r="E252" s="290"/>
    </row>
    <row r="253" s="185" customFormat="1" ht="36" customHeight="1" spans="1:5">
      <c r="A253" s="456" t="s">
        <v>283</v>
      </c>
      <c r="B253" s="387">
        <v>10</v>
      </c>
      <c r="C253" s="387"/>
      <c r="D253" s="325">
        <f>(C253-B253)/B253</f>
        <v>-1</v>
      </c>
      <c r="E253" s="290"/>
    </row>
    <row r="254" s="185" customFormat="1" ht="36" customHeight="1" spans="1:5">
      <c r="A254" s="456" t="s">
        <v>284</v>
      </c>
      <c r="B254" s="387">
        <v>4</v>
      </c>
      <c r="C254" s="387">
        <v>10</v>
      </c>
      <c r="D254" s="325">
        <f>(C254-B254)/B254</f>
        <v>1.5</v>
      </c>
      <c r="E254" s="290"/>
    </row>
    <row r="255" s="185" customFormat="1" ht="36" customHeight="1" spans="1:6">
      <c r="A255" s="317" t="s">
        <v>285</v>
      </c>
      <c r="B255" s="329">
        <v>5094</v>
      </c>
      <c r="C255" s="329">
        <v>4362</v>
      </c>
      <c r="D255" s="325">
        <f>(C255-B255)/B255</f>
        <v>-0.144</v>
      </c>
      <c r="E255" s="290" t="s">
        <v>138</v>
      </c>
      <c r="F255" s="167" t="s">
        <v>141</v>
      </c>
    </row>
    <row r="256" s="185" customFormat="1" ht="36" customHeight="1" spans="1:6">
      <c r="A256" s="321" t="s">
        <v>286</v>
      </c>
      <c r="B256" s="323"/>
      <c r="C256" s="323"/>
      <c r="D256" s="325"/>
      <c r="E256" s="290" t="s">
        <v>146</v>
      </c>
      <c r="F256" s="167" t="s">
        <v>143</v>
      </c>
    </row>
    <row r="257" s="185" customFormat="1" ht="36" customHeight="1" spans="1:6">
      <c r="A257" s="321" t="s">
        <v>287</v>
      </c>
      <c r="B257" s="323">
        <v>5094</v>
      </c>
      <c r="C257" s="323">
        <v>4362</v>
      </c>
      <c r="D257" s="325">
        <f>(C257-B257)/B257</f>
        <v>-0.144</v>
      </c>
      <c r="E257" s="290" t="s">
        <v>138</v>
      </c>
      <c r="F257" s="167" t="s">
        <v>143</v>
      </c>
    </row>
    <row r="258" s="185" customFormat="1" ht="36" customHeight="1" spans="1:6">
      <c r="A258" s="317" t="s">
        <v>72</v>
      </c>
      <c r="B258" s="329"/>
      <c r="C258" s="329"/>
      <c r="D258" s="331"/>
      <c r="E258" s="290" t="s">
        <v>138</v>
      </c>
      <c r="F258" s="167" t="s">
        <v>139</v>
      </c>
    </row>
    <row r="259" s="185" customFormat="1" ht="36" customHeight="1" spans="1:6">
      <c r="A259" s="317" t="s">
        <v>288</v>
      </c>
      <c r="B259" s="329">
        <v>0</v>
      </c>
      <c r="C259" s="329">
        <v>0</v>
      </c>
      <c r="D259" s="325"/>
      <c r="E259" s="290" t="s">
        <v>146</v>
      </c>
      <c r="F259" s="167" t="s">
        <v>141</v>
      </c>
    </row>
    <row r="260" s="185" customFormat="1" ht="36" customHeight="1" spans="1:6">
      <c r="A260" s="317" t="s">
        <v>289</v>
      </c>
      <c r="B260" s="329">
        <v>0</v>
      </c>
      <c r="C260" s="329">
        <v>0</v>
      </c>
      <c r="D260" s="325"/>
      <c r="E260" s="290" t="s">
        <v>146</v>
      </c>
      <c r="F260" s="167" t="s">
        <v>141</v>
      </c>
    </row>
    <row r="261" s="185" customFormat="1" ht="36" customHeight="1" spans="1:6">
      <c r="A261" s="317" t="s">
        <v>74</v>
      </c>
      <c r="B261" s="329">
        <v>157</v>
      </c>
      <c r="C261" s="329">
        <v>188</v>
      </c>
      <c r="D261" s="331">
        <f>(C261-B261)/B261</f>
        <v>0.197</v>
      </c>
      <c r="E261" s="290" t="s">
        <v>138</v>
      </c>
      <c r="F261" s="167" t="s">
        <v>139</v>
      </c>
    </row>
    <row r="262" s="185" customFormat="1" ht="36" customHeight="1" spans="1:6">
      <c r="A262" s="317" t="s">
        <v>290</v>
      </c>
      <c r="B262" s="329">
        <v>0</v>
      </c>
      <c r="C262" s="329">
        <v>0</v>
      </c>
      <c r="D262" s="325"/>
      <c r="E262" s="290" t="s">
        <v>146</v>
      </c>
      <c r="F262" s="167" t="s">
        <v>141</v>
      </c>
    </row>
    <row r="263" s="185" customFormat="1" ht="36" customHeight="1" spans="1:6">
      <c r="A263" s="321" t="s">
        <v>291</v>
      </c>
      <c r="B263" s="323">
        <v>0</v>
      </c>
      <c r="C263" s="323">
        <v>0</v>
      </c>
      <c r="D263" s="325"/>
      <c r="E263" s="290" t="s">
        <v>146</v>
      </c>
      <c r="F263" s="167" t="s">
        <v>143</v>
      </c>
    </row>
    <row r="264" s="185" customFormat="1" ht="36" customHeight="1" spans="1:6">
      <c r="A264" s="317" t="s">
        <v>292</v>
      </c>
      <c r="B264" s="329">
        <v>0</v>
      </c>
      <c r="C264" s="329">
        <v>0</v>
      </c>
      <c r="D264" s="325"/>
      <c r="E264" s="290" t="s">
        <v>146</v>
      </c>
      <c r="F264" s="167" t="s">
        <v>141</v>
      </c>
    </row>
    <row r="265" s="185" customFormat="1" ht="36" customHeight="1" spans="1:6">
      <c r="A265" s="321" t="s">
        <v>293</v>
      </c>
      <c r="B265" s="323">
        <v>0</v>
      </c>
      <c r="C265" s="323">
        <v>0</v>
      </c>
      <c r="D265" s="325"/>
      <c r="E265" s="290" t="s">
        <v>146</v>
      </c>
      <c r="F265" s="167" t="s">
        <v>143</v>
      </c>
    </row>
    <row r="266" s="185" customFormat="1" ht="36" customHeight="1" spans="1:6">
      <c r="A266" s="317" t="s">
        <v>294</v>
      </c>
      <c r="B266" s="329">
        <v>0</v>
      </c>
      <c r="C266" s="329">
        <v>0</v>
      </c>
      <c r="D266" s="325"/>
      <c r="E266" s="290" t="s">
        <v>146</v>
      </c>
      <c r="F266" s="167" t="s">
        <v>141</v>
      </c>
    </row>
    <row r="267" s="185" customFormat="1" ht="36" customHeight="1" spans="1:6">
      <c r="A267" s="321" t="s">
        <v>295</v>
      </c>
      <c r="B267" s="323">
        <v>0</v>
      </c>
      <c r="C267" s="323">
        <v>0</v>
      </c>
      <c r="D267" s="325"/>
      <c r="E267" s="290" t="s">
        <v>146</v>
      </c>
      <c r="F267" s="167" t="s">
        <v>143</v>
      </c>
    </row>
    <row r="268" s="185" customFormat="1" ht="36" customHeight="1" spans="1:6">
      <c r="A268" s="317" t="s">
        <v>296</v>
      </c>
      <c r="B268" s="329">
        <v>152</v>
      </c>
      <c r="C268" s="329">
        <v>178</v>
      </c>
      <c r="D268" s="325">
        <f>(C268-B268)/B268</f>
        <v>0.171</v>
      </c>
      <c r="E268" s="290" t="s">
        <v>138</v>
      </c>
      <c r="F268" s="167" t="s">
        <v>141</v>
      </c>
    </row>
    <row r="269" s="185" customFormat="1" ht="36" customHeight="1" spans="1:6">
      <c r="A269" s="321" t="s">
        <v>297</v>
      </c>
      <c r="B269" s="323">
        <v>60</v>
      </c>
      <c r="C269" s="323">
        <v>59</v>
      </c>
      <c r="D269" s="325">
        <f>(C269-B269)/B269</f>
        <v>-0.017</v>
      </c>
      <c r="E269" s="290" t="s">
        <v>138</v>
      </c>
      <c r="F269" s="167" t="s">
        <v>143</v>
      </c>
    </row>
    <row r="270" s="185" customFormat="1" ht="36" customHeight="1" spans="1:6">
      <c r="A270" s="321" t="s">
        <v>298</v>
      </c>
      <c r="B270" s="323">
        <v>0</v>
      </c>
      <c r="C270" s="323">
        <v>0</v>
      </c>
      <c r="D270" s="325"/>
      <c r="E270" s="290" t="s">
        <v>146</v>
      </c>
      <c r="F270" s="167" t="s">
        <v>143</v>
      </c>
    </row>
    <row r="271" s="185" customFormat="1" ht="36" customHeight="1" spans="1:6">
      <c r="A271" s="321" t="s">
        <v>299</v>
      </c>
      <c r="B271" s="323">
        <v>2</v>
      </c>
      <c r="C271" s="323">
        <v>2</v>
      </c>
      <c r="D271" s="325">
        <f>(C271-B271)/B271</f>
        <v>0</v>
      </c>
      <c r="E271" s="290" t="s">
        <v>138</v>
      </c>
      <c r="F271" s="167" t="s">
        <v>143</v>
      </c>
    </row>
    <row r="272" s="185" customFormat="1" ht="36" customHeight="1" spans="1:6">
      <c r="A272" s="321" t="s">
        <v>300</v>
      </c>
      <c r="B272" s="323">
        <v>0</v>
      </c>
      <c r="C272" s="323">
        <v>0</v>
      </c>
      <c r="D272" s="325"/>
      <c r="E272" s="290" t="s">
        <v>146</v>
      </c>
      <c r="F272" s="167" t="s">
        <v>143</v>
      </c>
    </row>
    <row r="273" s="185" customFormat="1" ht="36" customHeight="1" spans="1:6">
      <c r="A273" s="321" t="s">
        <v>301</v>
      </c>
      <c r="B273" s="323">
        <v>0</v>
      </c>
      <c r="C273" s="323">
        <v>0</v>
      </c>
      <c r="D273" s="325"/>
      <c r="E273" s="290" t="s">
        <v>146</v>
      </c>
      <c r="F273" s="167" t="s">
        <v>143</v>
      </c>
    </row>
    <row r="274" s="185" customFormat="1" ht="36" customHeight="1" spans="1:6">
      <c r="A274" s="321" t="s">
        <v>302</v>
      </c>
      <c r="B274" s="323">
        <v>0</v>
      </c>
      <c r="C274" s="323">
        <v>0</v>
      </c>
      <c r="D274" s="325"/>
      <c r="E274" s="290" t="s">
        <v>146</v>
      </c>
      <c r="F274" s="167" t="s">
        <v>143</v>
      </c>
    </row>
    <row r="275" s="185" customFormat="1" ht="36" customHeight="1" spans="1:6">
      <c r="A275" s="321" t="s">
        <v>303</v>
      </c>
      <c r="B275" s="323">
        <v>5</v>
      </c>
      <c r="C275" s="323">
        <v>5</v>
      </c>
      <c r="D275" s="325">
        <f>(C275-B275)/B275</f>
        <v>0</v>
      </c>
      <c r="E275" s="290" t="s">
        <v>138</v>
      </c>
      <c r="F275" s="167" t="s">
        <v>143</v>
      </c>
    </row>
    <row r="276" s="185" customFormat="1" ht="36" customHeight="1" spans="1:6">
      <c r="A276" s="321" t="s">
        <v>304</v>
      </c>
      <c r="B276" s="323">
        <v>0</v>
      </c>
      <c r="C276" s="323">
        <v>0</v>
      </c>
      <c r="D276" s="325"/>
      <c r="E276" s="290" t="s">
        <v>146</v>
      </c>
      <c r="F276" s="167" t="s">
        <v>143</v>
      </c>
    </row>
    <row r="277" s="185" customFormat="1" ht="36" customHeight="1" spans="1:6">
      <c r="A277" s="321" t="s">
        <v>305</v>
      </c>
      <c r="B277" s="323">
        <v>85</v>
      </c>
      <c r="C277" s="323">
        <v>112</v>
      </c>
      <c r="D277" s="325">
        <f t="shared" ref="D277:D282" si="0">(C277-B277)/B277</f>
        <v>0.318</v>
      </c>
      <c r="E277" s="290" t="s">
        <v>138</v>
      </c>
      <c r="F277" s="167" t="s">
        <v>143</v>
      </c>
    </row>
    <row r="278" s="185" customFormat="1" ht="36" customHeight="1" spans="1:6">
      <c r="A278" s="317" t="s">
        <v>306</v>
      </c>
      <c r="B278" s="329">
        <v>5</v>
      </c>
      <c r="C278" s="329">
        <v>10</v>
      </c>
      <c r="D278" s="325">
        <f t="shared" si="0"/>
        <v>1</v>
      </c>
      <c r="E278" s="290" t="s">
        <v>138</v>
      </c>
      <c r="F278" s="167" t="s">
        <v>141</v>
      </c>
    </row>
    <row r="279" s="185" customFormat="1" ht="36" customHeight="1" spans="1:6">
      <c r="A279" s="321" t="s">
        <v>307</v>
      </c>
      <c r="B279" s="323">
        <v>5</v>
      </c>
      <c r="C279" s="323">
        <v>10</v>
      </c>
      <c r="D279" s="325">
        <f t="shared" si="0"/>
        <v>1</v>
      </c>
      <c r="E279" s="290" t="s">
        <v>138</v>
      </c>
      <c r="F279" s="167" t="s">
        <v>143</v>
      </c>
    </row>
    <row r="280" s="185" customFormat="1" ht="36" customHeight="1" spans="1:6">
      <c r="A280" s="317" t="s">
        <v>76</v>
      </c>
      <c r="B280" s="329">
        <v>15723</v>
      </c>
      <c r="C280" s="329">
        <v>16031</v>
      </c>
      <c r="D280" s="331">
        <f t="shared" si="0"/>
        <v>0.02</v>
      </c>
      <c r="E280" s="290" t="s">
        <v>138</v>
      </c>
      <c r="F280" s="167" t="s">
        <v>139</v>
      </c>
    </row>
    <row r="281" s="185" customFormat="1" ht="36" customHeight="1" spans="1:6">
      <c r="A281" s="317" t="s">
        <v>308</v>
      </c>
      <c r="B281" s="329">
        <v>20</v>
      </c>
      <c r="C281" s="329">
        <v>12</v>
      </c>
      <c r="D281" s="325">
        <f t="shared" si="0"/>
        <v>-0.4</v>
      </c>
      <c r="E281" s="290" t="s">
        <v>138</v>
      </c>
      <c r="F281" s="167" t="s">
        <v>141</v>
      </c>
    </row>
    <row r="282" s="185" customFormat="1" ht="36" customHeight="1" spans="1:6">
      <c r="A282" s="321" t="s">
        <v>309</v>
      </c>
      <c r="B282" s="323">
        <v>20</v>
      </c>
      <c r="C282" s="323">
        <v>12</v>
      </c>
      <c r="D282" s="325">
        <f t="shared" si="0"/>
        <v>-0.4</v>
      </c>
      <c r="E282" s="290" t="s">
        <v>138</v>
      </c>
      <c r="F282" s="167" t="s">
        <v>143</v>
      </c>
    </row>
    <row r="283" s="185" customFormat="1" ht="36" customHeight="1" spans="1:6">
      <c r="A283" s="321" t="s">
        <v>310</v>
      </c>
      <c r="B283" s="323"/>
      <c r="C283" s="323"/>
      <c r="D283" s="325"/>
      <c r="E283" s="290" t="s">
        <v>146</v>
      </c>
      <c r="F283" s="167" t="s">
        <v>143</v>
      </c>
    </row>
    <row r="284" s="185" customFormat="1" ht="36" customHeight="1" spans="1:6">
      <c r="A284" s="317" t="s">
        <v>311</v>
      </c>
      <c r="B284" s="329">
        <v>13759</v>
      </c>
      <c r="C284" s="329">
        <v>14033</v>
      </c>
      <c r="D284" s="325">
        <f>(C284-B284)/B284</f>
        <v>0.02</v>
      </c>
      <c r="E284" s="290" t="s">
        <v>138</v>
      </c>
      <c r="F284" s="167" t="s">
        <v>141</v>
      </c>
    </row>
    <row r="285" s="185" customFormat="1" ht="36" customHeight="1" spans="1:6">
      <c r="A285" s="321" t="s">
        <v>142</v>
      </c>
      <c r="B285" s="323">
        <v>11418</v>
      </c>
      <c r="C285" s="323">
        <v>11509</v>
      </c>
      <c r="D285" s="325">
        <f>(C285-B285)/B285</f>
        <v>0.008</v>
      </c>
      <c r="E285" s="290" t="s">
        <v>138</v>
      </c>
      <c r="F285" s="167" t="s">
        <v>143</v>
      </c>
    </row>
    <row r="286" s="185" customFormat="1" ht="36" customHeight="1" spans="1:6">
      <c r="A286" s="321" t="s">
        <v>144</v>
      </c>
      <c r="B286" s="323"/>
      <c r="C286" s="323"/>
      <c r="D286" s="325"/>
      <c r="E286" s="290" t="s">
        <v>146</v>
      </c>
      <c r="F286" s="167" t="s">
        <v>143</v>
      </c>
    </row>
    <row r="287" s="185" customFormat="1" ht="36" customHeight="1" spans="1:6">
      <c r="A287" s="321" t="s">
        <v>145</v>
      </c>
      <c r="B287" s="323">
        <v>0</v>
      </c>
      <c r="C287" s="323">
        <v>0</v>
      </c>
      <c r="D287" s="325"/>
      <c r="E287" s="290" t="s">
        <v>146</v>
      </c>
      <c r="F287" s="167" t="s">
        <v>143</v>
      </c>
    </row>
    <row r="288" s="185" customFormat="1" ht="36" customHeight="1" spans="1:6">
      <c r="A288" s="321" t="s">
        <v>185</v>
      </c>
      <c r="B288" s="323">
        <v>200</v>
      </c>
      <c r="C288" s="323">
        <v>200</v>
      </c>
      <c r="D288" s="325">
        <f>(C288-B288)/B288</f>
        <v>0</v>
      </c>
      <c r="E288" s="290" t="s">
        <v>138</v>
      </c>
      <c r="F288" s="167" t="s">
        <v>143</v>
      </c>
    </row>
    <row r="289" s="185" customFormat="1" ht="36" customHeight="1" spans="1:6">
      <c r="A289" s="321" t="s">
        <v>312</v>
      </c>
      <c r="B289" s="323">
        <v>109</v>
      </c>
      <c r="C289" s="323">
        <v>1107</v>
      </c>
      <c r="D289" s="325">
        <f>(C289-B289)/B289</f>
        <v>9.156</v>
      </c>
      <c r="E289" s="290" t="s">
        <v>138</v>
      </c>
      <c r="F289" s="167" t="s">
        <v>143</v>
      </c>
    </row>
    <row r="290" s="185" customFormat="1" ht="36" customHeight="1" spans="1:6">
      <c r="A290" s="321" t="s">
        <v>313</v>
      </c>
      <c r="B290" s="323">
        <v>69</v>
      </c>
      <c r="C290" s="323">
        <v>83</v>
      </c>
      <c r="D290" s="325">
        <f>(C290-B290)/B290</f>
        <v>0.203</v>
      </c>
      <c r="E290" s="290" t="s">
        <v>138</v>
      </c>
      <c r="F290" s="167" t="s">
        <v>143</v>
      </c>
    </row>
    <row r="291" s="185" customFormat="1" ht="36" customHeight="1" spans="1:6">
      <c r="A291" s="321" t="s">
        <v>314</v>
      </c>
      <c r="B291" s="323"/>
      <c r="C291" s="323"/>
      <c r="D291" s="325"/>
      <c r="E291" s="290" t="s">
        <v>146</v>
      </c>
      <c r="F291" s="167" t="s">
        <v>143</v>
      </c>
    </row>
    <row r="292" s="185" customFormat="1" ht="36" customHeight="1" spans="1:6">
      <c r="A292" s="321" t="s">
        <v>315</v>
      </c>
      <c r="B292" s="323"/>
      <c r="C292" s="323"/>
      <c r="D292" s="325"/>
      <c r="E292" s="290" t="s">
        <v>146</v>
      </c>
      <c r="F292" s="167" t="s">
        <v>143</v>
      </c>
    </row>
    <row r="293" s="185" customFormat="1" ht="36" customHeight="1" spans="1:6">
      <c r="A293" s="321" t="s">
        <v>153</v>
      </c>
      <c r="B293" s="323"/>
      <c r="C293" s="323"/>
      <c r="D293" s="325"/>
      <c r="E293" s="290" t="s">
        <v>146</v>
      </c>
      <c r="F293" s="167" t="s">
        <v>143</v>
      </c>
    </row>
    <row r="294" s="185" customFormat="1" ht="36" customHeight="1" spans="1:6">
      <c r="A294" s="321" t="s">
        <v>316</v>
      </c>
      <c r="B294" s="323">
        <v>1963</v>
      </c>
      <c r="C294" s="323">
        <v>1133</v>
      </c>
      <c r="D294" s="325">
        <f>(C294-B294)/B294</f>
        <v>-0.423</v>
      </c>
      <c r="E294" s="290" t="s">
        <v>138</v>
      </c>
      <c r="F294" s="167" t="s">
        <v>143</v>
      </c>
    </row>
    <row r="295" s="185" customFormat="1" ht="36" customHeight="1" spans="1:6">
      <c r="A295" s="317" t="s">
        <v>317</v>
      </c>
      <c r="B295" s="329"/>
      <c r="C295" s="329"/>
      <c r="D295" s="325"/>
      <c r="E295" s="290" t="s">
        <v>146</v>
      </c>
      <c r="F295" s="167" t="s">
        <v>141</v>
      </c>
    </row>
    <row r="296" s="185" customFormat="1" ht="36" customHeight="1" spans="1:6">
      <c r="A296" s="321" t="s">
        <v>142</v>
      </c>
      <c r="B296" s="323"/>
      <c r="C296" s="323"/>
      <c r="D296" s="325"/>
      <c r="E296" s="290" t="s">
        <v>146</v>
      </c>
      <c r="F296" s="167" t="s">
        <v>143</v>
      </c>
    </row>
    <row r="297" s="185" customFormat="1" ht="36" customHeight="1" spans="1:6">
      <c r="A297" s="321" t="s">
        <v>144</v>
      </c>
      <c r="B297" s="323">
        <v>0</v>
      </c>
      <c r="C297" s="323">
        <v>0</v>
      </c>
      <c r="D297" s="325"/>
      <c r="E297" s="290" t="s">
        <v>146</v>
      </c>
      <c r="F297" s="167" t="s">
        <v>143</v>
      </c>
    </row>
    <row r="298" s="185" customFormat="1" ht="36" customHeight="1" spans="1:6">
      <c r="A298" s="321" t="s">
        <v>145</v>
      </c>
      <c r="B298" s="323">
        <v>0</v>
      </c>
      <c r="C298" s="323">
        <v>0</v>
      </c>
      <c r="D298" s="325"/>
      <c r="E298" s="290" t="s">
        <v>146</v>
      </c>
      <c r="F298" s="167" t="s">
        <v>143</v>
      </c>
    </row>
    <row r="299" s="185" customFormat="1" ht="36" customHeight="1" spans="1:6">
      <c r="A299" s="321" t="s">
        <v>318</v>
      </c>
      <c r="B299" s="323"/>
      <c r="C299" s="323"/>
      <c r="D299" s="325"/>
      <c r="E299" s="290" t="s">
        <v>146</v>
      </c>
      <c r="F299" s="167" t="s">
        <v>143</v>
      </c>
    </row>
    <row r="300" s="185" customFormat="1" ht="36" customHeight="1" spans="1:6">
      <c r="A300" s="321" t="s">
        <v>153</v>
      </c>
      <c r="B300" s="323"/>
      <c r="C300" s="323"/>
      <c r="D300" s="325"/>
      <c r="E300" s="290" t="s">
        <v>146</v>
      </c>
      <c r="F300" s="167" t="s">
        <v>143</v>
      </c>
    </row>
    <row r="301" s="185" customFormat="1" ht="36" customHeight="1" spans="1:6">
      <c r="A301" s="321" t="s">
        <v>319</v>
      </c>
      <c r="B301" s="323"/>
      <c r="C301" s="323"/>
      <c r="D301" s="325"/>
      <c r="E301" s="290" t="s">
        <v>146</v>
      </c>
      <c r="F301" s="167" t="s">
        <v>143</v>
      </c>
    </row>
    <row r="302" s="185" customFormat="1" ht="36" customHeight="1" spans="1:6">
      <c r="A302" s="317" t="s">
        <v>320</v>
      </c>
      <c r="B302" s="329">
        <v>6</v>
      </c>
      <c r="C302" s="329">
        <v>100</v>
      </c>
      <c r="D302" s="325">
        <f>(C302-B302)/B302</f>
        <v>15.667</v>
      </c>
      <c r="E302" s="290" t="s">
        <v>138</v>
      </c>
      <c r="F302" s="167" t="s">
        <v>141</v>
      </c>
    </row>
    <row r="303" s="185" customFormat="1" ht="36" customHeight="1" spans="1:6">
      <c r="A303" s="321" t="s">
        <v>142</v>
      </c>
      <c r="B303" s="323"/>
      <c r="C303" s="323">
        <v>100</v>
      </c>
      <c r="D303" s="325"/>
      <c r="E303" s="290" t="s">
        <v>146</v>
      </c>
      <c r="F303" s="167" t="s">
        <v>143</v>
      </c>
    </row>
    <row r="304" s="185" customFormat="1" ht="36" customHeight="1" spans="1:6">
      <c r="A304" s="321" t="s">
        <v>144</v>
      </c>
      <c r="B304" s="323"/>
      <c r="C304" s="323"/>
      <c r="D304" s="325"/>
      <c r="E304" s="290" t="s">
        <v>146</v>
      </c>
      <c r="F304" s="167" t="s">
        <v>143</v>
      </c>
    </row>
    <row r="305" s="185" customFormat="1" ht="36" customHeight="1" spans="1:6">
      <c r="A305" s="321" t="s">
        <v>145</v>
      </c>
      <c r="B305" s="323"/>
      <c r="C305" s="323"/>
      <c r="D305" s="325"/>
      <c r="E305" s="290" t="s">
        <v>146</v>
      </c>
      <c r="F305" s="167" t="s">
        <v>143</v>
      </c>
    </row>
    <row r="306" s="185" customFormat="1" ht="36" customHeight="1" spans="1:6">
      <c r="A306" s="321" t="s">
        <v>321</v>
      </c>
      <c r="B306" s="323"/>
      <c r="C306" s="323"/>
      <c r="D306" s="325"/>
      <c r="E306" s="290" t="s">
        <v>146</v>
      </c>
      <c r="F306" s="167" t="s">
        <v>143</v>
      </c>
    </row>
    <row r="307" s="185" customFormat="1" ht="36" customHeight="1" spans="1:6">
      <c r="A307" s="321" t="s">
        <v>322</v>
      </c>
      <c r="B307" s="323"/>
      <c r="C307" s="323"/>
      <c r="D307" s="325"/>
      <c r="E307" s="290" t="s">
        <v>146</v>
      </c>
      <c r="F307" s="167" t="s">
        <v>143</v>
      </c>
    </row>
    <row r="308" s="185" customFormat="1" ht="36" customHeight="1" spans="1:6">
      <c r="A308" s="321" t="s">
        <v>153</v>
      </c>
      <c r="B308" s="323"/>
      <c r="C308" s="323"/>
      <c r="D308" s="325"/>
      <c r="E308" s="290" t="s">
        <v>146</v>
      </c>
      <c r="F308" s="167" t="s">
        <v>143</v>
      </c>
    </row>
    <row r="309" s="185" customFormat="1" ht="36" customHeight="1" spans="1:6">
      <c r="A309" s="321" t="s">
        <v>323</v>
      </c>
      <c r="B309" s="323">
        <v>6</v>
      </c>
      <c r="C309" s="323"/>
      <c r="D309" s="325">
        <f>(C309-B309)/B309</f>
        <v>-1</v>
      </c>
      <c r="E309" s="290" t="s">
        <v>138</v>
      </c>
      <c r="F309" s="167" t="s">
        <v>143</v>
      </c>
    </row>
    <row r="310" s="185" customFormat="1" ht="36" customHeight="1" spans="1:6">
      <c r="A310" s="317" t="s">
        <v>324</v>
      </c>
      <c r="B310" s="329">
        <v>9</v>
      </c>
      <c r="C310" s="329">
        <v>200</v>
      </c>
      <c r="D310" s="325">
        <f>(C310-B310)/B310</f>
        <v>21.222</v>
      </c>
      <c r="E310" s="290" t="s">
        <v>138</v>
      </c>
      <c r="F310" s="167" t="s">
        <v>141</v>
      </c>
    </row>
    <row r="311" s="185" customFormat="1" ht="36" customHeight="1" spans="1:6">
      <c r="A311" s="321" t="s">
        <v>142</v>
      </c>
      <c r="B311" s="323"/>
      <c r="C311" s="323">
        <v>200</v>
      </c>
      <c r="D311" s="325"/>
      <c r="E311" s="290" t="s">
        <v>146</v>
      </c>
      <c r="F311" s="167" t="s">
        <v>143</v>
      </c>
    </row>
    <row r="312" s="185" customFormat="1" ht="36" customHeight="1" spans="1:6">
      <c r="A312" s="321" t="s">
        <v>144</v>
      </c>
      <c r="B312" s="323"/>
      <c r="C312" s="323"/>
      <c r="D312" s="325"/>
      <c r="E312" s="290" t="s">
        <v>146</v>
      </c>
      <c r="F312" s="167" t="s">
        <v>143</v>
      </c>
    </row>
    <row r="313" s="185" customFormat="1" ht="36" customHeight="1" spans="1:6">
      <c r="A313" s="321" t="s">
        <v>145</v>
      </c>
      <c r="B313" s="323">
        <v>0</v>
      </c>
      <c r="C313" s="323">
        <v>0</v>
      </c>
      <c r="D313" s="325"/>
      <c r="E313" s="290" t="s">
        <v>146</v>
      </c>
      <c r="F313" s="167" t="s">
        <v>143</v>
      </c>
    </row>
    <row r="314" s="185" customFormat="1" ht="36" customHeight="1" spans="1:6">
      <c r="A314" s="321" t="s">
        <v>325</v>
      </c>
      <c r="B314" s="323"/>
      <c r="C314" s="323"/>
      <c r="D314" s="325"/>
      <c r="E314" s="290" t="s">
        <v>146</v>
      </c>
      <c r="F314" s="167" t="s">
        <v>143</v>
      </c>
    </row>
    <row r="315" s="185" customFormat="1" ht="36" customHeight="1" spans="1:6">
      <c r="A315" s="321" t="s">
        <v>326</v>
      </c>
      <c r="B315" s="323"/>
      <c r="C315" s="323"/>
      <c r="D315" s="325"/>
      <c r="E315" s="290" t="s">
        <v>146</v>
      </c>
      <c r="F315" s="167" t="s">
        <v>143</v>
      </c>
    </row>
    <row r="316" s="185" customFormat="1" ht="36" customHeight="1" spans="1:6">
      <c r="A316" s="321" t="s">
        <v>327</v>
      </c>
      <c r="B316" s="323"/>
      <c r="C316" s="323"/>
      <c r="D316" s="325"/>
      <c r="E316" s="290" t="s">
        <v>146</v>
      </c>
      <c r="F316" s="167" t="s">
        <v>143</v>
      </c>
    </row>
    <row r="317" s="185" customFormat="1" ht="36" customHeight="1" spans="1:6">
      <c r="A317" s="321" t="s">
        <v>153</v>
      </c>
      <c r="B317" s="323"/>
      <c r="C317" s="323"/>
      <c r="D317" s="325"/>
      <c r="E317" s="290" t="s">
        <v>146</v>
      </c>
      <c r="F317" s="167" t="s">
        <v>143</v>
      </c>
    </row>
    <row r="318" s="185" customFormat="1" ht="36" customHeight="1" spans="1:6">
      <c r="A318" s="321" t="s">
        <v>328</v>
      </c>
      <c r="B318" s="323">
        <v>9</v>
      </c>
      <c r="C318" s="323"/>
      <c r="D318" s="325">
        <f>(C318-B318)/B318</f>
        <v>-1</v>
      </c>
      <c r="E318" s="290" t="s">
        <v>138</v>
      </c>
      <c r="F318" s="167" t="s">
        <v>143</v>
      </c>
    </row>
    <row r="319" s="185" customFormat="1" ht="36" customHeight="1" spans="1:6">
      <c r="A319" s="317" t="s">
        <v>329</v>
      </c>
      <c r="B319" s="329">
        <v>1788</v>
      </c>
      <c r="C319" s="329">
        <v>1610</v>
      </c>
      <c r="D319" s="325">
        <f>(C319-B319)/B319</f>
        <v>-0.1</v>
      </c>
      <c r="E319" s="290" t="s">
        <v>138</v>
      </c>
      <c r="F319" s="167" t="s">
        <v>141</v>
      </c>
    </row>
    <row r="320" s="185" customFormat="1" ht="36" customHeight="1" spans="1:6">
      <c r="A320" s="321" t="s">
        <v>142</v>
      </c>
      <c r="B320" s="323">
        <v>1338</v>
      </c>
      <c r="C320" s="323">
        <v>1248</v>
      </c>
      <c r="D320" s="325">
        <f>(C320-B320)/B320</f>
        <v>-0.067</v>
      </c>
      <c r="E320" s="290" t="s">
        <v>138</v>
      </c>
      <c r="F320" s="167" t="s">
        <v>143</v>
      </c>
    </row>
    <row r="321" s="185" customFormat="1" ht="36" customHeight="1" spans="1:6">
      <c r="A321" s="321" t="s">
        <v>144</v>
      </c>
      <c r="B321" s="323">
        <v>0</v>
      </c>
      <c r="C321" s="323">
        <v>0</v>
      </c>
      <c r="D321" s="325"/>
      <c r="E321" s="290" t="s">
        <v>146</v>
      </c>
      <c r="F321" s="167" t="s">
        <v>143</v>
      </c>
    </row>
    <row r="322" s="185" customFormat="1" ht="36" customHeight="1" spans="1:6">
      <c r="A322" s="321" t="s">
        <v>145</v>
      </c>
      <c r="B322" s="323">
        <v>0</v>
      </c>
      <c r="C322" s="323">
        <v>0</v>
      </c>
      <c r="D322" s="325"/>
      <c r="E322" s="290" t="s">
        <v>146</v>
      </c>
      <c r="F322" s="167" t="s">
        <v>143</v>
      </c>
    </row>
    <row r="323" s="185" customFormat="1" ht="36" customHeight="1" spans="1:6">
      <c r="A323" s="321" t="s">
        <v>330</v>
      </c>
      <c r="B323" s="323">
        <v>115</v>
      </c>
      <c r="C323" s="323">
        <v>136</v>
      </c>
      <c r="D323" s="325">
        <f>(C323-B323)/B323</f>
        <v>0.183</v>
      </c>
      <c r="E323" s="290" t="s">
        <v>138</v>
      </c>
      <c r="F323" s="167" t="s">
        <v>143</v>
      </c>
    </row>
    <row r="324" s="185" customFormat="1" ht="36" customHeight="1" spans="1:6">
      <c r="A324" s="321" t="s">
        <v>331</v>
      </c>
      <c r="B324" s="323">
        <v>20</v>
      </c>
      <c r="C324" s="323"/>
      <c r="D324" s="325">
        <f>(C324-B324)/B324</f>
        <v>-1</v>
      </c>
      <c r="E324" s="290" t="s">
        <v>138</v>
      </c>
      <c r="F324" s="167" t="s">
        <v>143</v>
      </c>
    </row>
    <row r="325" s="185" customFormat="1" ht="36" customHeight="1" spans="1:6">
      <c r="A325" s="321" t="s">
        <v>332</v>
      </c>
      <c r="B325" s="323"/>
      <c r="C325" s="323">
        <v>8</v>
      </c>
      <c r="D325" s="325"/>
      <c r="E325" s="290" t="s">
        <v>146</v>
      </c>
      <c r="F325" s="167" t="s">
        <v>143</v>
      </c>
    </row>
    <row r="326" s="185" customFormat="1" ht="36" customHeight="1" spans="1:6">
      <c r="A326" s="321" t="s">
        <v>333</v>
      </c>
      <c r="B326" s="323">
        <v>32</v>
      </c>
      <c r="C326" s="323">
        <v>29</v>
      </c>
      <c r="D326" s="325">
        <f>(C326-B326)/B326</f>
        <v>-0.094</v>
      </c>
      <c r="E326" s="290" t="s">
        <v>138</v>
      </c>
      <c r="F326" s="167" t="s">
        <v>143</v>
      </c>
    </row>
    <row r="327" s="185" customFormat="1" ht="36" customHeight="1" spans="1:6">
      <c r="A327" s="321" t="s">
        <v>334</v>
      </c>
      <c r="B327" s="323"/>
      <c r="C327" s="323"/>
      <c r="D327" s="325"/>
      <c r="E327" s="290" t="s">
        <v>146</v>
      </c>
      <c r="F327" s="167" t="s">
        <v>143</v>
      </c>
    </row>
    <row r="328" s="185" customFormat="1" ht="36" customHeight="1" spans="1:6">
      <c r="A328" s="321" t="s">
        <v>335</v>
      </c>
      <c r="B328" s="323">
        <v>0</v>
      </c>
      <c r="C328" s="323">
        <v>0</v>
      </c>
      <c r="D328" s="325"/>
      <c r="E328" s="290" t="s">
        <v>146</v>
      </c>
      <c r="F328" s="167" t="s">
        <v>143</v>
      </c>
    </row>
    <row r="329" s="185" customFormat="1" ht="36" customHeight="1" spans="1:6">
      <c r="A329" s="321" t="s">
        <v>336</v>
      </c>
      <c r="B329" s="323">
        <v>111</v>
      </c>
      <c r="C329" s="323">
        <v>124</v>
      </c>
      <c r="D329" s="325">
        <f>(C329-B329)/B329</f>
        <v>0.117</v>
      </c>
      <c r="E329" s="290" t="s">
        <v>138</v>
      </c>
      <c r="F329" s="167" t="s">
        <v>143</v>
      </c>
    </row>
    <row r="330" s="185" customFormat="1" ht="36" customHeight="1" spans="1:6">
      <c r="A330" s="321" t="s">
        <v>337</v>
      </c>
      <c r="B330" s="323">
        <v>0</v>
      </c>
      <c r="C330" s="323">
        <v>0</v>
      </c>
      <c r="D330" s="325"/>
      <c r="E330" s="290" t="s">
        <v>146</v>
      </c>
      <c r="F330" s="167" t="s">
        <v>143</v>
      </c>
    </row>
    <row r="331" s="185" customFormat="1" ht="36" customHeight="1" spans="1:6">
      <c r="A331" s="321" t="s">
        <v>338</v>
      </c>
      <c r="B331" s="323">
        <v>10</v>
      </c>
      <c r="C331" s="323">
        <v>34</v>
      </c>
      <c r="D331" s="325">
        <f>(C331-B331)/B331</f>
        <v>2.4</v>
      </c>
      <c r="E331" s="290" t="s">
        <v>138</v>
      </c>
      <c r="F331" s="167" t="s">
        <v>143</v>
      </c>
    </row>
    <row r="332" s="185" customFormat="1" ht="36" customHeight="1" spans="1:6">
      <c r="A332" s="321" t="s">
        <v>185</v>
      </c>
      <c r="B332" s="323"/>
      <c r="C332" s="323"/>
      <c r="D332" s="325"/>
      <c r="E332" s="290" t="s">
        <v>146</v>
      </c>
      <c r="F332" s="167" t="s">
        <v>143</v>
      </c>
    </row>
    <row r="333" s="185" customFormat="1" ht="36" customHeight="1" spans="1:6">
      <c r="A333" s="321" t="s">
        <v>153</v>
      </c>
      <c r="B333" s="323"/>
      <c r="C333" s="323"/>
      <c r="D333" s="325"/>
      <c r="E333" s="290" t="s">
        <v>146</v>
      </c>
      <c r="F333" s="167" t="s">
        <v>143</v>
      </c>
    </row>
    <row r="334" s="185" customFormat="1" ht="36" customHeight="1" spans="1:6">
      <c r="A334" s="321" t="s">
        <v>339</v>
      </c>
      <c r="B334" s="323">
        <v>162</v>
      </c>
      <c r="C334" s="323">
        <v>31</v>
      </c>
      <c r="D334" s="325">
        <f>(C334-B334)/B334</f>
        <v>-0.809</v>
      </c>
      <c r="E334" s="290" t="s">
        <v>138</v>
      </c>
      <c r="F334" s="167" t="s">
        <v>143</v>
      </c>
    </row>
    <row r="335" s="185" customFormat="1" ht="36" customHeight="1" spans="1:6">
      <c r="A335" s="317" t="s">
        <v>340</v>
      </c>
      <c r="B335" s="329"/>
      <c r="C335" s="329"/>
      <c r="D335" s="325"/>
      <c r="E335" s="290" t="s">
        <v>146</v>
      </c>
      <c r="F335" s="167" t="s">
        <v>141</v>
      </c>
    </row>
    <row r="336" s="185" customFormat="1" ht="36" customHeight="1" spans="1:6">
      <c r="A336" s="321" t="s">
        <v>142</v>
      </c>
      <c r="B336" s="323"/>
      <c r="C336" s="323"/>
      <c r="D336" s="325"/>
      <c r="E336" s="290" t="s">
        <v>146</v>
      </c>
      <c r="F336" s="167" t="s">
        <v>143</v>
      </c>
    </row>
    <row r="337" s="185" customFormat="1" ht="36" customHeight="1" spans="1:6">
      <c r="A337" s="321" t="s">
        <v>144</v>
      </c>
      <c r="B337" s="323">
        <v>0</v>
      </c>
      <c r="C337" s="323">
        <v>0</v>
      </c>
      <c r="D337" s="325"/>
      <c r="E337" s="290" t="s">
        <v>146</v>
      </c>
      <c r="F337" s="167" t="s">
        <v>143</v>
      </c>
    </row>
    <row r="338" s="185" customFormat="1" ht="36" customHeight="1" spans="1:6">
      <c r="A338" s="321" t="s">
        <v>145</v>
      </c>
      <c r="B338" s="323">
        <v>0</v>
      </c>
      <c r="C338" s="323">
        <v>0</v>
      </c>
      <c r="D338" s="325"/>
      <c r="E338" s="290" t="s">
        <v>146</v>
      </c>
      <c r="F338" s="167" t="s">
        <v>143</v>
      </c>
    </row>
    <row r="339" s="185" customFormat="1" ht="36" customHeight="1" spans="1:6">
      <c r="A339" s="321" t="s">
        <v>341</v>
      </c>
      <c r="B339" s="323"/>
      <c r="C339" s="323"/>
      <c r="D339" s="325"/>
      <c r="E339" s="290" t="s">
        <v>146</v>
      </c>
      <c r="F339" s="167" t="s">
        <v>143</v>
      </c>
    </row>
    <row r="340" s="185" customFormat="1" ht="36" customHeight="1" spans="1:6">
      <c r="A340" s="321" t="s">
        <v>342</v>
      </c>
      <c r="B340" s="323"/>
      <c r="C340" s="323"/>
      <c r="D340" s="325"/>
      <c r="E340" s="290" t="s">
        <v>146</v>
      </c>
      <c r="F340" s="167" t="s">
        <v>143</v>
      </c>
    </row>
    <row r="341" s="185" customFormat="1" ht="36" customHeight="1" spans="1:6">
      <c r="A341" s="321" t="s">
        <v>343</v>
      </c>
      <c r="B341" s="323"/>
      <c r="C341" s="323"/>
      <c r="D341" s="325"/>
      <c r="E341" s="290" t="s">
        <v>146</v>
      </c>
      <c r="F341" s="167" t="s">
        <v>143</v>
      </c>
    </row>
    <row r="342" s="185" customFormat="1" ht="36" customHeight="1" spans="1:6">
      <c r="A342" s="321" t="s">
        <v>185</v>
      </c>
      <c r="B342" s="323"/>
      <c r="C342" s="323"/>
      <c r="D342" s="325"/>
      <c r="E342" s="290" t="s">
        <v>146</v>
      </c>
      <c r="F342" s="167" t="s">
        <v>143</v>
      </c>
    </row>
    <row r="343" s="185" customFormat="1" ht="36" customHeight="1" spans="1:6">
      <c r="A343" s="321" t="s">
        <v>153</v>
      </c>
      <c r="B343" s="323">
        <v>0</v>
      </c>
      <c r="C343" s="323">
        <v>0</v>
      </c>
      <c r="D343" s="325"/>
      <c r="E343" s="290" t="s">
        <v>146</v>
      </c>
      <c r="F343" s="167" t="s">
        <v>143</v>
      </c>
    </row>
    <row r="344" s="185" customFormat="1" ht="36" customHeight="1" spans="1:6">
      <c r="A344" s="321" t="s">
        <v>344</v>
      </c>
      <c r="B344" s="323"/>
      <c r="C344" s="323"/>
      <c r="D344" s="325"/>
      <c r="E344" s="290" t="s">
        <v>146</v>
      </c>
      <c r="F344" s="167" t="s">
        <v>143</v>
      </c>
    </row>
    <row r="345" s="185" customFormat="1" ht="36" customHeight="1" spans="1:6">
      <c r="A345" s="317" t="s">
        <v>345</v>
      </c>
      <c r="B345" s="329"/>
      <c r="C345" s="329"/>
      <c r="D345" s="325"/>
      <c r="E345" s="290" t="s">
        <v>146</v>
      </c>
      <c r="F345" s="167" t="s">
        <v>141</v>
      </c>
    </row>
    <row r="346" s="185" customFormat="1" ht="36" customHeight="1" spans="1:6">
      <c r="A346" s="321" t="s">
        <v>142</v>
      </c>
      <c r="B346" s="323"/>
      <c r="C346" s="323"/>
      <c r="D346" s="325"/>
      <c r="E346" s="290" t="s">
        <v>146</v>
      </c>
      <c r="F346" s="167" t="s">
        <v>143</v>
      </c>
    </row>
    <row r="347" s="185" customFormat="1" ht="36" customHeight="1" spans="1:6">
      <c r="A347" s="321" t="s">
        <v>144</v>
      </c>
      <c r="B347" s="323">
        <v>0</v>
      </c>
      <c r="C347" s="323">
        <v>0</v>
      </c>
      <c r="D347" s="325"/>
      <c r="E347" s="290" t="s">
        <v>146</v>
      </c>
      <c r="F347" s="167" t="s">
        <v>143</v>
      </c>
    </row>
    <row r="348" s="185" customFormat="1" ht="36" customHeight="1" spans="1:6">
      <c r="A348" s="321" t="s">
        <v>145</v>
      </c>
      <c r="B348" s="323">
        <v>0</v>
      </c>
      <c r="C348" s="323">
        <v>0</v>
      </c>
      <c r="D348" s="325"/>
      <c r="E348" s="290" t="s">
        <v>146</v>
      </c>
      <c r="F348" s="167" t="s">
        <v>143</v>
      </c>
    </row>
    <row r="349" s="185" customFormat="1" ht="36" customHeight="1" spans="1:6">
      <c r="A349" s="321" t="s">
        <v>346</v>
      </c>
      <c r="B349" s="323"/>
      <c r="C349" s="323"/>
      <c r="D349" s="325"/>
      <c r="E349" s="290" t="s">
        <v>146</v>
      </c>
      <c r="F349" s="167" t="s">
        <v>143</v>
      </c>
    </row>
    <row r="350" s="185" customFormat="1" ht="36" customHeight="1" spans="1:6">
      <c r="A350" s="321" t="s">
        <v>347</v>
      </c>
      <c r="B350" s="323"/>
      <c r="C350" s="323"/>
      <c r="D350" s="325"/>
      <c r="E350" s="290" t="s">
        <v>146</v>
      </c>
      <c r="F350" s="167" t="s">
        <v>143</v>
      </c>
    </row>
    <row r="351" s="185" customFormat="1" ht="36" customHeight="1" spans="1:6">
      <c r="A351" s="321" t="s">
        <v>348</v>
      </c>
      <c r="B351" s="323"/>
      <c r="C351" s="323"/>
      <c r="D351" s="325"/>
      <c r="E351" s="290" t="s">
        <v>146</v>
      </c>
      <c r="F351" s="167" t="s">
        <v>143</v>
      </c>
    </row>
    <row r="352" s="185" customFormat="1" ht="36" customHeight="1" spans="1:6">
      <c r="A352" s="321" t="s">
        <v>185</v>
      </c>
      <c r="B352" s="323"/>
      <c r="C352" s="323"/>
      <c r="D352" s="325"/>
      <c r="E352" s="290" t="s">
        <v>146</v>
      </c>
      <c r="F352" s="167" t="s">
        <v>143</v>
      </c>
    </row>
    <row r="353" s="185" customFormat="1" ht="36" customHeight="1" spans="1:6">
      <c r="A353" s="321" t="s">
        <v>153</v>
      </c>
      <c r="B353" s="323">
        <v>0</v>
      </c>
      <c r="C353" s="323">
        <v>0</v>
      </c>
      <c r="D353" s="325"/>
      <c r="E353" s="290" t="s">
        <v>146</v>
      </c>
      <c r="F353" s="167" t="s">
        <v>143</v>
      </c>
    </row>
    <row r="354" s="185" customFormat="1" ht="36" customHeight="1" spans="1:6">
      <c r="A354" s="321" t="s">
        <v>349</v>
      </c>
      <c r="B354" s="323"/>
      <c r="C354" s="323"/>
      <c r="D354" s="325"/>
      <c r="E354" s="290" t="s">
        <v>146</v>
      </c>
      <c r="F354" s="167" t="s">
        <v>143</v>
      </c>
    </row>
    <row r="355" s="185" customFormat="1" ht="36" customHeight="1" spans="1:6">
      <c r="A355" s="317" t="s">
        <v>350</v>
      </c>
      <c r="B355" s="329"/>
      <c r="C355" s="329">
        <v>3</v>
      </c>
      <c r="D355" s="325"/>
      <c r="E355" s="290" t="s">
        <v>146</v>
      </c>
      <c r="F355" s="167" t="s">
        <v>141</v>
      </c>
    </row>
    <row r="356" s="185" customFormat="1" ht="36" customHeight="1" spans="1:6">
      <c r="A356" s="321" t="s">
        <v>142</v>
      </c>
      <c r="B356" s="323"/>
      <c r="C356" s="323"/>
      <c r="D356" s="325"/>
      <c r="E356" s="290" t="s">
        <v>146</v>
      </c>
      <c r="F356" s="167" t="s">
        <v>143</v>
      </c>
    </row>
    <row r="357" s="185" customFormat="1" ht="36" customHeight="1" spans="1:6">
      <c r="A357" s="321" t="s">
        <v>144</v>
      </c>
      <c r="B357" s="323">
        <v>0</v>
      </c>
      <c r="C357" s="323">
        <v>0</v>
      </c>
      <c r="D357" s="325"/>
      <c r="E357" s="290" t="s">
        <v>146</v>
      </c>
      <c r="F357" s="167" t="s">
        <v>143</v>
      </c>
    </row>
    <row r="358" s="185" customFormat="1" ht="36" customHeight="1" spans="1:6">
      <c r="A358" s="321" t="s">
        <v>145</v>
      </c>
      <c r="B358" s="323">
        <v>0</v>
      </c>
      <c r="C358" s="323">
        <v>0</v>
      </c>
      <c r="D358" s="325"/>
      <c r="E358" s="290" t="s">
        <v>146</v>
      </c>
      <c r="F358" s="167" t="s">
        <v>143</v>
      </c>
    </row>
    <row r="359" s="185" customFormat="1" ht="36" customHeight="1" spans="1:6">
      <c r="A359" s="321" t="s">
        <v>351</v>
      </c>
      <c r="B359" s="323">
        <v>0</v>
      </c>
      <c r="C359" s="323">
        <v>0</v>
      </c>
      <c r="D359" s="325"/>
      <c r="E359" s="290" t="s">
        <v>146</v>
      </c>
      <c r="F359" s="167" t="s">
        <v>143</v>
      </c>
    </row>
    <row r="360" s="185" customFormat="1" ht="36" customHeight="1" spans="1:6">
      <c r="A360" s="321" t="s">
        <v>352</v>
      </c>
      <c r="B360" s="323">
        <v>0</v>
      </c>
      <c r="C360" s="323">
        <v>0</v>
      </c>
      <c r="D360" s="325"/>
      <c r="E360" s="290" t="s">
        <v>146</v>
      </c>
      <c r="F360" s="167" t="s">
        <v>143</v>
      </c>
    </row>
    <row r="361" s="185" customFormat="1" ht="36" customHeight="1" spans="1:6">
      <c r="A361" s="321" t="s">
        <v>153</v>
      </c>
      <c r="B361" s="323"/>
      <c r="C361" s="323"/>
      <c r="D361" s="325"/>
      <c r="E361" s="290" t="s">
        <v>146</v>
      </c>
      <c r="F361" s="167" t="s">
        <v>143</v>
      </c>
    </row>
    <row r="362" s="185" customFormat="1" ht="36" customHeight="1" spans="1:6">
      <c r="A362" s="321" t="s">
        <v>353</v>
      </c>
      <c r="B362" s="323">
        <v>0</v>
      </c>
      <c r="C362" s="323">
        <v>3</v>
      </c>
      <c r="D362" s="325"/>
      <c r="E362" s="290" t="s">
        <v>146</v>
      </c>
      <c r="F362" s="167" t="s">
        <v>143</v>
      </c>
    </row>
    <row r="363" s="185" customFormat="1" ht="36" customHeight="1" spans="1:6">
      <c r="A363" s="317" t="s">
        <v>354</v>
      </c>
      <c r="B363" s="329">
        <v>0</v>
      </c>
      <c r="C363" s="329">
        <v>0</v>
      </c>
      <c r="D363" s="325"/>
      <c r="E363" s="290" t="s">
        <v>146</v>
      </c>
      <c r="F363" s="167" t="s">
        <v>141</v>
      </c>
    </row>
    <row r="364" s="185" customFormat="1" ht="36" customHeight="1" spans="1:6">
      <c r="A364" s="321" t="s">
        <v>142</v>
      </c>
      <c r="B364" s="323">
        <v>0</v>
      </c>
      <c r="C364" s="323">
        <v>0</v>
      </c>
      <c r="D364" s="325"/>
      <c r="E364" s="290" t="s">
        <v>146</v>
      </c>
      <c r="F364" s="167" t="s">
        <v>143</v>
      </c>
    </row>
    <row r="365" s="185" customFormat="1" ht="36" customHeight="1" spans="1:6">
      <c r="A365" s="321" t="s">
        <v>144</v>
      </c>
      <c r="B365" s="323">
        <v>0</v>
      </c>
      <c r="C365" s="323">
        <v>0</v>
      </c>
      <c r="D365" s="325"/>
      <c r="E365" s="290" t="s">
        <v>146</v>
      </c>
      <c r="F365" s="167" t="s">
        <v>143</v>
      </c>
    </row>
    <row r="366" s="185" customFormat="1" ht="36" customHeight="1" spans="1:6">
      <c r="A366" s="321" t="s">
        <v>185</v>
      </c>
      <c r="B366" s="323">
        <v>0</v>
      </c>
      <c r="C366" s="323">
        <v>0</v>
      </c>
      <c r="D366" s="325"/>
      <c r="E366" s="290" t="s">
        <v>146</v>
      </c>
      <c r="F366" s="167" t="s">
        <v>143</v>
      </c>
    </row>
    <row r="367" s="185" customFormat="1" ht="36" customHeight="1" spans="1:6">
      <c r="A367" s="321" t="s">
        <v>355</v>
      </c>
      <c r="B367" s="323">
        <v>0</v>
      </c>
      <c r="C367" s="323">
        <v>0</v>
      </c>
      <c r="D367" s="325"/>
      <c r="E367" s="290" t="s">
        <v>146</v>
      </c>
      <c r="F367" s="167" t="s">
        <v>143</v>
      </c>
    </row>
    <row r="368" s="185" customFormat="1" ht="36" customHeight="1" spans="1:6">
      <c r="A368" s="321" t="s">
        <v>356</v>
      </c>
      <c r="B368" s="323">
        <v>0</v>
      </c>
      <c r="C368" s="323">
        <v>0</v>
      </c>
      <c r="D368" s="325"/>
      <c r="E368" s="290" t="s">
        <v>146</v>
      </c>
      <c r="F368" s="167" t="s">
        <v>143</v>
      </c>
    </row>
    <row r="369" s="185" customFormat="1" ht="36" customHeight="1" spans="1:6">
      <c r="A369" s="317" t="s">
        <v>357</v>
      </c>
      <c r="B369" s="329">
        <v>141</v>
      </c>
      <c r="C369" s="329">
        <v>73</v>
      </c>
      <c r="D369" s="325">
        <f t="shared" ref="D369:D374" si="1">(C369-B369)/B369</f>
        <v>-0.482</v>
      </c>
      <c r="E369" s="290" t="s">
        <v>138</v>
      </c>
      <c r="F369" s="167" t="s">
        <v>141</v>
      </c>
    </row>
    <row r="370" s="185" customFormat="1" ht="36" customHeight="1" spans="1:6">
      <c r="A370" s="321" t="s">
        <v>358</v>
      </c>
      <c r="B370" s="323">
        <v>121</v>
      </c>
      <c r="C370" s="323"/>
      <c r="D370" s="325">
        <f t="shared" si="1"/>
        <v>-1</v>
      </c>
      <c r="E370" s="290" t="s">
        <v>138</v>
      </c>
      <c r="F370" s="167" t="s">
        <v>143</v>
      </c>
    </row>
    <row r="371" s="185" customFormat="1" ht="36" customHeight="1" spans="1:6">
      <c r="A371" s="321" t="s">
        <v>359</v>
      </c>
      <c r="B371" s="323">
        <v>20</v>
      </c>
      <c r="C371" s="323">
        <v>73</v>
      </c>
      <c r="D371" s="325">
        <f t="shared" si="1"/>
        <v>2.65</v>
      </c>
      <c r="E371" s="290" t="s">
        <v>138</v>
      </c>
      <c r="F371" s="167" t="s">
        <v>143</v>
      </c>
    </row>
    <row r="372" s="185" customFormat="1" ht="36" customHeight="1" spans="1:6">
      <c r="A372" s="317" t="s">
        <v>78</v>
      </c>
      <c r="B372" s="329">
        <v>118492</v>
      </c>
      <c r="C372" s="329">
        <v>132529</v>
      </c>
      <c r="D372" s="331">
        <f t="shared" si="1"/>
        <v>0.118</v>
      </c>
      <c r="E372" s="290" t="s">
        <v>138</v>
      </c>
      <c r="F372" s="167" t="s">
        <v>139</v>
      </c>
    </row>
    <row r="373" s="185" customFormat="1" ht="36" customHeight="1" spans="1:6">
      <c r="A373" s="317" t="s">
        <v>360</v>
      </c>
      <c r="B373" s="329">
        <v>1579</v>
      </c>
      <c r="C373" s="329">
        <v>1725</v>
      </c>
      <c r="D373" s="325">
        <f t="shared" si="1"/>
        <v>0.092</v>
      </c>
      <c r="E373" s="290" t="s">
        <v>138</v>
      </c>
      <c r="F373" s="167" t="s">
        <v>141</v>
      </c>
    </row>
    <row r="374" s="185" customFormat="1" ht="36" customHeight="1" spans="1:6">
      <c r="A374" s="321" t="s">
        <v>142</v>
      </c>
      <c r="B374" s="323">
        <v>443</v>
      </c>
      <c r="C374" s="323">
        <v>559</v>
      </c>
      <c r="D374" s="325">
        <f t="shared" si="1"/>
        <v>0.262</v>
      </c>
      <c r="E374" s="290" t="s">
        <v>138</v>
      </c>
      <c r="F374" s="167" t="s">
        <v>143</v>
      </c>
    </row>
    <row r="375" s="185" customFormat="1" ht="36" customHeight="1" spans="1:6">
      <c r="A375" s="321" t="s">
        <v>144</v>
      </c>
      <c r="B375" s="323">
        <v>0</v>
      </c>
      <c r="C375" s="323">
        <v>0</v>
      </c>
      <c r="D375" s="325"/>
      <c r="E375" s="290" t="s">
        <v>146</v>
      </c>
      <c r="F375" s="167" t="s">
        <v>143</v>
      </c>
    </row>
    <row r="376" s="185" customFormat="1" ht="36" customHeight="1" spans="1:6">
      <c r="A376" s="321" t="s">
        <v>145</v>
      </c>
      <c r="B376" s="323"/>
      <c r="C376" s="323"/>
      <c r="D376" s="325"/>
      <c r="E376" s="290" t="s">
        <v>146</v>
      </c>
      <c r="F376" s="167" t="s">
        <v>143</v>
      </c>
    </row>
    <row r="377" s="185" customFormat="1" ht="36" customHeight="1" spans="1:6">
      <c r="A377" s="321" t="s">
        <v>361</v>
      </c>
      <c r="B377" s="323">
        <v>1136</v>
      </c>
      <c r="C377" s="323">
        <v>1165</v>
      </c>
      <c r="D377" s="325">
        <f t="shared" ref="D377:D382" si="2">(C377-B377)/B377</f>
        <v>0.026</v>
      </c>
      <c r="E377" s="290" t="s">
        <v>138</v>
      </c>
      <c r="F377" s="167" t="s">
        <v>143</v>
      </c>
    </row>
    <row r="378" s="185" customFormat="1" ht="36" customHeight="1" spans="1:6">
      <c r="A378" s="317" t="s">
        <v>362</v>
      </c>
      <c r="B378" s="329">
        <v>112925</v>
      </c>
      <c r="C378" s="329">
        <v>126438</v>
      </c>
      <c r="D378" s="325">
        <f t="shared" si="2"/>
        <v>0.12</v>
      </c>
      <c r="E378" s="290" t="s">
        <v>138</v>
      </c>
      <c r="F378" s="167" t="s">
        <v>141</v>
      </c>
    </row>
    <row r="379" s="185" customFormat="1" ht="36" customHeight="1" spans="1:6">
      <c r="A379" s="321" t="s">
        <v>363</v>
      </c>
      <c r="B379" s="323">
        <v>5041</v>
      </c>
      <c r="C379" s="323">
        <v>8201</v>
      </c>
      <c r="D379" s="325">
        <f t="shared" si="2"/>
        <v>0.627</v>
      </c>
      <c r="E379" s="290" t="s">
        <v>138</v>
      </c>
      <c r="F379" s="167" t="s">
        <v>143</v>
      </c>
    </row>
    <row r="380" s="185" customFormat="1" ht="36" customHeight="1" spans="1:6">
      <c r="A380" s="321" t="s">
        <v>364</v>
      </c>
      <c r="B380" s="323">
        <v>48639</v>
      </c>
      <c r="C380" s="323">
        <v>46618</v>
      </c>
      <c r="D380" s="325">
        <f t="shared" si="2"/>
        <v>-0.042</v>
      </c>
      <c r="E380" s="290" t="s">
        <v>138</v>
      </c>
      <c r="F380" s="167" t="s">
        <v>143</v>
      </c>
    </row>
    <row r="381" s="185" customFormat="1" ht="36" customHeight="1" spans="1:6">
      <c r="A381" s="321" t="s">
        <v>365</v>
      </c>
      <c r="B381" s="323">
        <v>28526</v>
      </c>
      <c r="C381" s="323">
        <v>26041</v>
      </c>
      <c r="D381" s="325">
        <f t="shared" si="2"/>
        <v>-0.087</v>
      </c>
      <c r="E381" s="290" t="s">
        <v>138</v>
      </c>
      <c r="F381" s="167" t="s">
        <v>143</v>
      </c>
    </row>
    <row r="382" s="185" customFormat="1" ht="36" customHeight="1" spans="1:6">
      <c r="A382" s="321" t="s">
        <v>366</v>
      </c>
      <c r="B382" s="323">
        <v>16505</v>
      </c>
      <c r="C382" s="323">
        <v>19357</v>
      </c>
      <c r="D382" s="325">
        <f t="shared" si="2"/>
        <v>0.173</v>
      </c>
      <c r="E382" s="290" t="s">
        <v>138</v>
      </c>
      <c r="F382" s="167" t="s">
        <v>143</v>
      </c>
    </row>
    <row r="383" s="185" customFormat="1" ht="36" customHeight="1" spans="1:6">
      <c r="A383" s="321" t="s">
        <v>367</v>
      </c>
      <c r="B383" s="323"/>
      <c r="C383" s="323"/>
      <c r="D383" s="325"/>
      <c r="E383" s="290" t="s">
        <v>146</v>
      </c>
      <c r="F383" s="167" t="s">
        <v>143</v>
      </c>
    </row>
    <row r="384" s="185" customFormat="1" ht="36" customHeight="1" spans="1:6">
      <c r="A384" s="321" t="s">
        <v>368</v>
      </c>
      <c r="B384" s="323">
        <v>0</v>
      </c>
      <c r="C384" s="323">
        <v>0</v>
      </c>
      <c r="D384" s="325"/>
      <c r="E384" s="290" t="s">
        <v>146</v>
      </c>
      <c r="F384" s="167" t="s">
        <v>143</v>
      </c>
    </row>
    <row r="385" s="185" customFormat="1" ht="36" customHeight="1" spans="1:6">
      <c r="A385" s="321" t="s">
        <v>369</v>
      </c>
      <c r="B385" s="323">
        <v>0</v>
      </c>
      <c r="C385" s="323">
        <v>0</v>
      </c>
      <c r="D385" s="325"/>
      <c r="E385" s="290" t="s">
        <v>146</v>
      </c>
      <c r="F385" s="167" t="s">
        <v>143</v>
      </c>
    </row>
    <row r="386" s="185" customFormat="1" ht="36" customHeight="1" spans="1:6">
      <c r="A386" s="321" t="s">
        <v>370</v>
      </c>
      <c r="B386" s="323">
        <v>14214</v>
      </c>
      <c r="C386" s="323">
        <v>26220</v>
      </c>
      <c r="D386" s="325">
        <f>(C386-B386)/B386</f>
        <v>0.845</v>
      </c>
      <c r="E386" s="290" t="s">
        <v>138</v>
      </c>
      <c r="F386" s="167" t="s">
        <v>143</v>
      </c>
    </row>
    <row r="387" s="185" customFormat="1" ht="36" customHeight="1" spans="1:6">
      <c r="A387" s="317" t="s">
        <v>371</v>
      </c>
      <c r="B387" s="329">
        <v>1368</v>
      </c>
      <c r="C387" s="329">
        <v>1073</v>
      </c>
      <c r="D387" s="325">
        <f>(C387-B387)/B387</f>
        <v>-0.216</v>
      </c>
      <c r="E387" s="290" t="s">
        <v>138</v>
      </c>
      <c r="F387" s="167" t="s">
        <v>141</v>
      </c>
    </row>
    <row r="388" s="185" customFormat="1" ht="36" customHeight="1" spans="1:6">
      <c r="A388" s="321" t="s">
        <v>372</v>
      </c>
      <c r="B388" s="323">
        <v>0</v>
      </c>
      <c r="C388" s="323"/>
      <c r="D388" s="325"/>
      <c r="E388" s="290" t="s">
        <v>146</v>
      </c>
      <c r="F388" s="167" t="s">
        <v>143</v>
      </c>
    </row>
    <row r="389" s="185" customFormat="1" ht="36" customHeight="1" spans="1:6">
      <c r="A389" s="321" t="s">
        <v>373</v>
      </c>
      <c r="B389" s="323">
        <v>1368</v>
      </c>
      <c r="C389" s="323">
        <v>1070</v>
      </c>
      <c r="D389" s="325">
        <f>(C389-B389)/B389</f>
        <v>-0.218</v>
      </c>
      <c r="E389" s="290" t="s">
        <v>138</v>
      </c>
      <c r="F389" s="167" t="s">
        <v>143</v>
      </c>
    </row>
    <row r="390" s="185" customFormat="1" ht="36" customHeight="1" spans="1:6">
      <c r="A390" s="321" t="s">
        <v>374</v>
      </c>
      <c r="B390" s="323"/>
      <c r="C390" s="323">
        <v>2</v>
      </c>
      <c r="D390" s="325"/>
      <c r="E390" s="290" t="s">
        <v>146</v>
      </c>
      <c r="F390" s="167" t="s">
        <v>143</v>
      </c>
    </row>
    <row r="391" s="185" customFormat="1" ht="36" customHeight="1" spans="1:6">
      <c r="A391" s="321" t="s">
        <v>375</v>
      </c>
      <c r="B391" s="323"/>
      <c r="C391" s="323">
        <v>1</v>
      </c>
      <c r="D391" s="325"/>
      <c r="E391" s="290" t="s">
        <v>146</v>
      </c>
      <c r="F391" s="167" t="s">
        <v>143</v>
      </c>
    </row>
    <row r="392" s="185" customFormat="1" ht="36" customHeight="1" spans="1:6">
      <c r="A392" s="321" t="s">
        <v>376</v>
      </c>
      <c r="B392" s="323"/>
      <c r="C392" s="323"/>
      <c r="D392" s="325"/>
      <c r="E392" s="290" t="s">
        <v>146</v>
      </c>
      <c r="F392" s="167" t="s">
        <v>143</v>
      </c>
    </row>
    <row r="393" s="185" customFormat="1" ht="36" customHeight="1" spans="1:6">
      <c r="A393" s="317" t="s">
        <v>377</v>
      </c>
      <c r="B393" s="329"/>
      <c r="C393" s="329"/>
      <c r="D393" s="325"/>
      <c r="E393" s="290" t="s">
        <v>146</v>
      </c>
      <c r="F393" s="167" t="s">
        <v>141</v>
      </c>
    </row>
    <row r="394" s="185" customFormat="1" ht="36" customHeight="1" spans="1:6">
      <c r="A394" s="321" t="s">
        <v>378</v>
      </c>
      <c r="B394" s="323">
        <v>0</v>
      </c>
      <c r="C394" s="323"/>
      <c r="D394" s="325"/>
      <c r="E394" s="290" t="s">
        <v>146</v>
      </c>
      <c r="F394" s="167" t="s">
        <v>143</v>
      </c>
    </row>
    <row r="395" s="185" customFormat="1" ht="36" customHeight="1" spans="1:6">
      <c r="A395" s="321" t="s">
        <v>379</v>
      </c>
      <c r="B395" s="323"/>
      <c r="C395" s="323"/>
      <c r="D395" s="325"/>
      <c r="E395" s="290" t="s">
        <v>146</v>
      </c>
      <c r="F395" s="167" t="s">
        <v>143</v>
      </c>
    </row>
    <row r="396" s="185" customFormat="1" ht="36" customHeight="1" spans="1:6">
      <c r="A396" s="321" t="s">
        <v>380</v>
      </c>
      <c r="B396" s="323">
        <v>0</v>
      </c>
      <c r="C396" s="323">
        <v>0</v>
      </c>
      <c r="D396" s="325"/>
      <c r="E396" s="290" t="s">
        <v>146</v>
      </c>
      <c r="F396" s="167" t="s">
        <v>143</v>
      </c>
    </row>
    <row r="397" s="185" customFormat="1" ht="36" customHeight="1" spans="1:6">
      <c r="A397" s="321" t="s">
        <v>381</v>
      </c>
      <c r="B397" s="323">
        <v>0</v>
      </c>
      <c r="C397" s="323">
        <v>0</v>
      </c>
      <c r="D397" s="325"/>
      <c r="E397" s="290" t="s">
        <v>146</v>
      </c>
      <c r="F397" s="167" t="s">
        <v>143</v>
      </c>
    </row>
    <row r="398" s="185" customFormat="1" ht="36" customHeight="1" spans="1:6">
      <c r="A398" s="321" t="s">
        <v>382</v>
      </c>
      <c r="B398" s="323">
        <v>0</v>
      </c>
      <c r="C398" s="323">
        <v>0</v>
      </c>
      <c r="D398" s="325"/>
      <c r="E398" s="290" t="s">
        <v>146</v>
      </c>
      <c r="F398" s="167" t="s">
        <v>143</v>
      </c>
    </row>
    <row r="399" s="185" customFormat="1" ht="36" customHeight="1" spans="1:6">
      <c r="A399" s="317" t="s">
        <v>383</v>
      </c>
      <c r="B399" s="329"/>
      <c r="C399" s="329"/>
      <c r="D399" s="325"/>
      <c r="E399" s="290" t="s">
        <v>146</v>
      </c>
      <c r="F399" s="167" t="s">
        <v>141</v>
      </c>
    </row>
    <row r="400" s="185" customFormat="1" ht="36" customHeight="1" spans="1:6">
      <c r="A400" s="321" t="s">
        <v>384</v>
      </c>
      <c r="B400" s="323"/>
      <c r="C400" s="323"/>
      <c r="D400" s="325"/>
      <c r="E400" s="290" t="s">
        <v>146</v>
      </c>
      <c r="F400" s="167" t="s">
        <v>143</v>
      </c>
    </row>
    <row r="401" s="185" customFormat="1" ht="36" customHeight="1" spans="1:6">
      <c r="A401" s="321" t="s">
        <v>385</v>
      </c>
      <c r="B401" s="323">
        <v>0</v>
      </c>
      <c r="C401" s="323"/>
      <c r="D401" s="325"/>
      <c r="E401" s="290" t="s">
        <v>146</v>
      </c>
      <c r="F401" s="167" t="s">
        <v>143</v>
      </c>
    </row>
    <row r="402" s="185" customFormat="1" ht="36" customHeight="1" spans="1:6">
      <c r="A402" s="321" t="s">
        <v>386</v>
      </c>
      <c r="B402" s="323">
        <v>0</v>
      </c>
      <c r="C402" s="323">
        <v>0</v>
      </c>
      <c r="D402" s="325"/>
      <c r="E402" s="290" t="s">
        <v>146</v>
      </c>
      <c r="F402" s="167" t="s">
        <v>143</v>
      </c>
    </row>
    <row r="403" s="185" customFormat="1" ht="36" customHeight="1" spans="1:6">
      <c r="A403" s="317" t="s">
        <v>387</v>
      </c>
      <c r="B403" s="329">
        <v>0</v>
      </c>
      <c r="C403" s="329">
        <v>0</v>
      </c>
      <c r="D403" s="325"/>
      <c r="E403" s="290" t="s">
        <v>146</v>
      </c>
      <c r="F403" s="167" t="s">
        <v>141</v>
      </c>
    </row>
    <row r="404" s="185" customFormat="1" ht="36" customHeight="1" spans="1:6">
      <c r="A404" s="321" t="s">
        <v>388</v>
      </c>
      <c r="B404" s="323">
        <v>0</v>
      </c>
      <c r="C404" s="323">
        <v>0</v>
      </c>
      <c r="D404" s="325"/>
      <c r="E404" s="290" t="s">
        <v>146</v>
      </c>
      <c r="F404" s="167" t="s">
        <v>143</v>
      </c>
    </row>
    <row r="405" s="185" customFormat="1" ht="36" customHeight="1" spans="1:6">
      <c r="A405" s="321" t="s">
        <v>389</v>
      </c>
      <c r="B405" s="323">
        <v>0</v>
      </c>
      <c r="C405" s="323">
        <v>0</v>
      </c>
      <c r="D405" s="325"/>
      <c r="E405" s="290" t="s">
        <v>146</v>
      </c>
      <c r="F405" s="167" t="s">
        <v>143</v>
      </c>
    </row>
    <row r="406" s="185" customFormat="1" ht="36" customHeight="1" spans="1:6">
      <c r="A406" s="321" t="s">
        <v>390</v>
      </c>
      <c r="B406" s="323">
        <v>0</v>
      </c>
      <c r="C406" s="323">
        <v>0</v>
      </c>
      <c r="D406" s="325"/>
      <c r="E406" s="290" t="s">
        <v>146</v>
      </c>
      <c r="F406" s="167" t="s">
        <v>143</v>
      </c>
    </row>
    <row r="407" s="185" customFormat="1" ht="36" customHeight="1" spans="1:6">
      <c r="A407" s="317" t="s">
        <v>391</v>
      </c>
      <c r="B407" s="329">
        <v>807</v>
      </c>
      <c r="C407" s="329">
        <v>523</v>
      </c>
      <c r="D407" s="325">
        <f>(C407-B407)/B407</f>
        <v>-0.352</v>
      </c>
      <c r="E407" s="290" t="s">
        <v>138</v>
      </c>
      <c r="F407" s="167" t="s">
        <v>141</v>
      </c>
    </row>
    <row r="408" s="185" customFormat="1" ht="36" customHeight="1" spans="1:6">
      <c r="A408" s="321" t="s">
        <v>392</v>
      </c>
      <c r="B408" s="323">
        <v>807</v>
      </c>
      <c r="C408" s="323">
        <v>523</v>
      </c>
      <c r="D408" s="325">
        <f>(C408-B408)/B408</f>
        <v>-0.352</v>
      </c>
      <c r="E408" s="290" t="s">
        <v>138</v>
      </c>
      <c r="F408" s="167" t="s">
        <v>143</v>
      </c>
    </row>
    <row r="409" s="185" customFormat="1" ht="36" customHeight="1" spans="1:6">
      <c r="A409" s="321" t="s">
        <v>393</v>
      </c>
      <c r="B409" s="323">
        <v>0</v>
      </c>
      <c r="C409" s="323">
        <v>0</v>
      </c>
      <c r="D409" s="325"/>
      <c r="E409" s="290" t="s">
        <v>146</v>
      </c>
      <c r="F409" s="167" t="s">
        <v>143</v>
      </c>
    </row>
    <row r="410" s="185" customFormat="1" ht="36" customHeight="1" spans="1:6">
      <c r="A410" s="321" t="s">
        <v>394</v>
      </c>
      <c r="B410" s="323">
        <v>0</v>
      </c>
      <c r="C410" s="323">
        <v>0</v>
      </c>
      <c r="D410" s="325"/>
      <c r="E410" s="290" t="s">
        <v>146</v>
      </c>
      <c r="F410" s="167" t="s">
        <v>143</v>
      </c>
    </row>
    <row r="411" s="185" customFormat="1" ht="36" customHeight="1" spans="1:6">
      <c r="A411" s="317" t="s">
        <v>395</v>
      </c>
      <c r="B411" s="329">
        <v>1056</v>
      </c>
      <c r="C411" s="329">
        <v>1160</v>
      </c>
      <c r="D411" s="325">
        <f>(C411-B411)/B411</f>
        <v>0.098</v>
      </c>
      <c r="E411" s="290" t="s">
        <v>138</v>
      </c>
      <c r="F411" s="167" t="s">
        <v>141</v>
      </c>
    </row>
    <row r="412" s="185" customFormat="1" ht="36" customHeight="1" spans="1:6">
      <c r="A412" s="321" t="s">
        <v>396</v>
      </c>
      <c r="B412" s="323">
        <v>707</v>
      </c>
      <c r="C412" s="323">
        <v>728</v>
      </c>
      <c r="D412" s="325">
        <f>(C412-B412)/B412</f>
        <v>0.03</v>
      </c>
      <c r="E412" s="290" t="s">
        <v>138</v>
      </c>
      <c r="F412" s="167" t="s">
        <v>143</v>
      </c>
    </row>
    <row r="413" s="185" customFormat="1" ht="36" customHeight="1" spans="1:6">
      <c r="A413" s="321" t="s">
        <v>397</v>
      </c>
      <c r="B413" s="323">
        <v>349</v>
      </c>
      <c r="C413" s="323">
        <v>432</v>
      </c>
      <c r="D413" s="325">
        <f>(C413-B413)/B413</f>
        <v>0.238</v>
      </c>
      <c r="E413" s="290" t="s">
        <v>138</v>
      </c>
      <c r="F413" s="167" t="s">
        <v>143</v>
      </c>
    </row>
    <row r="414" s="185" customFormat="1" ht="36" customHeight="1" spans="1:6">
      <c r="A414" s="321" t="s">
        <v>398</v>
      </c>
      <c r="B414" s="323"/>
      <c r="C414" s="323"/>
      <c r="D414" s="325"/>
      <c r="E414" s="290" t="s">
        <v>146</v>
      </c>
      <c r="F414" s="167" t="s">
        <v>143</v>
      </c>
    </row>
    <row r="415" s="185" customFormat="1" ht="36" customHeight="1" spans="1:6">
      <c r="A415" s="321" t="s">
        <v>399</v>
      </c>
      <c r="B415" s="323">
        <v>0</v>
      </c>
      <c r="C415" s="323">
        <v>0</v>
      </c>
      <c r="D415" s="325"/>
      <c r="E415" s="290" t="s">
        <v>146</v>
      </c>
      <c r="F415" s="167" t="s">
        <v>143</v>
      </c>
    </row>
    <row r="416" s="185" customFormat="1" ht="36" customHeight="1" spans="1:6">
      <c r="A416" s="321" t="s">
        <v>400</v>
      </c>
      <c r="B416" s="323">
        <v>0</v>
      </c>
      <c r="C416" s="323">
        <v>0</v>
      </c>
      <c r="D416" s="325"/>
      <c r="E416" s="290" t="s">
        <v>146</v>
      </c>
      <c r="F416" s="167" t="s">
        <v>143</v>
      </c>
    </row>
    <row r="417" s="185" customFormat="1" ht="36" customHeight="1" spans="1:6">
      <c r="A417" s="317" t="s">
        <v>401</v>
      </c>
      <c r="B417" s="329">
        <v>528</v>
      </c>
      <c r="C417" s="329">
        <v>1312</v>
      </c>
      <c r="D417" s="325">
        <f>(C417-B417)/B417</f>
        <v>1.485</v>
      </c>
      <c r="E417" s="290" t="s">
        <v>138</v>
      </c>
      <c r="F417" s="167" t="s">
        <v>141</v>
      </c>
    </row>
    <row r="418" s="450" customFormat="1" ht="36" customHeight="1" spans="1:6">
      <c r="A418" s="321" t="s">
        <v>402</v>
      </c>
      <c r="B418" s="323">
        <v>0</v>
      </c>
      <c r="C418" s="323">
        <v>0</v>
      </c>
      <c r="D418" s="325"/>
      <c r="E418" s="290" t="s">
        <v>146</v>
      </c>
      <c r="F418" s="167" t="s">
        <v>143</v>
      </c>
    </row>
    <row r="419" s="185" customFormat="1" ht="36" customHeight="1" spans="1:6">
      <c r="A419" s="321" t="s">
        <v>403</v>
      </c>
      <c r="B419" s="323">
        <v>0</v>
      </c>
      <c r="C419" s="323">
        <v>0</v>
      </c>
      <c r="D419" s="325"/>
      <c r="E419" s="290" t="s">
        <v>146</v>
      </c>
      <c r="F419" s="167" t="s">
        <v>143</v>
      </c>
    </row>
    <row r="420" s="185" customFormat="1" ht="36" customHeight="1" spans="1:6">
      <c r="A420" s="321" t="s">
        <v>404</v>
      </c>
      <c r="B420" s="323">
        <v>0</v>
      </c>
      <c r="C420" s="323">
        <v>0</v>
      </c>
      <c r="D420" s="325"/>
      <c r="E420" s="290" t="s">
        <v>146</v>
      </c>
      <c r="F420" s="167" t="s">
        <v>143</v>
      </c>
    </row>
    <row r="421" s="450" customFormat="1" ht="36" customHeight="1" spans="1:6">
      <c r="A421" s="321" t="s">
        <v>405</v>
      </c>
      <c r="B421" s="323">
        <v>0</v>
      </c>
      <c r="C421" s="323">
        <v>0</v>
      </c>
      <c r="D421" s="325"/>
      <c r="E421" s="290" t="s">
        <v>146</v>
      </c>
      <c r="F421" s="167" t="s">
        <v>143</v>
      </c>
    </row>
    <row r="422" s="185" customFormat="1" ht="36" customHeight="1" spans="1:6">
      <c r="A422" s="321" t="s">
        <v>406</v>
      </c>
      <c r="B422" s="323">
        <v>0</v>
      </c>
      <c r="C422" s="323">
        <v>0</v>
      </c>
      <c r="D422" s="325"/>
      <c r="E422" s="290" t="s">
        <v>146</v>
      </c>
      <c r="F422" s="167" t="s">
        <v>143</v>
      </c>
    </row>
    <row r="423" s="185" customFormat="1" ht="36" customHeight="1" spans="1:6">
      <c r="A423" s="321" t="s">
        <v>407</v>
      </c>
      <c r="B423" s="323">
        <v>528</v>
      </c>
      <c r="C423" s="323">
        <v>1312</v>
      </c>
      <c r="D423" s="325">
        <f t="shared" ref="D423:D428" si="3">(C423-B423)/B423</f>
        <v>1.485</v>
      </c>
      <c r="E423" s="290" t="s">
        <v>138</v>
      </c>
      <c r="F423" s="167" t="s">
        <v>143</v>
      </c>
    </row>
    <row r="424" s="185" customFormat="1" ht="36" customHeight="1" spans="1:6">
      <c r="A424" s="317" t="s">
        <v>408</v>
      </c>
      <c r="B424" s="329">
        <v>229</v>
      </c>
      <c r="C424" s="329">
        <v>298</v>
      </c>
      <c r="D424" s="325">
        <f t="shared" si="3"/>
        <v>0.301</v>
      </c>
      <c r="E424" s="290" t="s">
        <v>138</v>
      </c>
      <c r="F424" s="167" t="s">
        <v>141</v>
      </c>
    </row>
    <row r="425" s="185" customFormat="1" ht="36" customHeight="1" spans="1:6">
      <c r="A425" s="321" t="s">
        <v>409</v>
      </c>
      <c r="B425" s="323">
        <v>229</v>
      </c>
      <c r="C425" s="323">
        <v>298</v>
      </c>
      <c r="D425" s="325">
        <f t="shared" si="3"/>
        <v>0.301</v>
      </c>
      <c r="E425" s="290" t="s">
        <v>138</v>
      </c>
      <c r="F425" s="167" t="s">
        <v>143</v>
      </c>
    </row>
    <row r="426" s="185" customFormat="1" ht="36" customHeight="1" spans="1:6">
      <c r="A426" s="317" t="s">
        <v>80</v>
      </c>
      <c r="B426" s="329">
        <v>484</v>
      </c>
      <c r="C426" s="329">
        <v>518</v>
      </c>
      <c r="D426" s="331">
        <f t="shared" si="3"/>
        <v>0.07</v>
      </c>
      <c r="E426" s="290" t="s">
        <v>138</v>
      </c>
      <c r="F426" s="167" t="s">
        <v>139</v>
      </c>
    </row>
    <row r="427" s="185" customFormat="1" ht="36" customHeight="1" spans="1:6">
      <c r="A427" s="317" t="s">
        <v>410</v>
      </c>
      <c r="B427" s="329">
        <v>115</v>
      </c>
      <c r="C427" s="329">
        <v>84</v>
      </c>
      <c r="D427" s="325">
        <f t="shared" si="3"/>
        <v>-0.27</v>
      </c>
      <c r="E427" s="290" t="s">
        <v>138</v>
      </c>
      <c r="F427" s="167" t="s">
        <v>141</v>
      </c>
    </row>
    <row r="428" s="185" customFormat="1" ht="36" customHeight="1" spans="1:6">
      <c r="A428" s="321" t="s">
        <v>142</v>
      </c>
      <c r="B428" s="323">
        <v>115</v>
      </c>
      <c r="C428" s="323">
        <v>84</v>
      </c>
      <c r="D428" s="325">
        <f t="shared" si="3"/>
        <v>-0.27</v>
      </c>
      <c r="E428" s="290" t="s">
        <v>138</v>
      </c>
      <c r="F428" s="167" t="s">
        <v>143</v>
      </c>
    </row>
    <row r="429" s="185" customFormat="1" ht="36" customHeight="1" spans="1:6">
      <c r="A429" s="321" t="s">
        <v>144</v>
      </c>
      <c r="B429" s="323">
        <v>0</v>
      </c>
      <c r="C429" s="323">
        <v>0</v>
      </c>
      <c r="D429" s="325"/>
      <c r="E429" s="290" t="s">
        <v>146</v>
      </c>
      <c r="F429" s="167" t="s">
        <v>143</v>
      </c>
    </row>
    <row r="430" s="185" customFormat="1" ht="36" customHeight="1" spans="1:6">
      <c r="A430" s="321" t="s">
        <v>145</v>
      </c>
      <c r="B430" s="323"/>
      <c r="C430" s="323"/>
      <c r="D430" s="325"/>
      <c r="E430" s="290" t="s">
        <v>146</v>
      </c>
      <c r="F430" s="167" t="s">
        <v>143</v>
      </c>
    </row>
    <row r="431" s="185" customFormat="1" ht="36" customHeight="1" spans="1:6">
      <c r="A431" s="321" t="s">
        <v>411</v>
      </c>
      <c r="B431" s="323"/>
      <c r="C431" s="323"/>
      <c r="D431" s="325"/>
      <c r="E431" s="290" t="s">
        <v>146</v>
      </c>
      <c r="F431" s="167" t="s">
        <v>143</v>
      </c>
    </row>
    <row r="432" s="185" customFormat="1" ht="36" customHeight="1" spans="1:6">
      <c r="A432" s="317" t="s">
        <v>412</v>
      </c>
      <c r="B432" s="329"/>
      <c r="C432" s="329"/>
      <c r="D432" s="325"/>
      <c r="E432" s="290" t="s">
        <v>146</v>
      </c>
      <c r="F432" s="167" t="s">
        <v>141</v>
      </c>
    </row>
    <row r="433" s="185" customFormat="1" ht="36" customHeight="1" spans="1:6">
      <c r="A433" s="321" t="s">
        <v>413</v>
      </c>
      <c r="B433" s="323"/>
      <c r="C433" s="323"/>
      <c r="D433" s="325"/>
      <c r="E433" s="290" t="s">
        <v>146</v>
      </c>
      <c r="F433" s="167" t="s">
        <v>143</v>
      </c>
    </row>
    <row r="434" s="185" customFormat="1" ht="36" customHeight="1" spans="1:6">
      <c r="A434" s="321" t="s">
        <v>414</v>
      </c>
      <c r="B434" s="323">
        <v>0</v>
      </c>
      <c r="C434" s="323">
        <v>0</v>
      </c>
      <c r="D434" s="325"/>
      <c r="E434" s="290" t="s">
        <v>146</v>
      </c>
      <c r="F434" s="167" t="s">
        <v>143</v>
      </c>
    </row>
    <row r="435" s="185" customFormat="1" ht="36" customHeight="1" spans="1:6">
      <c r="A435" s="321" t="s">
        <v>415</v>
      </c>
      <c r="B435" s="323">
        <v>0</v>
      </c>
      <c r="C435" s="323">
        <v>0</v>
      </c>
      <c r="D435" s="325"/>
      <c r="E435" s="290" t="s">
        <v>146</v>
      </c>
      <c r="F435" s="167" t="s">
        <v>143</v>
      </c>
    </row>
    <row r="436" s="185" customFormat="1" ht="36" customHeight="1" spans="1:6">
      <c r="A436" s="321" t="s">
        <v>416</v>
      </c>
      <c r="B436" s="323">
        <v>0</v>
      </c>
      <c r="C436" s="323">
        <v>0</v>
      </c>
      <c r="D436" s="325"/>
      <c r="E436" s="290" t="s">
        <v>146</v>
      </c>
      <c r="F436" s="167" t="s">
        <v>143</v>
      </c>
    </row>
    <row r="437" s="185" customFormat="1" ht="36" customHeight="1" spans="1:6">
      <c r="A437" s="321" t="s">
        <v>417</v>
      </c>
      <c r="B437" s="323"/>
      <c r="C437" s="323"/>
      <c r="D437" s="325"/>
      <c r="E437" s="290" t="s">
        <v>146</v>
      </c>
      <c r="F437" s="167" t="s">
        <v>143</v>
      </c>
    </row>
    <row r="438" s="185" customFormat="1" ht="36" customHeight="1" spans="1:6">
      <c r="A438" s="321" t="s">
        <v>418</v>
      </c>
      <c r="B438" s="323">
        <v>0</v>
      </c>
      <c r="C438" s="323">
        <v>0</v>
      </c>
      <c r="D438" s="325"/>
      <c r="E438" s="290" t="s">
        <v>146</v>
      </c>
      <c r="F438" s="167" t="s">
        <v>143</v>
      </c>
    </row>
    <row r="439" s="185" customFormat="1" ht="36" customHeight="1" spans="1:6">
      <c r="A439" s="457" t="s">
        <v>419</v>
      </c>
      <c r="B439" s="323">
        <v>0</v>
      </c>
      <c r="C439" s="323">
        <v>0</v>
      </c>
      <c r="D439" s="325"/>
      <c r="E439" s="290" t="s">
        <v>146</v>
      </c>
      <c r="F439" s="167" t="s">
        <v>143</v>
      </c>
    </row>
    <row r="440" s="185" customFormat="1" ht="36" customHeight="1" spans="1:6">
      <c r="A440" s="321" t="s">
        <v>420</v>
      </c>
      <c r="B440" s="323"/>
      <c r="C440" s="323"/>
      <c r="D440" s="325"/>
      <c r="E440" s="290" t="s">
        <v>146</v>
      </c>
      <c r="F440" s="167" t="s">
        <v>143</v>
      </c>
    </row>
    <row r="441" s="185" customFormat="1" ht="36" customHeight="1" spans="1:6">
      <c r="A441" s="317" t="s">
        <v>421</v>
      </c>
      <c r="B441" s="329"/>
      <c r="C441" s="329"/>
      <c r="D441" s="325"/>
      <c r="E441" s="290" t="s">
        <v>146</v>
      </c>
      <c r="F441" s="167" t="s">
        <v>141</v>
      </c>
    </row>
    <row r="442" s="185" customFormat="1" ht="36" customHeight="1" spans="1:6">
      <c r="A442" s="321" t="s">
        <v>413</v>
      </c>
      <c r="B442" s="323"/>
      <c r="C442" s="323"/>
      <c r="D442" s="325"/>
      <c r="E442" s="290" t="s">
        <v>146</v>
      </c>
      <c r="F442" s="167" t="s">
        <v>143</v>
      </c>
    </row>
    <row r="443" s="185" customFormat="1" ht="36" customHeight="1" spans="1:6">
      <c r="A443" s="321" t="s">
        <v>422</v>
      </c>
      <c r="B443" s="323"/>
      <c r="C443" s="323"/>
      <c r="D443" s="325"/>
      <c r="E443" s="290" t="s">
        <v>146</v>
      </c>
      <c r="F443" s="167" t="s">
        <v>143</v>
      </c>
    </row>
    <row r="444" s="185" customFormat="1" ht="36" customHeight="1" spans="1:6">
      <c r="A444" s="321" t="s">
        <v>423</v>
      </c>
      <c r="B444" s="323">
        <v>0</v>
      </c>
      <c r="C444" s="323">
        <v>0</v>
      </c>
      <c r="D444" s="325"/>
      <c r="E444" s="290" t="s">
        <v>146</v>
      </c>
      <c r="F444" s="167" t="s">
        <v>143</v>
      </c>
    </row>
    <row r="445" s="185" customFormat="1" ht="36" customHeight="1" spans="1:6">
      <c r="A445" s="321" t="s">
        <v>424</v>
      </c>
      <c r="B445" s="323">
        <v>0</v>
      </c>
      <c r="C445" s="323">
        <v>0</v>
      </c>
      <c r="D445" s="325"/>
      <c r="E445" s="290" t="s">
        <v>146</v>
      </c>
      <c r="F445" s="167" t="s">
        <v>143</v>
      </c>
    </row>
    <row r="446" s="185" customFormat="1" ht="36" customHeight="1" spans="1:6">
      <c r="A446" s="321" t="s">
        <v>425</v>
      </c>
      <c r="B446" s="323">
        <v>0</v>
      </c>
      <c r="C446" s="323">
        <v>0</v>
      </c>
      <c r="D446" s="325"/>
      <c r="E446" s="290" t="s">
        <v>146</v>
      </c>
      <c r="F446" s="167" t="s">
        <v>143</v>
      </c>
    </row>
    <row r="447" s="185" customFormat="1" ht="36" customHeight="1" spans="1:6">
      <c r="A447" s="317" t="s">
        <v>426</v>
      </c>
      <c r="B447" s="329">
        <v>23</v>
      </c>
      <c r="C447" s="329"/>
      <c r="D447" s="325">
        <f>(C447-B447)/B447</f>
        <v>-1</v>
      </c>
      <c r="E447" s="290" t="s">
        <v>138</v>
      </c>
      <c r="F447" s="167" t="s">
        <v>141</v>
      </c>
    </row>
    <row r="448" s="185" customFormat="1" ht="36" customHeight="1" spans="1:6">
      <c r="A448" s="321" t="s">
        <v>413</v>
      </c>
      <c r="B448" s="323"/>
      <c r="C448" s="323"/>
      <c r="D448" s="325"/>
      <c r="E448" s="290" t="s">
        <v>146</v>
      </c>
      <c r="F448" s="167" t="s">
        <v>143</v>
      </c>
    </row>
    <row r="449" s="185" customFormat="1" ht="36" customHeight="1" spans="1:6">
      <c r="A449" s="321" t="s">
        <v>427</v>
      </c>
      <c r="B449" s="323"/>
      <c r="C449" s="323"/>
      <c r="D449" s="325"/>
      <c r="E449" s="290" t="s">
        <v>146</v>
      </c>
      <c r="F449" s="167" t="s">
        <v>143</v>
      </c>
    </row>
    <row r="450" s="185" customFormat="1" ht="36" customHeight="1" spans="1:6">
      <c r="A450" s="321" t="s">
        <v>428</v>
      </c>
      <c r="B450" s="323"/>
      <c r="C450" s="323"/>
      <c r="D450" s="325"/>
      <c r="E450" s="290" t="s">
        <v>146</v>
      </c>
      <c r="F450" s="167" t="s">
        <v>143</v>
      </c>
    </row>
    <row r="451" s="185" customFormat="1" ht="36" customHeight="1" spans="1:6">
      <c r="A451" s="321" t="s">
        <v>429</v>
      </c>
      <c r="B451" s="323">
        <v>23</v>
      </c>
      <c r="C451" s="323"/>
      <c r="D451" s="325">
        <f>(C451-B451)/B451</f>
        <v>-1</v>
      </c>
      <c r="E451" s="290" t="s">
        <v>138</v>
      </c>
      <c r="F451" s="167" t="s">
        <v>143</v>
      </c>
    </row>
    <row r="452" s="185" customFormat="1" ht="36" customHeight="1" spans="1:6">
      <c r="A452" s="317" t="s">
        <v>430</v>
      </c>
      <c r="B452" s="329">
        <v>2</v>
      </c>
      <c r="C452" s="329"/>
      <c r="D452" s="325">
        <f>(C452-B452)/B452</f>
        <v>-1</v>
      </c>
      <c r="E452" s="290" t="s">
        <v>138</v>
      </c>
      <c r="F452" s="167" t="s">
        <v>141</v>
      </c>
    </row>
    <row r="453" s="185" customFormat="1" ht="36" customHeight="1" spans="1:6">
      <c r="A453" s="321" t="s">
        <v>413</v>
      </c>
      <c r="B453" s="323"/>
      <c r="C453" s="323"/>
      <c r="D453" s="325"/>
      <c r="E453" s="290" t="s">
        <v>146</v>
      </c>
      <c r="F453" s="167" t="s">
        <v>143</v>
      </c>
    </row>
    <row r="454" s="185" customFormat="1" ht="36" customHeight="1" spans="1:6">
      <c r="A454" s="321" t="s">
        <v>431</v>
      </c>
      <c r="B454" s="323">
        <v>0</v>
      </c>
      <c r="C454" s="323">
        <v>0</v>
      </c>
      <c r="D454" s="325"/>
      <c r="E454" s="290" t="s">
        <v>146</v>
      </c>
      <c r="F454" s="167" t="s">
        <v>143</v>
      </c>
    </row>
    <row r="455" s="185" customFormat="1" ht="36" customHeight="1" spans="1:6">
      <c r="A455" s="321" t="s">
        <v>432</v>
      </c>
      <c r="B455" s="323"/>
      <c r="C455" s="323"/>
      <c r="D455" s="325"/>
      <c r="E455" s="290" t="s">
        <v>146</v>
      </c>
      <c r="F455" s="167" t="s">
        <v>143</v>
      </c>
    </row>
    <row r="456" s="185" customFormat="1" ht="36" customHeight="1" spans="1:6">
      <c r="A456" s="321" t="s">
        <v>433</v>
      </c>
      <c r="B456" s="323">
        <v>2</v>
      </c>
      <c r="C456" s="323"/>
      <c r="D456" s="325">
        <f>(C456-B456)/B456</f>
        <v>-1</v>
      </c>
      <c r="E456" s="290" t="s">
        <v>138</v>
      </c>
      <c r="F456" s="167" t="s">
        <v>143</v>
      </c>
    </row>
    <row r="457" s="185" customFormat="1" ht="36" customHeight="1" spans="1:6">
      <c r="A457" s="317" t="s">
        <v>434</v>
      </c>
      <c r="B457" s="329"/>
      <c r="C457" s="329"/>
      <c r="D457" s="325"/>
      <c r="E457" s="290" t="s">
        <v>146</v>
      </c>
      <c r="F457" s="167" t="s">
        <v>141</v>
      </c>
    </row>
    <row r="458" s="185" customFormat="1" ht="36" customHeight="1" spans="1:6">
      <c r="A458" s="321" t="s">
        <v>435</v>
      </c>
      <c r="B458" s="323"/>
      <c r="C458" s="323"/>
      <c r="D458" s="325"/>
      <c r="E458" s="290" t="s">
        <v>146</v>
      </c>
      <c r="F458" s="167" t="s">
        <v>143</v>
      </c>
    </row>
    <row r="459" s="185" customFormat="1" ht="36" customHeight="1" spans="1:6">
      <c r="A459" s="321" t="s">
        <v>436</v>
      </c>
      <c r="B459" s="323"/>
      <c r="C459" s="323"/>
      <c r="D459" s="325"/>
      <c r="E459" s="290" t="s">
        <v>146</v>
      </c>
      <c r="F459" s="167" t="s">
        <v>143</v>
      </c>
    </row>
    <row r="460" s="185" customFormat="1" ht="36" customHeight="1" spans="1:6">
      <c r="A460" s="321" t="s">
        <v>437</v>
      </c>
      <c r="B460" s="323">
        <v>0</v>
      </c>
      <c r="C460" s="323">
        <v>0</v>
      </c>
      <c r="D460" s="325"/>
      <c r="E460" s="290" t="s">
        <v>146</v>
      </c>
      <c r="F460" s="167" t="s">
        <v>143</v>
      </c>
    </row>
    <row r="461" s="185" customFormat="1" ht="36" customHeight="1" spans="1:6">
      <c r="A461" s="321" t="s">
        <v>438</v>
      </c>
      <c r="B461" s="323"/>
      <c r="C461" s="323"/>
      <c r="D461" s="325"/>
      <c r="E461" s="290" t="s">
        <v>146</v>
      </c>
      <c r="F461" s="167" t="s">
        <v>143</v>
      </c>
    </row>
    <row r="462" s="185" customFormat="1" ht="36" customHeight="1" spans="1:6">
      <c r="A462" s="317" t="s">
        <v>439</v>
      </c>
      <c r="B462" s="329">
        <v>344</v>
      </c>
      <c r="C462" s="329">
        <v>311</v>
      </c>
      <c r="D462" s="325">
        <f>(C462-B462)/B462</f>
        <v>-0.096</v>
      </c>
      <c r="E462" s="290" t="s">
        <v>138</v>
      </c>
      <c r="F462" s="167" t="s">
        <v>141</v>
      </c>
    </row>
    <row r="463" s="185" customFormat="1" ht="36" customHeight="1" spans="1:6">
      <c r="A463" s="321" t="s">
        <v>413</v>
      </c>
      <c r="B463" s="323"/>
      <c r="C463" s="323">
        <v>17</v>
      </c>
      <c r="D463" s="325"/>
      <c r="E463" s="290" t="s">
        <v>146</v>
      </c>
      <c r="F463" s="167" t="s">
        <v>143</v>
      </c>
    </row>
    <row r="464" s="185" customFormat="1" ht="36" customHeight="1" spans="1:6">
      <c r="A464" s="321" t="s">
        <v>440</v>
      </c>
      <c r="B464" s="323">
        <v>253</v>
      </c>
      <c r="C464" s="323">
        <v>282</v>
      </c>
      <c r="D464" s="325">
        <f>(C464-B464)/B464</f>
        <v>0.115</v>
      </c>
      <c r="E464" s="290" t="s">
        <v>138</v>
      </c>
      <c r="F464" s="167" t="s">
        <v>143</v>
      </c>
    </row>
    <row r="465" s="185" customFormat="1" ht="36" customHeight="1" spans="1:6">
      <c r="A465" s="321" t="s">
        <v>441</v>
      </c>
      <c r="B465" s="323">
        <v>10</v>
      </c>
      <c r="C465" s="323"/>
      <c r="D465" s="325">
        <f>(C465-B465)/B465</f>
        <v>-1</v>
      </c>
      <c r="E465" s="290" t="s">
        <v>138</v>
      </c>
      <c r="F465" s="167" t="s">
        <v>143</v>
      </c>
    </row>
    <row r="466" s="185" customFormat="1" ht="36" customHeight="1" spans="1:6">
      <c r="A466" s="321" t="s">
        <v>442</v>
      </c>
      <c r="B466" s="323"/>
      <c r="C466" s="323"/>
      <c r="D466" s="325"/>
      <c r="E466" s="290" t="s">
        <v>146</v>
      </c>
      <c r="F466" s="167" t="s">
        <v>143</v>
      </c>
    </row>
    <row r="467" s="185" customFormat="1" ht="36" customHeight="1" spans="1:6">
      <c r="A467" s="321" t="s">
        <v>443</v>
      </c>
      <c r="B467" s="323">
        <v>81</v>
      </c>
      <c r="C467" s="323">
        <v>12</v>
      </c>
      <c r="D467" s="325">
        <f>(C467-B467)/B467</f>
        <v>-0.852</v>
      </c>
      <c r="E467" s="290" t="s">
        <v>138</v>
      </c>
      <c r="F467" s="167" t="s">
        <v>143</v>
      </c>
    </row>
    <row r="468" s="185" customFormat="1" ht="36" customHeight="1" spans="1:6">
      <c r="A468" s="321" t="s">
        <v>444</v>
      </c>
      <c r="B468" s="323"/>
      <c r="C468" s="323"/>
      <c r="D468" s="325"/>
      <c r="E468" s="290" t="s">
        <v>146</v>
      </c>
      <c r="F468" s="167" t="s">
        <v>143</v>
      </c>
    </row>
    <row r="469" s="185" customFormat="1" ht="36" customHeight="1" spans="1:6">
      <c r="A469" s="317" t="s">
        <v>445</v>
      </c>
      <c r="B469" s="329"/>
      <c r="C469" s="329"/>
      <c r="D469" s="325"/>
      <c r="E469" s="290" t="s">
        <v>146</v>
      </c>
      <c r="F469" s="167" t="s">
        <v>141</v>
      </c>
    </row>
    <row r="470" s="185" customFormat="1" ht="36" customHeight="1" spans="1:6">
      <c r="A470" s="321" t="s">
        <v>446</v>
      </c>
      <c r="B470" s="323"/>
      <c r="C470" s="323"/>
      <c r="D470" s="325"/>
      <c r="E470" s="290" t="s">
        <v>146</v>
      </c>
      <c r="F470" s="167" t="s">
        <v>143</v>
      </c>
    </row>
    <row r="471" s="185" customFormat="1" ht="36" customHeight="1" spans="1:6">
      <c r="A471" s="321" t="s">
        <v>447</v>
      </c>
      <c r="B471" s="323"/>
      <c r="C471" s="323"/>
      <c r="D471" s="325"/>
      <c r="E471" s="290" t="s">
        <v>146</v>
      </c>
      <c r="F471" s="167" t="s">
        <v>143</v>
      </c>
    </row>
    <row r="472" s="185" customFormat="1" ht="36" customHeight="1" spans="1:6">
      <c r="A472" s="321" t="s">
        <v>448</v>
      </c>
      <c r="B472" s="323">
        <v>0</v>
      </c>
      <c r="C472" s="323">
        <v>0</v>
      </c>
      <c r="D472" s="325"/>
      <c r="E472" s="290" t="s">
        <v>146</v>
      </c>
      <c r="F472" s="167" t="s">
        <v>143</v>
      </c>
    </row>
    <row r="473" s="185" customFormat="1" ht="36" customHeight="1" spans="1:6">
      <c r="A473" s="317" t="s">
        <v>449</v>
      </c>
      <c r="B473" s="329"/>
      <c r="C473" s="329">
        <v>123</v>
      </c>
      <c r="D473" s="325"/>
      <c r="E473" s="290" t="s">
        <v>146</v>
      </c>
      <c r="F473" s="167" t="s">
        <v>141</v>
      </c>
    </row>
    <row r="474" s="185" customFormat="1" ht="36" customHeight="1" spans="1:6">
      <c r="A474" s="321" t="s">
        <v>450</v>
      </c>
      <c r="B474" s="323"/>
      <c r="C474" s="323"/>
      <c r="D474" s="325"/>
      <c r="E474" s="290" t="s">
        <v>146</v>
      </c>
      <c r="F474" s="167" t="s">
        <v>143</v>
      </c>
    </row>
    <row r="475" s="185" customFormat="1" ht="36" customHeight="1" spans="1:6">
      <c r="A475" s="321" t="s">
        <v>451</v>
      </c>
      <c r="B475" s="323"/>
      <c r="C475" s="323">
        <v>123</v>
      </c>
      <c r="D475" s="325"/>
      <c r="E475" s="290" t="s">
        <v>146</v>
      </c>
      <c r="F475" s="167" t="s">
        <v>143</v>
      </c>
    </row>
    <row r="476" s="185" customFormat="1" ht="36" customHeight="1" spans="1:6">
      <c r="A476" s="321" t="s">
        <v>452</v>
      </c>
      <c r="B476" s="323">
        <v>0</v>
      </c>
      <c r="C476" s="323">
        <v>0</v>
      </c>
      <c r="D476" s="325"/>
      <c r="E476" s="290" t="s">
        <v>146</v>
      </c>
      <c r="F476" s="167" t="s">
        <v>143</v>
      </c>
    </row>
    <row r="477" s="185" customFormat="1" ht="36" customHeight="1" spans="1:6">
      <c r="A477" s="317" t="s">
        <v>453</v>
      </c>
      <c r="B477" s="329"/>
      <c r="C477" s="329"/>
      <c r="D477" s="325"/>
      <c r="E477" s="290" t="s">
        <v>146</v>
      </c>
      <c r="F477" s="167" t="s">
        <v>141</v>
      </c>
    </row>
    <row r="478" s="185" customFormat="1" ht="36" customHeight="1" spans="1:6">
      <c r="A478" s="321" t="s">
        <v>454</v>
      </c>
      <c r="B478" s="323"/>
      <c r="C478" s="323"/>
      <c r="D478" s="325"/>
      <c r="E478" s="290" t="s">
        <v>146</v>
      </c>
      <c r="F478" s="167" t="s">
        <v>143</v>
      </c>
    </row>
    <row r="479" s="185" customFormat="1" ht="36" customHeight="1" spans="1:6">
      <c r="A479" s="321" t="s">
        <v>455</v>
      </c>
      <c r="B479" s="323">
        <v>0</v>
      </c>
      <c r="C479" s="323">
        <v>0</v>
      </c>
      <c r="D479" s="325"/>
      <c r="E479" s="290" t="s">
        <v>146</v>
      </c>
      <c r="F479" s="167" t="s">
        <v>143</v>
      </c>
    </row>
    <row r="480" s="185" customFormat="1" ht="36" customHeight="1" spans="1:6">
      <c r="A480" s="321" t="s">
        <v>456</v>
      </c>
      <c r="B480" s="323"/>
      <c r="C480" s="323"/>
      <c r="D480" s="325"/>
      <c r="E480" s="290" t="s">
        <v>146</v>
      </c>
      <c r="F480" s="167" t="s">
        <v>143</v>
      </c>
    </row>
    <row r="481" s="185" customFormat="1" ht="36" customHeight="1" spans="1:6">
      <c r="A481" s="321" t="s">
        <v>457</v>
      </c>
      <c r="B481" s="323"/>
      <c r="C481" s="323"/>
      <c r="D481" s="325"/>
      <c r="E481" s="290" t="s">
        <v>146</v>
      </c>
      <c r="F481" s="167" t="s">
        <v>143</v>
      </c>
    </row>
    <row r="482" s="185" customFormat="1" ht="36" customHeight="1" spans="1:6">
      <c r="A482" s="317" t="s">
        <v>82</v>
      </c>
      <c r="B482" s="329">
        <v>5501</v>
      </c>
      <c r="C482" s="329">
        <v>4237</v>
      </c>
      <c r="D482" s="331">
        <f>(C482-B482)/B482</f>
        <v>-0.23</v>
      </c>
      <c r="E482" s="290" t="s">
        <v>138</v>
      </c>
      <c r="F482" s="167" t="s">
        <v>139</v>
      </c>
    </row>
    <row r="483" s="185" customFormat="1" ht="36" customHeight="1" spans="1:6">
      <c r="A483" s="317" t="s">
        <v>458</v>
      </c>
      <c r="B483" s="329">
        <v>4298</v>
      </c>
      <c r="C483" s="329">
        <v>2794</v>
      </c>
      <c r="D483" s="325">
        <f>(C483-B483)/B483</f>
        <v>-0.35</v>
      </c>
      <c r="E483" s="290" t="s">
        <v>138</v>
      </c>
      <c r="F483" s="167" t="s">
        <v>141</v>
      </c>
    </row>
    <row r="484" s="185" customFormat="1" ht="36" customHeight="1" spans="1:6">
      <c r="A484" s="321" t="s">
        <v>142</v>
      </c>
      <c r="B484" s="323">
        <v>880</v>
      </c>
      <c r="C484" s="323">
        <v>995</v>
      </c>
      <c r="D484" s="325">
        <f>(C484-B484)/B484</f>
        <v>0.131</v>
      </c>
      <c r="E484" s="290" t="s">
        <v>138</v>
      </c>
      <c r="F484" s="167" t="s">
        <v>143</v>
      </c>
    </row>
    <row r="485" s="185" customFormat="1" ht="36" customHeight="1" spans="1:6">
      <c r="A485" s="321" t="s">
        <v>144</v>
      </c>
      <c r="B485" s="323">
        <v>0</v>
      </c>
      <c r="C485" s="323">
        <v>0</v>
      </c>
      <c r="D485" s="325"/>
      <c r="E485" s="290" t="s">
        <v>146</v>
      </c>
      <c r="F485" s="167" t="s">
        <v>143</v>
      </c>
    </row>
    <row r="486" s="185" customFormat="1" ht="36" customHeight="1" spans="1:6">
      <c r="A486" s="321" t="s">
        <v>145</v>
      </c>
      <c r="B486" s="323"/>
      <c r="C486" s="323"/>
      <c r="D486" s="325"/>
      <c r="E486" s="290" t="s">
        <v>146</v>
      </c>
      <c r="F486" s="167" t="s">
        <v>143</v>
      </c>
    </row>
    <row r="487" s="185" customFormat="1" ht="36" customHeight="1" spans="1:6">
      <c r="A487" s="321" t="s">
        <v>459</v>
      </c>
      <c r="B487" s="323">
        <v>3</v>
      </c>
      <c r="C487" s="323">
        <v>3</v>
      </c>
      <c r="D487" s="325">
        <f>(C487-B487)/B487</f>
        <v>0</v>
      </c>
      <c r="E487" s="290" t="s">
        <v>138</v>
      </c>
      <c r="F487" s="167" t="s">
        <v>143</v>
      </c>
    </row>
    <row r="488" s="185" customFormat="1" ht="36" customHeight="1" spans="1:6">
      <c r="A488" s="321" t="s">
        <v>460</v>
      </c>
      <c r="B488" s="323"/>
      <c r="C488" s="323"/>
      <c r="D488" s="325"/>
      <c r="E488" s="290" t="s">
        <v>146</v>
      </c>
      <c r="F488" s="167" t="s">
        <v>143</v>
      </c>
    </row>
    <row r="489" s="185" customFormat="1" ht="36" customHeight="1" spans="1:6">
      <c r="A489" s="321" t="s">
        <v>461</v>
      </c>
      <c r="B489" s="323">
        <v>0</v>
      </c>
      <c r="C489" s="323">
        <v>0</v>
      </c>
      <c r="D489" s="325"/>
      <c r="E489" s="290" t="s">
        <v>146</v>
      </c>
      <c r="F489" s="167" t="s">
        <v>143</v>
      </c>
    </row>
    <row r="490" s="185" customFormat="1" ht="36" customHeight="1" spans="1:6">
      <c r="A490" s="321" t="s">
        <v>462</v>
      </c>
      <c r="B490" s="323"/>
      <c r="C490" s="323"/>
      <c r="D490" s="325"/>
      <c r="E490" s="290" t="s">
        <v>146</v>
      </c>
      <c r="F490" s="167" t="s">
        <v>143</v>
      </c>
    </row>
    <row r="491" s="185" customFormat="1" ht="36" customHeight="1" spans="1:6">
      <c r="A491" s="321" t="s">
        <v>463</v>
      </c>
      <c r="B491" s="323"/>
      <c r="C491" s="323"/>
      <c r="D491" s="325"/>
      <c r="E491" s="290" t="s">
        <v>146</v>
      </c>
      <c r="F491" s="167" t="s">
        <v>143</v>
      </c>
    </row>
    <row r="492" s="185" customFormat="1" ht="36" customHeight="1" spans="1:6">
      <c r="A492" s="321" t="s">
        <v>464</v>
      </c>
      <c r="B492" s="323">
        <v>1716</v>
      </c>
      <c r="C492" s="323">
        <v>1075</v>
      </c>
      <c r="D492" s="325">
        <f>(C492-B492)/B492</f>
        <v>-0.374</v>
      </c>
      <c r="E492" s="290" t="s">
        <v>138</v>
      </c>
      <c r="F492" s="167" t="s">
        <v>143</v>
      </c>
    </row>
    <row r="493" s="185" customFormat="1" ht="36" customHeight="1" spans="1:6">
      <c r="A493" s="321" t="s">
        <v>465</v>
      </c>
      <c r="B493" s="323"/>
      <c r="C493" s="323"/>
      <c r="D493" s="325"/>
      <c r="E493" s="290" t="s">
        <v>146</v>
      </c>
      <c r="F493" s="167" t="s">
        <v>143</v>
      </c>
    </row>
    <row r="494" s="185" customFormat="1" ht="36" customHeight="1" spans="1:6">
      <c r="A494" s="321" t="s">
        <v>466</v>
      </c>
      <c r="B494" s="323">
        <v>22</v>
      </c>
      <c r="C494" s="323"/>
      <c r="D494" s="325">
        <f>(C494-B494)/B494</f>
        <v>-1</v>
      </c>
      <c r="E494" s="290" t="s">
        <v>138</v>
      </c>
      <c r="F494" s="167" t="s">
        <v>143</v>
      </c>
    </row>
    <row r="495" s="185" customFormat="1" ht="36" customHeight="1" spans="1:6">
      <c r="A495" s="321" t="s">
        <v>467</v>
      </c>
      <c r="B495" s="323"/>
      <c r="C495" s="323"/>
      <c r="D495" s="325"/>
      <c r="E495" s="290" t="s">
        <v>146</v>
      </c>
      <c r="F495" s="167" t="s">
        <v>143</v>
      </c>
    </row>
    <row r="496" s="185" customFormat="1" ht="36" customHeight="1" spans="1:6">
      <c r="A496" s="321" t="s">
        <v>468</v>
      </c>
      <c r="B496" s="323">
        <v>4</v>
      </c>
      <c r="C496" s="323"/>
      <c r="D496" s="325">
        <f>(C496-B496)/B496</f>
        <v>-1</v>
      </c>
      <c r="E496" s="290" t="s">
        <v>138</v>
      </c>
      <c r="F496" s="167" t="s">
        <v>143</v>
      </c>
    </row>
    <row r="497" s="185" customFormat="1" ht="36" customHeight="1" spans="1:6">
      <c r="A497" s="321" t="s">
        <v>469</v>
      </c>
      <c r="B497" s="323"/>
      <c r="C497" s="323"/>
      <c r="D497" s="325"/>
      <c r="E497" s="290" t="s">
        <v>146</v>
      </c>
      <c r="F497" s="167" t="s">
        <v>143</v>
      </c>
    </row>
    <row r="498" s="185" customFormat="1" ht="36" customHeight="1" spans="1:6">
      <c r="A498" s="321" t="s">
        <v>470</v>
      </c>
      <c r="B498" s="323">
        <v>1673</v>
      </c>
      <c r="C498" s="323">
        <v>721</v>
      </c>
      <c r="D498" s="325">
        <f>(C498-B498)/B498</f>
        <v>-0.569</v>
      </c>
      <c r="E498" s="290" t="s">
        <v>138</v>
      </c>
      <c r="F498" s="167" t="s">
        <v>143</v>
      </c>
    </row>
    <row r="499" s="185" customFormat="1" ht="36" customHeight="1" spans="1:6">
      <c r="A499" s="317" t="s">
        <v>471</v>
      </c>
      <c r="B499" s="329">
        <v>321</v>
      </c>
      <c r="C499" s="329">
        <v>439</v>
      </c>
      <c r="D499" s="325">
        <f>(C499-B499)/B499</f>
        <v>0.368</v>
      </c>
      <c r="E499" s="290" t="s">
        <v>138</v>
      </c>
      <c r="F499" s="167" t="s">
        <v>141</v>
      </c>
    </row>
    <row r="500" s="185" customFormat="1" ht="36" customHeight="1" spans="1:6">
      <c r="A500" s="321" t="s">
        <v>142</v>
      </c>
      <c r="B500" s="323">
        <v>59</v>
      </c>
      <c r="C500" s="323">
        <v>82</v>
      </c>
      <c r="D500" s="325">
        <f>(C500-B500)/B500</f>
        <v>0.39</v>
      </c>
      <c r="E500" s="290" t="s">
        <v>138</v>
      </c>
      <c r="F500" s="167" t="s">
        <v>143</v>
      </c>
    </row>
    <row r="501" s="185" customFormat="1" ht="36" customHeight="1" spans="1:6">
      <c r="A501" s="321" t="s">
        <v>144</v>
      </c>
      <c r="B501" s="323">
        <v>0</v>
      </c>
      <c r="C501" s="323">
        <v>0</v>
      </c>
      <c r="D501" s="325"/>
      <c r="E501" s="290" t="s">
        <v>146</v>
      </c>
      <c r="F501" s="167" t="s">
        <v>143</v>
      </c>
    </row>
    <row r="502" s="185" customFormat="1" ht="36" customHeight="1" spans="1:6">
      <c r="A502" s="321" t="s">
        <v>145</v>
      </c>
      <c r="B502" s="323">
        <v>0</v>
      </c>
      <c r="C502" s="323">
        <v>0</v>
      </c>
      <c r="D502" s="325"/>
      <c r="E502" s="290" t="s">
        <v>146</v>
      </c>
      <c r="F502" s="167" t="s">
        <v>143</v>
      </c>
    </row>
    <row r="503" s="185" customFormat="1" ht="36" customHeight="1" spans="1:6">
      <c r="A503" s="321" t="s">
        <v>472</v>
      </c>
      <c r="B503" s="323">
        <v>152</v>
      </c>
      <c r="C503" s="323">
        <v>228</v>
      </c>
      <c r="D503" s="325">
        <f>(C503-B503)/B503</f>
        <v>0.5</v>
      </c>
      <c r="E503" s="290" t="s">
        <v>138</v>
      </c>
      <c r="F503" s="167" t="s">
        <v>143</v>
      </c>
    </row>
    <row r="504" s="185" customFormat="1" ht="36" customHeight="1" spans="1:6">
      <c r="A504" s="321" t="s">
        <v>473</v>
      </c>
      <c r="B504" s="323">
        <v>73</v>
      </c>
      <c r="C504" s="323">
        <v>120</v>
      </c>
      <c r="D504" s="325">
        <f>(C504-B504)/B504</f>
        <v>0.644</v>
      </c>
      <c r="E504" s="290" t="s">
        <v>138</v>
      </c>
      <c r="F504" s="167" t="s">
        <v>143</v>
      </c>
    </row>
    <row r="505" s="185" customFormat="1" ht="36" customHeight="1" spans="1:6">
      <c r="A505" s="321" t="s">
        <v>474</v>
      </c>
      <c r="B505" s="323">
        <v>0</v>
      </c>
      <c r="C505" s="323">
        <v>0</v>
      </c>
      <c r="D505" s="325"/>
      <c r="E505" s="290" t="s">
        <v>146</v>
      </c>
      <c r="F505" s="167" t="s">
        <v>143</v>
      </c>
    </row>
    <row r="506" s="185" customFormat="1" ht="36" customHeight="1" spans="1:6">
      <c r="A506" s="321" t="s">
        <v>475</v>
      </c>
      <c r="B506" s="323">
        <v>37</v>
      </c>
      <c r="C506" s="323">
        <v>10</v>
      </c>
      <c r="D506" s="325">
        <f>(C506-B506)/B506</f>
        <v>-0.73</v>
      </c>
      <c r="E506" s="290" t="s">
        <v>138</v>
      </c>
      <c r="F506" s="167" t="s">
        <v>143</v>
      </c>
    </row>
    <row r="507" s="185" customFormat="1" ht="36" customHeight="1" spans="1:6">
      <c r="A507" s="317" t="s">
        <v>476</v>
      </c>
      <c r="B507" s="329">
        <v>101</v>
      </c>
      <c r="C507" s="329">
        <v>94</v>
      </c>
      <c r="D507" s="325">
        <f>(C507-B507)/B507</f>
        <v>-0.069</v>
      </c>
      <c r="E507" s="290" t="s">
        <v>138</v>
      </c>
      <c r="F507" s="167" t="s">
        <v>141</v>
      </c>
    </row>
    <row r="508" s="185" customFormat="1" ht="36" customHeight="1" spans="1:6">
      <c r="A508" s="321" t="s">
        <v>142</v>
      </c>
      <c r="B508" s="323">
        <v>16</v>
      </c>
      <c r="C508" s="323">
        <v>17</v>
      </c>
      <c r="D508" s="325">
        <f>(C508-B508)/B508</f>
        <v>0.063</v>
      </c>
      <c r="E508" s="290" t="s">
        <v>138</v>
      </c>
      <c r="F508" s="167" t="s">
        <v>143</v>
      </c>
    </row>
    <row r="509" s="185" customFormat="1" ht="36" customHeight="1" spans="1:6">
      <c r="A509" s="321" t="s">
        <v>144</v>
      </c>
      <c r="B509" s="323">
        <v>0</v>
      </c>
      <c r="C509" s="323">
        <v>0</v>
      </c>
      <c r="D509" s="325"/>
      <c r="E509" s="290" t="s">
        <v>146</v>
      </c>
      <c r="F509" s="167" t="s">
        <v>143</v>
      </c>
    </row>
    <row r="510" s="185" customFormat="1" ht="36" customHeight="1" spans="1:6">
      <c r="A510" s="321" t="s">
        <v>145</v>
      </c>
      <c r="B510" s="323"/>
      <c r="C510" s="323"/>
      <c r="D510" s="325"/>
      <c r="E510" s="290" t="s">
        <v>146</v>
      </c>
      <c r="F510" s="167" t="s">
        <v>143</v>
      </c>
    </row>
    <row r="511" s="185" customFormat="1" ht="36" customHeight="1" spans="1:6">
      <c r="A511" s="321" t="s">
        <v>477</v>
      </c>
      <c r="B511" s="323"/>
      <c r="C511" s="323"/>
      <c r="D511" s="325"/>
      <c r="E511" s="290" t="s">
        <v>146</v>
      </c>
      <c r="F511" s="167" t="s">
        <v>143</v>
      </c>
    </row>
    <row r="512" s="185" customFormat="1" ht="36" customHeight="1" spans="1:6">
      <c r="A512" s="321" t="s">
        <v>478</v>
      </c>
      <c r="B512" s="323">
        <v>0</v>
      </c>
      <c r="C512" s="323">
        <v>0</v>
      </c>
      <c r="D512" s="325"/>
      <c r="E512" s="290" t="s">
        <v>146</v>
      </c>
      <c r="F512" s="167" t="s">
        <v>143</v>
      </c>
    </row>
    <row r="513" s="185" customFormat="1" ht="36" customHeight="1" spans="1:6">
      <c r="A513" s="321" t="s">
        <v>479</v>
      </c>
      <c r="B513" s="323"/>
      <c r="C513" s="323"/>
      <c r="D513" s="325"/>
      <c r="E513" s="290" t="s">
        <v>146</v>
      </c>
      <c r="F513" s="167" t="s">
        <v>143</v>
      </c>
    </row>
    <row r="514" s="185" customFormat="1" ht="36" customHeight="1" spans="1:6">
      <c r="A514" s="321" t="s">
        <v>480</v>
      </c>
      <c r="B514" s="323">
        <v>8</v>
      </c>
      <c r="C514" s="323"/>
      <c r="D514" s="325">
        <f>(C514-B514)/B514</f>
        <v>-1</v>
      </c>
      <c r="E514" s="290" t="s">
        <v>138</v>
      </c>
      <c r="F514" s="167" t="s">
        <v>143</v>
      </c>
    </row>
    <row r="515" s="185" customFormat="1" ht="36" customHeight="1" spans="1:6">
      <c r="A515" s="321" t="s">
        <v>481</v>
      </c>
      <c r="B515" s="323">
        <v>77</v>
      </c>
      <c r="C515" s="323">
        <v>77</v>
      </c>
      <c r="D515" s="325">
        <f>(C515-B515)/B515</f>
        <v>0</v>
      </c>
      <c r="E515" s="290" t="s">
        <v>138</v>
      </c>
      <c r="F515" s="167" t="s">
        <v>143</v>
      </c>
    </row>
    <row r="516" s="185" customFormat="1" ht="36" customHeight="1" spans="1:6">
      <c r="A516" s="321" t="s">
        <v>482</v>
      </c>
      <c r="B516" s="323"/>
      <c r="C516" s="323"/>
      <c r="D516" s="325"/>
      <c r="E516" s="290" t="s">
        <v>146</v>
      </c>
      <c r="F516" s="167" t="s">
        <v>143</v>
      </c>
    </row>
    <row r="517" s="185" customFormat="1" ht="36" customHeight="1" spans="1:6">
      <c r="A517" s="321" t="s">
        <v>483</v>
      </c>
      <c r="B517" s="323"/>
      <c r="C517" s="323"/>
      <c r="D517" s="325"/>
      <c r="E517" s="290" t="s">
        <v>146</v>
      </c>
      <c r="F517" s="167" t="s">
        <v>143</v>
      </c>
    </row>
    <row r="518" s="185" customFormat="1" ht="36" customHeight="1" spans="1:6">
      <c r="A518" s="317" t="s">
        <v>484</v>
      </c>
      <c r="B518" s="329">
        <v>327</v>
      </c>
      <c r="C518" s="329">
        <v>462</v>
      </c>
      <c r="D518" s="325">
        <f>(C518-B518)/B518</f>
        <v>0.413</v>
      </c>
      <c r="E518" s="290" t="s">
        <v>138</v>
      </c>
      <c r="F518" s="167" t="s">
        <v>141</v>
      </c>
    </row>
    <row r="519" s="185" customFormat="1" ht="36" customHeight="1" spans="1:6">
      <c r="A519" s="321" t="s">
        <v>142</v>
      </c>
      <c r="B519" s="323">
        <v>0</v>
      </c>
      <c r="C519" s="323">
        <v>5</v>
      </c>
      <c r="D519" s="325"/>
      <c r="E519" s="290" t="s">
        <v>146</v>
      </c>
      <c r="F519" s="167" t="s">
        <v>143</v>
      </c>
    </row>
    <row r="520" s="185" customFormat="1" ht="36" customHeight="1" spans="1:6">
      <c r="A520" s="321" t="s">
        <v>144</v>
      </c>
      <c r="B520" s="323">
        <v>0</v>
      </c>
      <c r="C520" s="323">
        <v>0</v>
      </c>
      <c r="D520" s="325"/>
      <c r="E520" s="290" t="s">
        <v>146</v>
      </c>
      <c r="F520" s="167" t="s">
        <v>143</v>
      </c>
    </row>
    <row r="521" s="185" customFormat="1" ht="36" customHeight="1" spans="1:6">
      <c r="A521" s="321" t="s">
        <v>145</v>
      </c>
      <c r="B521" s="323">
        <v>0</v>
      </c>
      <c r="C521" s="323">
        <v>0</v>
      </c>
      <c r="D521" s="325"/>
      <c r="E521" s="290" t="s">
        <v>146</v>
      </c>
      <c r="F521" s="167" t="s">
        <v>143</v>
      </c>
    </row>
    <row r="522" s="185" customFormat="1" ht="36" customHeight="1" spans="1:6">
      <c r="A522" s="321" t="s">
        <v>485</v>
      </c>
      <c r="B522" s="323">
        <v>327</v>
      </c>
      <c r="C522" s="323">
        <v>457</v>
      </c>
      <c r="D522" s="325">
        <f>(C522-B522)/B522</f>
        <v>0.398</v>
      </c>
      <c r="E522" s="290" t="s">
        <v>138</v>
      </c>
      <c r="F522" s="167" t="s">
        <v>143</v>
      </c>
    </row>
    <row r="523" s="185" customFormat="1" ht="36" customHeight="1" spans="1:6">
      <c r="A523" s="321" t="s">
        <v>486</v>
      </c>
      <c r="B523" s="323"/>
      <c r="C523" s="323"/>
      <c r="D523" s="325"/>
      <c r="E523" s="290" t="s">
        <v>146</v>
      </c>
      <c r="F523" s="167" t="s">
        <v>143</v>
      </c>
    </row>
    <row r="524" s="185" customFormat="1" ht="36" customHeight="1" spans="1:6">
      <c r="A524" s="321" t="s">
        <v>487</v>
      </c>
      <c r="B524" s="323">
        <v>0</v>
      </c>
      <c r="C524" s="323">
        <v>0</v>
      </c>
      <c r="D524" s="325"/>
      <c r="E524" s="290" t="s">
        <v>146</v>
      </c>
      <c r="F524" s="167" t="s">
        <v>143</v>
      </c>
    </row>
    <row r="525" s="185" customFormat="1" ht="36" customHeight="1" spans="1:6">
      <c r="A525" s="321" t="s">
        <v>488</v>
      </c>
      <c r="B525" s="323"/>
      <c r="C525" s="323"/>
      <c r="D525" s="325"/>
      <c r="E525" s="290" t="s">
        <v>146</v>
      </c>
      <c r="F525" s="167" t="s">
        <v>143</v>
      </c>
    </row>
    <row r="526" s="185" customFormat="1" ht="36" customHeight="1" spans="1:6">
      <c r="A526" s="321" t="s">
        <v>489</v>
      </c>
      <c r="B526" s="323">
        <v>0</v>
      </c>
      <c r="C526" s="323">
        <v>0</v>
      </c>
      <c r="D526" s="325"/>
      <c r="E526" s="290" t="s">
        <v>146</v>
      </c>
      <c r="F526" s="167" t="s">
        <v>143</v>
      </c>
    </row>
    <row r="527" s="185" customFormat="1" ht="36" customHeight="1" spans="1:6">
      <c r="A527" s="317" t="s">
        <v>490</v>
      </c>
      <c r="B527" s="329">
        <v>31</v>
      </c>
      <c r="C527" s="329">
        <v>69</v>
      </c>
      <c r="D527" s="325">
        <f>(C527-B527)/B527</f>
        <v>1.226</v>
      </c>
      <c r="E527" s="290" t="s">
        <v>138</v>
      </c>
      <c r="F527" s="167" t="s">
        <v>141</v>
      </c>
    </row>
    <row r="528" s="185" customFormat="1" ht="36" customHeight="1" spans="1:6">
      <c r="A528" s="321" t="s">
        <v>142</v>
      </c>
      <c r="B528" s="323"/>
      <c r="C528" s="323"/>
      <c r="D528" s="325"/>
      <c r="E528" s="290" t="s">
        <v>146</v>
      </c>
      <c r="F528" s="167" t="s">
        <v>143</v>
      </c>
    </row>
    <row r="529" s="185" customFormat="1" ht="36" customHeight="1" spans="1:6">
      <c r="A529" s="321" t="s">
        <v>144</v>
      </c>
      <c r="B529" s="323">
        <v>0</v>
      </c>
      <c r="C529" s="323">
        <v>0</v>
      </c>
      <c r="D529" s="325"/>
      <c r="E529" s="290" t="s">
        <v>146</v>
      </c>
      <c r="F529" s="167" t="s">
        <v>143</v>
      </c>
    </row>
    <row r="530" s="185" customFormat="1" ht="36" customHeight="1" spans="1:6">
      <c r="A530" s="321" t="s">
        <v>145</v>
      </c>
      <c r="B530" s="323"/>
      <c r="C530" s="323"/>
      <c r="D530" s="325"/>
      <c r="E530" s="290" t="s">
        <v>146</v>
      </c>
      <c r="F530" s="167" t="s">
        <v>143</v>
      </c>
    </row>
    <row r="531" s="185" customFormat="1" ht="36" customHeight="1" spans="1:6">
      <c r="A531" s="321" t="s">
        <v>491</v>
      </c>
      <c r="B531" s="323"/>
      <c r="C531" s="323"/>
      <c r="D531" s="325"/>
      <c r="E531" s="290" t="s">
        <v>146</v>
      </c>
      <c r="F531" s="167" t="s">
        <v>143</v>
      </c>
    </row>
    <row r="532" s="185" customFormat="1" ht="36" customHeight="1" spans="1:6">
      <c r="A532" s="321" t="s">
        <v>492</v>
      </c>
      <c r="B532" s="323"/>
      <c r="C532" s="323"/>
      <c r="D532" s="325"/>
      <c r="E532" s="290" t="s">
        <v>146</v>
      </c>
      <c r="F532" s="167" t="s">
        <v>143</v>
      </c>
    </row>
    <row r="533" s="185" customFormat="1" ht="36" customHeight="1" spans="1:6">
      <c r="A533" s="321" t="s">
        <v>493</v>
      </c>
      <c r="B533" s="323"/>
      <c r="C533" s="323"/>
      <c r="D533" s="325"/>
      <c r="E533" s="290" t="s">
        <v>146</v>
      </c>
      <c r="F533" s="167" t="s">
        <v>143</v>
      </c>
    </row>
    <row r="534" s="185" customFormat="1" ht="36" customHeight="1" spans="1:6">
      <c r="A534" s="321" t="s">
        <v>494</v>
      </c>
      <c r="B534" s="323"/>
      <c r="C534" s="323"/>
      <c r="D534" s="325"/>
      <c r="E534" s="290" t="s">
        <v>146</v>
      </c>
      <c r="F534" s="167" t="s">
        <v>143</v>
      </c>
    </row>
    <row r="535" s="185" customFormat="1" ht="36" customHeight="1" spans="1:6">
      <c r="A535" s="321" t="s">
        <v>495</v>
      </c>
      <c r="B535" s="323">
        <v>1</v>
      </c>
      <c r="C535" s="323">
        <v>3</v>
      </c>
      <c r="D535" s="325">
        <f>(C535-B535)/B535</f>
        <v>2</v>
      </c>
      <c r="E535" s="290" t="s">
        <v>138</v>
      </c>
      <c r="F535" s="167" t="s">
        <v>143</v>
      </c>
    </row>
    <row r="536" s="185" customFormat="1" ht="36" customHeight="1" spans="1:6">
      <c r="A536" s="321" t="s">
        <v>496</v>
      </c>
      <c r="B536" s="323">
        <v>30</v>
      </c>
      <c r="C536" s="323">
        <v>66</v>
      </c>
      <c r="D536" s="325">
        <f>(C536-B536)/B536</f>
        <v>1.2</v>
      </c>
      <c r="E536" s="290" t="s">
        <v>138</v>
      </c>
      <c r="F536" s="167" t="s">
        <v>143</v>
      </c>
    </row>
    <row r="537" s="185" customFormat="1" ht="36" customHeight="1" spans="1:6">
      <c r="A537" s="317" t="s">
        <v>497</v>
      </c>
      <c r="B537" s="329">
        <v>423</v>
      </c>
      <c r="C537" s="329">
        <v>379</v>
      </c>
      <c r="D537" s="325">
        <f>(C537-B537)/B537</f>
        <v>-0.104</v>
      </c>
      <c r="E537" s="290" t="s">
        <v>138</v>
      </c>
      <c r="F537" s="167" t="s">
        <v>141</v>
      </c>
    </row>
    <row r="538" s="185" customFormat="1" ht="36" customHeight="1" spans="1:6">
      <c r="A538" s="321" t="s">
        <v>498</v>
      </c>
      <c r="B538" s="323"/>
      <c r="C538" s="323"/>
      <c r="D538" s="325"/>
      <c r="E538" s="290" t="s">
        <v>146</v>
      </c>
      <c r="F538" s="167" t="s">
        <v>143</v>
      </c>
    </row>
    <row r="539" s="185" customFormat="1" ht="36" customHeight="1" spans="1:6">
      <c r="A539" s="321" t="s">
        <v>499</v>
      </c>
      <c r="B539" s="323">
        <v>9</v>
      </c>
      <c r="C539" s="323"/>
      <c r="D539" s="325">
        <f>(C539-B539)/B539</f>
        <v>-1</v>
      </c>
      <c r="E539" s="290" t="s">
        <v>138</v>
      </c>
      <c r="F539" s="167" t="s">
        <v>143</v>
      </c>
    </row>
    <row r="540" s="185" customFormat="1" ht="36" customHeight="1" spans="1:6">
      <c r="A540" s="321" t="s">
        <v>500</v>
      </c>
      <c r="B540" s="323">
        <v>414</v>
      </c>
      <c r="C540" s="323">
        <v>379</v>
      </c>
      <c r="D540" s="325">
        <f>(C540-B540)/B540</f>
        <v>-0.085</v>
      </c>
      <c r="E540" s="290" t="s">
        <v>138</v>
      </c>
      <c r="F540" s="167" t="s">
        <v>143</v>
      </c>
    </row>
    <row r="541" s="185" customFormat="1" ht="36" customHeight="1" spans="1:6">
      <c r="A541" s="317" t="s">
        <v>84</v>
      </c>
      <c r="B541" s="329">
        <v>70626</v>
      </c>
      <c r="C541" s="329">
        <v>86542</v>
      </c>
      <c r="D541" s="331">
        <f>(C541-B541)/B541</f>
        <v>0.225</v>
      </c>
      <c r="E541" s="290" t="s">
        <v>138</v>
      </c>
      <c r="F541" s="167" t="s">
        <v>139</v>
      </c>
    </row>
    <row r="542" s="185" customFormat="1" ht="36" customHeight="1" spans="1:6">
      <c r="A542" s="317" t="s">
        <v>501</v>
      </c>
      <c r="B542" s="329">
        <v>1761</v>
      </c>
      <c r="C542" s="329">
        <v>2032</v>
      </c>
      <c r="D542" s="325">
        <f>(C542-B542)/B542</f>
        <v>0.154</v>
      </c>
      <c r="E542" s="290" t="s">
        <v>138</v>
      </c>
      <c r="F542" s="167" t="s">
        <v>141</v>
      </c>
    </row>
    <row r="543" s="185" customFormat="1" ht="36" customHeight="1" spans="1:6">
      <c r="A543" s="321" t="s">
        <v>142</v>
      </c>
      <c r="B543" s="323">
        <v>560</v>
      </c>
      <c r="C543" s="323">
        <v>656</v>
      </c>
      <c r="D543" s="325">
        <f>(C543-B543)/B543</f>
        <v>0.171</v>
      </c>
      <c r="E543" s="290" t="s">
        <v>138</v>
      </c>
      <c r="F543" s="167" t="s">
        <v>143</v>
      </c>
    </row>
    <row r="544" s="185" customFormat="1" ht="36" customHeight="1" spans="1:6">
      <c r="A544" s="321" t="s">
        <v>144</v>
      </c>
      <c r="B544" s="323"/>
      <c r="C544" s="323"/>
      <c r="D544" s="325"/>
      <c r="E544" s="290" t="s">
        <v>146</v>
      </c>
      <c r="F544" s="167" t="s">
        <v>143</v>
      </c>
    </row>
    <row r="545" s="185" customFormat="1" ht="36" customHeight="1" spans="1:6">
      <c r="A545" s="321" t="s">
        <v>145</v>
      </c>
      <c r="B545" s="323"/>
      <c r="C545" s="323"/>
      <c r="D545" s="325"/>
      <c r="E545" s="290" t="s">
        <v>146</v>
      </c>
      <c r="F545" s="167" t="s">
        <v>143</v>
      </c>
    </row>
    <row r="546" s="185" customFormat="1" ht="36" customHeight="1" spans="1:6">
      <c r="A546" s="321" t="s">
        <v>502</v>
      </c>
      <c r="B546" s="323">
        <v>0</v>
      </c>
      <c r="C546" s="323">
        <v>0</v>
      </c>
      <c r="D546" s="325"/>
      <c r="E546" s="290" t="s">
        <v>146</v>
      </c>
      <c r="F546" s="167" t="s">
        <v>143</v>
      </c>
    </row>
    <row r="547" s="185" customFormat="1" ht="36" customHeight="1" spans="1:6">
      <c r="A547" s="321" t="s">
        <v>503</v>
      </c>
      <c r="B547" s="323">
        <v>0</v>
      </c>
      <c r="C547" s="323">
        <v>0</v>
      </c>
      <c r="D547" s="325"/>
      <c r="E547" s="290" t="s">
        <v>146</v>
      </c>
      <c r="F547" s="167" t="s">
        <v>143</v>
      </c>
    </row>
    <row r="548" s="185" customFormat="1" ht="36" customHeight="1" spans="1:6">
      <c r="A548" s="321" t="s">
        <v>504</v>
      </c>
      <c r="B548" s="323">
        <v>0</v>
      </c>
      <c r="C548" s="323">
        <v>0</v>
      </c>
      <c r="D548" s="325"/>
      <c r="E548" s="290" t="s">
        <v>146</v>
      </c>
      <c r="F548" s="167" t="s">
        <v>143</v>
      </c>
    </row>
    <row r="549" s="185" customFormat="1" ht="36" customHeight="1" spans="1:6">
      <c r="A549" s="321" t="s">
        <v>505</v>
      </c>
      <c r="B549" s="323"/>
      <c r="C549" s="323"/>
      <c r="D549" s="325"/>
      <c r="E549" s="290" t="s">
        <v>146</v>
      </c>
      <c r="F549" s="167" t="s">
        <v>143</v>
      </c>
    </row>
    <row r="550" s="185" customFormat="1" ht="36" customHeight="1" spans="1:6">
      <c r="A550" s="321" t="s">
        <v>185</v>
      </c>
      <c r="B550" s="323"/>
      <c r="C550" s="323"/>
      <c r="D550" s="325"/>
      <c r="E550" s="290" t="s">
        <v>146</v>
      </c>
      <c r="F550" s="167" t="s">
        <v>143</v>
      </c>
    </row>
    <row r="551" s="185" customFormat="1" ht="36" customHeight="1" spans="1:6">
      <c r="A551" s="321" t="s">
        <v>506</v>
      </c>
      <c r="B551" s="323">
        <v>973</v>
      </c>
      <c r="C551" s="323">
        <v>914</v>
      </c>
      <c r="D551" s="325">
        <f>(C551-B551)/B551</f>
        <v>-0.061</v>
      </c>
      <c r="E551" s="290" t="s">
        <v>138</v>
      </c>
      <c r="F551" s="167" t="s">
        <v>143</v>
      </c>
    </row>
    <row r="552" s="185" customFormat="1" ht="36" customHeight="1" spans="1:6">
      <c r="A552" s="321" t="s">
        <v>507</v>
      </c>
      <c r="B552" s="323"/>
      <c r="C552" s="323"/>
      <c r="D552" s="325"/>
      <c r="E552" s="290" t="s">
        <v>146</v>
      </c>
      <c r="F552" s="167" t="s">
        <v>143</v>
      </c>
    </row>
    <row r="553" s="185" customFormat="1" ht="36" customHeight="1" spans="1:6">
      <c r="A553" s="321" t="s">
        <v>508</v>
      </c>
      <c r="B553" s="323"/>
      <c r="C553" s="323"/>
      <c r="D553" s="325"/>
      <c r="E553" s="290" t="s">
        <v>146</v>
      </c>
      <c r="F553" s="167" t="s">
        <v>143</v>
      </c>
    </row>
    <row r="554" s="185" customFormat="1" ht="36" customHeight="1" spans="1:6">
      <c r="A554" s="321" t="s">
        <v>509</v>
      </c>
      <c r="B554" s="323">
        <v>0</v>
      </c>
      <c r="C554" s="323">
        <v>0</v>
      </c>
      <c r="D554" s="325"/>
      <c r="E554" s="290" t="s">
        <v>146</v>
      </c>
      <c r="F554" s="167" t="s">
        <v>143</v>
      </c>
    </row>
    <row r="555" s="185" customFormat="1" ht="36" customHeight="1" spans="1:6">
      <c r="A555" s="457" t="s">
        <v>209</v>
      </c>
      <c r="B555" s="323">
        <v>0</v>
      </c>
      <c r="C555" s="323">
        <v>0</v>
      </c>
      <c r="D555" s="325"/>
      <c r="E555" s="290" t="s">
        <v>146</v>
      </c>
      <c r="F555" s="167" t="s">
        <v>143</v>
      </c>
    </row>
    <row r="556" s="185" customFormat="1" ht="36" customHeight="1" spans="1:6">
      <c r="A556" s="457" t="s">
        <v>210</v>
      </c>
      <c r="B556" s="323">
        <v>0</v>
      </c>
      <c r="C556" s="323">
        <v>0</v>
      </c>
      <c r="D556" s="325"/>
      <c r="E556" s="290" t="s">
        <v>146</v>
      </c>
      <c r="F556" s="167" t="s">
        <v>143</v>
      </c>
    </row>
    <row r="557" s="185" customFormat="1" ht="36" customHeight="1" spans="1:6">
      <c r="A557" s="457" t="s">
        <v>211</v>
      </c>
      <c r="B557" s="323">
        <v>0</v>
      </c>
      <c r="C557" s="323">
        <v>0</v>
      </c>
      <c r="D557" s="325"/>
      <c r="E557" s="290" t="s">
        <v>146</v>
      </c>
      <c r="F557" s="167" t="s">
        <v>143</v>
      </c>
    </row>
    <row r="558" s="185" customFormat="1" ht="36" customHeight="1" spans="1:6">
      <c r="A558" s="457" t="s">
        <v>212</v>
      </c>
      <c r="B558" s="323"/>
      <c r="C558" s="323"/>
      <c r="D558" s="325"/>
      <c r="E558" s="290" t="s">
        <v>146</v>
      </c>
      <c r="F558" s="167" t="s">
        <v>143</v>
      </c>
    </row>
    <row r="559" s="185" customFormat="1" ht="36" customHeight="1" spans="1:6">
      <c r="A559" s="457" t="s">
        <v>153</v>
      </c>
      <c r="B559" s="323">
        <v>0</v>
      </c>
      <c r="C559" s="323">
        <v>0</v>
      </c>
      <c r="D559" s="325"/>
      <c r="E559" s="290" t="s">
        <v>146</v>
      </c>
      <c r="F559" s="167" t="s">
        <v>143</v>
      </c>
    </row>
    <row r="560" s="185" customFormat="1" ht="36" customHeight="1" spans="1:6">
      <c r="A560" s="321" t="s">
        <v>510</v>
      </c>
      <c r="B560" s="323">
        <v>228</v>
      </c>
      <c r="C560" s="323">
        <v>462</v>
      </c>
      <c r="D560" s="325">
        <f>(C560-B560)/B560</f>
        <v>1.026</v>
      </c>
      <c r="E560" s="290" t="s">
        <v>138</v>
      </c>
      <c r="F560" s="167" t="s">
        <v>143</v>
      </c>
    </row>
    <row r="561" s="185" customFormat="1" ht="36" customHeight="1" spans="1:6">
      <c r="A561" s="317" t="s">
        <v>511</v>
      </c>
      <c r="B561" s="329">
        <v>11407</v>
      </c>
      <c r="C561" s="329">
        <v>801</v>
      </c>
      <c r="D561" s="325">
        <f>(C561-B561)/B561</f>
        <v>-0.93</v>
      </c>
      <c r="E561" s="290" t="s">
        <v>138</v>
      </c>
      <c r="F561" s="167" t="s">
        <v>141</v>
      </c>
    </row>
    <row r="562" s="185" customFormat="1" ht="36" customHeight="1" spans="1:6">
      <c r="A562" s="321" t="s">
        <v>142</v>
      </c>
      <c r="B562" s="323">
        <v>507</v>
      </c>
      <c r="C562" s="323">
        <v>460</v>
      </c>
      <c r="D562" s="325">
        <f>(C562-B562)/B562</f>
        <v>-0.093</v>
      </c>
      <c r="E562" s="290" t="s">
        <v>138</v>
      </c>
      <c r="F562" s="167" t="s">
        <v>143</v>
      </c>
    </row>
    <row r="563" s="185" customFormat="1" ht="36" customHeight="1" spans="1:6">
      <c r="A563" s="321" t="s">
        <v>144</v>
      </c>
      <c r="B563" s="323">
        <v>0</v>
      </c>
      <c r="C563" s="323">
        <v>0</v>
      </c>
      <c r="D563" s="325"/>
      <c r="E563" s="290" t="s">
        <v>146</v>
      </c>
      <c r="F563" s="167" t="s">
        <v>143</v>
      </c>
    </row>
    <row r="564" s="185" customFormat="1" ht="36" customHeight="1" spans="1:6">
      <c r="A564" s="321" t="s">
        <v>145</v>
      </c>
      <c r="B564" s="323"/>
      <c r="C564" s="323"/>
      <c r="D564" s="325"/>
      <c r="E564" s="290" t="s">
        <v>146</v>
      </c>
      <c r="F564" s="167" t="s">
        <v>143</v>
      </c>
    </row>
    <row r="565" s="185" customFormat="1" ht="36" customHeight="1" spans="1:6">
      <c r="A565" s="321" t="s">
        <v>512</v>
      </c>
      <c r="B565" s="323"/>
      <c r="C565" s="323">
        <v>6</v>
      </c>
      <c r="D565" s="325"/>
      <c r="E565" s="290" t="s">
        <v>146</v>
      </c>
      <c r="F565" s="167" t="s">
        <v>143</v>
      </c>
    </row>
    <row r="566" s="185" customFormat="1" ht="36" customHeight="1" spans="1:6">
      <c r="A566" s="321" t="s">
        <v>513</v>
      </c>
      <c r="B566" s="323"/>
      <c r="C566" s="323"/>
      <c r="D566" s="325"/>
      <c r="E566" s="290" t="s">
        <v>146</v>
      </c>
      <c r="F566" s="167" t="s">
        <v>143</v>
      </c>
    </row>
    <row r="567" s="185" customFormat="1" ht="36" customHeight="1" spans="1:6">
      <c r="A567" s="321" t="s">
        <v>514</v>
      </c>
      <c r="B567" s="323">
        <v>10706</v>
      </c>
      <c r="C567" s="323"/>
      <c r="D567" s="325">
        <f>(C567-B567)/B567</f>
        <v>-1</v>
      </c>
      <c r="E567" s="290" t="s">
        <v>138</v>
      </c>
      <c r="F567" s="167" t="s">
        <v>143</v>
      </c>
    </row>
    <row r="568" s="185" customFormat="1" ht="36" customHeight="1" spans="1:6">
      <c r="A568" s="321" t="s">
        <v>515</v>
      </c>
      <c r="B568" s="323">
        <v>194</v>
      </c>
      <c r="C568" s="323">
        <v>336</v>
      </c>
      <c r="D568" s="325">
        <f>(C568-B568)/B568</f>
        <v>0.732</v>
      </c>
      <c r="E568" s="290" t="s">
        <v>138</v>
      </c>
      <c r="F568" s="167" t="s">
        <v>143</v>
      </c>
    </row>
    <row r="569" s="185" customFormat="1" ht="36" customHeight="1" spans="1:6">
      <c r="A569" s="317" t="s">
        <v>516</v>
      </c>
      <c r="B569" s="329">
        <v>0</v>
      </c>
      <c r="C569" s="329">
        <v>0</v>
      </c>
      <c r="D569" s="325"/>
      <c r="E569" s="290" t="s">
        <v>146</v>
      </c>
      <c r="F569" s="167" t="s">
        <v>141</v>
      </c>
    </row>
    <row r="570" s="185" customFormat="1" ht="36" customHeight="1" spans="1:6">
      <c r="A570" s="321" t="s">
        <v>517</v>
      </c>
      <c r="B570" s="323">
        <v>0</v>
      </c>
      <c r="C570" s="323">
        <v>0</v>
      </c>
      <c r="D570" s="325"/>
      <c r="E570" s="290" t="s">
        <v>146</v>
      </c>
      <c r="F570" s="167" t="s">
        <v>143</v>
      </c>
    </row>
    <row r="571" s="185" customFormat="1" ht="36" customHeight="1" spans="1:6">
      <c r="A571" s="317" t="s">
        <v>518</v>
      </c>
      <c r="B571" s="329">
        <v>32745</v>
      </c>
      <c r="C571" s="329">
        <v>55523</v>
      </c>
      <c r="D571" s="325">
        <f>(C571-B571)/B571</f>
        <v>0.696</v>
      </c>
      <c r="E571" s="290" t="s">
        <v>138</v>
      </c>
      <c r="F571" s="167" t="s">
        <v>141</v>
      </c>
    </row>
    <row r="572" s="185" customFormat="1" ht="36" customHeight="1" spans="1:6">
      <c r="A572" s="321" t="s">
        <v>519</v>
      </c>
      <c r="B572" s="323">
        <v>155</v>
      </c>
      <c r="C572" s="323">
        <v>142</v>
      </c>
      <c r="D572" s="325">
        <f>(C572-B572)/B572</f>
        <v>-0.084</v>
      </c>
      <c r="E572" s="290" t="s">
        <v>138</v>
      </c>
      <c r="F572" s="167" t="s">
        <v>143</v>
      </c>
    </row>
    <row r="573" s="185" customFormat="1" ht="36" customHeight="1" spans="1:6">
      <c r="A573" s="321" t="s">
        <v>520</v>
      </c>
      <c r="B573" s="323">
        <v>82</v>
      </c>
      <c r="C573" s="323">
        <v>80</v>
      </c>
      <c r="D573" s="325">
        <f>(C573-B573)/B573</f>
        <v>-0.024</v>
      </c>
      <c r="E573" s="290" t="s">
        <v>138</v>
      </c>
      <c r="F573" s="167" t="s">
        <v>143</v>
      </c>
    </row>
    <row r="574" s="185" customFormat="1" ht="36" customHeight="1" spans="1:6">
      <c r="A574" s="321" t="s">
        <v>521</v>
      </c>
      <c r="B574" s="323"/>
      <c r="C574" s="323"/>
      <c r="D574" s="325"/>
      <c r="E574" s="290" t="s">
        <v>146</v>
      </c>
      <c r="F574" s="167" t="s">
        <v>143</v>
      </c>
    </row>
    <row r="575" s="185" customFormat="1" ht="36" customHeight="1" spans="1:6">
      <c r="A575" s="321" t="s">
        <v>522</v>
      </c>
      <c r="B575" s="323">
        <v>18893</v>
      </c>
      <c r="C575" s="323">
        <v>23187</v>
      </c>
      <c r="D575" s="325">
        <f>(C575-B575)/B575</f>
        <v>0.227</v>
      </c>
      <c r="E575" s="290" t="s">
        <v>138</v>
      </c>
      <c r="F575" s="167" t="s">
        <v>143</v>
      </c>
    </row>
    <row r="576" s="185" customFormat="1" ht="36" customHeight="1" spans="1:6">
      <c r="A576" s="321" t="s">
        <v>523</v>
      </c>
      <c r="B576" s="323">
        <v>2883</v>
      </c>
      <c r="C576" s="323">
        <v>3938</v>
      </c>
      <c r="D576" s="325">
        <f>(C576-B576)/B576</f>
        <v>0.366</v>
      </c>
      <c r="E576" s="290" t="s">
        <v>138</v>
      </c>
      <c r="F576" s="167" t="s">
        <v>143</v>
      </c>
    </row>
    <row r="577" s="185" customFormat="1" ht="36" customHeight="1" spans="1:6">
      <c r="A577" s="321" t="s">
        <v>524</v>
      </c>
      <c r="B577" s="323">
        <v>2277</v>
      </c>
      <c r="C577" s="323">
        <v>3562</v>
      </c>
      <c r="D577" s="325">
        <f>(C577-B577)/B577</f>
        <v>0.564</v>
      </c>
      <c r="E577" s="290" t="s">
        <v>138</v>
      </c>
      <c r="F577" s="167" t="s">
        <v>143</v>
      </c>
    </row>
    <row r="578" s="185" customFormat="1" ht="36" customHeight="1" spans="1:6">
      <c r="A578" s="457" t="s">
        <v>525</v>
      </c>
      <c r="B578" s="323">
        <v>0</v>
      </c>
      <c r="C578" s="323">
        <v>0</v>
      </c>
      <c r="D578" s="325"/>
      <c r="E578" s="290" t="s">
        <v>146</v>
      </c>
      <c r="F578" s="167" t="s">
        <v>143</v>
      </c>
    </row>
    <row r="579" s="185" customFormat="1" ht="36" customHeight="1" spans="1:6">
      <c r="A579" s="321" t="s">
        <v>526</v>
      </c>
      <c r="B579" s="323">
        <v>8455</v>
      </c>
      <c r="C579" s="323">
        <v>24614</v>
      </c>
      <c r="D579" s="325">
        <f t="shared" ref="D579:D642" si="4">(C579-B579)/B579</f>
        <v>1.911</v>
      </c>
      <c r="E579" s="290" t="s">
        <v>138</v>
      </c>
      <c r="F579" s="167" t="s">
        <v>143</v>
      </c>
    </row>
    <row r="580" s="185" customFormat="1" ht="36" customHeight="1" spans="1:6">
      <c r="A580" s="317" t="s">
        <v>527</v>
      </c>
      <c r="B580" s="329">
        <v>43</v>
      </c>
      <c r="C580" s="329">
        <v>29</v>
      </c>
      <c r="D580" s="325">
        <f t="shared" si="4"/>
        <v>-0.326</v>
      </c>
      <c r="E580" s="290" t="s">
        <v>138</v>
      </c>
      <c r="F580" s="167" t="s">
        <v>141</v>
      </c>
    </row>
    <row r="581" s="185" customFormat="1" ht="36" customHeight="1" spans="1:6">
      <c r="A581" s="321" t="s">
        <v>528</v>
      </c>
      <c r="B581" s="323">
        <v>34</v>
      </c>
      <c r="C581" s="323">
        <v>27</v>
      </c>
      <c r="D581" s="325">
        <f t="shared" si="4"/>
        <v>-0.206</v>
      </c>
      <c r="E581" s="290" t="s">
        <v>138</v>
      </c>
      <c r="F581" s="167" t="s">
        <v>143</v>
      </c>
    </row>
    <row r="582" s="185" customFormat="1" ht="36" customHeight="1" spans="1:6">
      <c r="A582" s="321" t="s">
        <v>529</v>
      </c>
      <c r="B582" s="323">
        <v>0</v>
      </c>
      <c r="C582" s="323">
        <v>0</v>
      </c>
      <c r="D582" s="325"/>
      <c r="E582" s="290" t="s">
        <v>146</v>
      </c>
      <c r="F582" s="167" t="s">
        <v>143</v>
      </c>
    </row>
    <row r="583" s="185" customFormat="1" ht="36" customHeight="1" spans="1:6">
      <c r="A583" s="321" t="s">
        <v>530</v>
      </c>
      <c r="B583" s="323">
        <v>9</v>
      </c>
      <c r="C583" s="323">
        <v>2</v>
      </c>
      <c r="D583" s="325">
        <f t="shared" si="4"/>
        <v>-0.778</v>
      </c>
      <c r="E583" s="290" t="s">
        <v>138</v>
      </c>
      <c r="F583" s="167" t="s">
        <v>143</v>
      </c>
    </row>
    <row r="584" s="185" customFormat="1" ht="36" customHeight="1" spans="1:6">
      <c r="A584" s="317" t="s">
        <v>531</v>
      </c>
      <c r="B584" s="329">
        <v>369</v>
      </c>
      <c r="C584" s="329">
        <v>2307</v>
      </c>
      <c r="D584" s="325">
        <f t="shared" si="4"/>
        <v>5.252</v>
      </c>
      <c r="E584" s="290" t="s">
        <v>138</v>
      </c>
      <c r="F584" s="167" t="s">
        <v>141</v>
      </c>
    </row>
    <row r="585" s="185" customFormat="1" ht="36" customHeight="1" spans="1:6">
      <c r="A585" s="321" t="s">
        <v>532</v>
      </c>
      <c r="B585" s="323"/>
      <c r="C585" s="323"/>
      <c r="D585" s="325"/>
      <c r="E585" s="290" t="s">
        <v>146</v>
      </c>
      <c r="F585" s="167" t="s">
        <v>143</v>
      </c>
    </row>
    <row r="586" s="185" customFormat="1" ht="36" customHeight="1" spans="1:6">
      <c r="A586" s="321" t="s">
        <v>533</v>
      </c>
      <c r="B586" s="323">
        <v>72</v>
      </c>
      <c r="C586" s="323">
        <v>300</v>
      </c>
      <c r="D586" s="325">
        <f t="shared" si="4"/>
        <v>3.167</v>
      </c>
      <c r="E586" s="290" t="s">
        <v>138</v>
      </c>
      <c r="F586" s="167" t="s">
        <v>143</v>
      </c>
    </row>
    <row r="587" s="185" customFormat="1" ht="36" customHeight="1" spans="1:6">
      <c r="A587" s="321" t="s">
        <v>534</v>
      </c>
      <c r="B587" s="323">
        <v>0</v>
      </c>
      <c r="C587" s="323">
        <v>0</v>
      </c>
      <c r="D587" s="325"/>
      <c r="E587" s="290" t="s">
        <v>146</v>
      </c>
      <c r="F587" s="167" t="s">
        <v>143</v>
      </c>
    </row>
    <row r="588" s="185" customFormat="1" ht="36" customHeight="1" spans="1:6">
      <c r="A588" s="321" t="s">
        <v>535</v>
      </c>
      <c r="B588" s="323">
        <v>26</v>
      </c>
      <c r="C588" s="323">
        <v>2</v>
      </c>
      <c r="D588" s="325">
        <f t="shared" si="4"/>
        <v>-0.923</v>
      </c>
      <c r="E588" s="290" t="s">
        <v>138</v>
      </c>
      <c r="F588" s="167" t="s">
        <v>143</v>
      </c>
    </row>
    <row r="589" s="185" customFormat="1" ht="36" customHeight="1" spans="1:6">
      <c r="A589" s="321" t="s">
        <v>536</v>
      </c>
      <c r="B589" s="323">
        <v>0</v>
      </c>
      <c r="C589" s="323">
        <v>0</v>
      </c>
      <c r="D589" s="325"/>
      <c r="E589" s="290" t="s">
        <v>146</v>
      </c>
      <c r="F589" s="167" t="s">
        <v>143</v>
      </c>
    </row>
    <row r="590" s="185" customFormat="1" ht="36" customHeight="1" spans="1:6">
      <c r="A590" s="321" t="s">
        <v>537</v>
      </c>
      <c r="B590" s="323">
        <v>147</v>
      </c>
      <c r="C590" s="323">
        <v>516</v>
      </c>
      <c r="D590" s="325">
        <f t="shared" si="4"/>
        <v>2.51</v>
      </c>
      <c r="E590" s="290" t="s">
        <v>138</v>
      </c>
      <c r="F590" s="167" t="s">
        <v>143</v>
      </c>
    </row>
    <row r="591" s="185" customFormat="1" ht="36" customHeight="1" spans="1:6">
      <c r="A591" s="321" t="s">
        <v>538</v>
      </c>
      <c r="B591" s="323"/>
      <c r="C591" s="323">
        <v>0</v>
      </c>
      <c r="D591" s="325"/>
      <c r="E591" s="290" t="s">
        <v>146</v>
      </c>
      <c r="F591" s="167" t="s">
        <v>143</v>
      </c>
    </row>
    <row r="592" s="185" customFormat="1" ht="36" customHeight="1" spans="1:6">
      <c r="A592" s="321" t="s">
        <v>539</v>
      </c>
      <c r="B592" s="323">
        <v>0</v>
      </c>
      <c r="C592" s="323">
        <v>0</v>
      </c>
      <c r="D592" s="325"/>
      <c r="E592" s="290" t="s">
        <v>146</v>
      </c>
      <c r="F592" s="167" t="s">
        <v>143</v>
      </c>
    </row>
    <row r="593" s="185" customFormat="1" ht="36" customHeight="1" spans="1:6">
      <c r="A593" s="321" t="s">
        <v>540</v>
      </c>
      <c r="B593" s="323">
        <v>124</v>
      </c>
      <c r="C593" s="323">
        <v>1489</v>
      </c>
      <c r="D593" s="325">
        <f t="shared" si="4"/>
        <v>11.008</v>
      </c>
      <c r="E593" s="290" t="s">
        <v>138</v>
      </c>
      <c r="F593" s="167" t="s">
        <v>143</v>
      </c>
    </row>
    <row r="594" s="185" customFormat="1" ht="36" customHeight="1" spans="1:6">
      <c r="A594" s="317" t="s">
        <v>541</v>
      </c>
      <c r="B594" s="329">
        <v>4673</v>
      </c>
      <c r="C594" s="329">
        <v>2266</v>
      </c>
      <c r="D594" s="325">
        <f t="shared" si="4"/>
        <v>-0.515</v>
      </c>
      <c r="E594" s="290" t="s">
        <v>138</v>
      </c>
      <c r="F594" s="167" t="s">
        <v>141</v>
      </c>
    </row>
    <row r="595" s="185" customFormat="1" ht="36" customHeight="1" spans="1:6">
      <c r="A595" s="321" t="s">
        <v>542</v>
      </c>
      <c r="B595" s="323">
        <v>979</v>
      </c>
      <c r="C595" s="323">
        <v>980</v>
      </c>
      <c r="D595" s="325">
        <f t="shared" si="4"/>
        <v>0.001</v>
      </c>
      <c r="E595" s="290" t="s">
        <v>138</v>
      </c>
      <c r="F595" s="167" t="s">
        <v>143</v>
      </c>
    </row>
    <row r="596" s="185" customFormat="1" ht="36" customHeight="1" spans="1:6">
      <c r="A596" s="321" t="s">
        <v>543</v>
      </c>
      <c r="B596" s="323">
        <v>451</v>
      </c>
      <c r="C596" s="323"/>
      <c r="D596" s="325">
        <f t="shared" si="4"/>
        <v>-1</v>
      </c>
      <c r="E596" s="290" t="s">
        <v>138</v>
      </c>
      <c r="F596" s="167" t="s">
        <v>143</v>
      </c>
    </row>
    <row r="597" s="185" customFormat="1" ht="36" customHeight="1" spans="1:6">
      <c r="A597" s="321" t="s">
        <v>544</v>
      </c>
      <c r="B597" s="323"/>
      <c r="C597" s="323">
        <v>273</v>
      </c>
      <c r="D597" s="325"/>
      <c r="E597" s="290" t="s">
        <v>146</v>
      </c>
      <c r="F597" s="167" t="s">
        <v>143</v>
      </c>
    </row>
    <row r="598" s="422" customFormat="1" ht="36" customHeight="1" spans="1:6">
      <c r="A598" s="321" t="s">
        <v>545</v>
      </c>
      <c r="B598" s="323"/>
      <c r="C598" s="323"/>
      <c r="D598" s="325"/>
      <c r="E598" s="290" t="s">
        <v>146</v>
      </c>
      <c r="F598" s="167" t="s">
        <v>143</v>
      </c>
    </row>
    <row r="599" s="185" customFormat="1" ht="36" customHeight="1" spans="1:6">
      <c r="A599" s="321" t="s">
        <v>546</v>
      </c>
      <c r="B599" s="323">
        <v>147</v>
      </c>
      <c r="C599" s="323">
        <v>617</v>
      </c>
      <c r="D599" s="325">
        <f t="shared" si="4"/>
        <v>3.197</v>
      </c>
      <c r="E599" s="290" t="s">
        <v>138</v>
      </c>
      <c r="F599" s="167" t="s">
        <v>143</v>
      </c>
    </row>
    <row r="600" s="185" customFormat="1" ht="36" customHeight="1" spans="1:6">
      <c r="A600" s="321" t="s">
        <v>547</v>
      </c>
      <c r="B600" s="323">
        <v>0</v>
      </c>
      <c r="C600" s="323">
        <v>0</v>
      </c>
      <c r="D600" s="325"/>
      <c r="E600" s="290" t="s">
        <v>146</v>
      </c>
      <c r="F600" s="167" t="s">
        <v>143</v>
      </c>
    </row>
    <row r="601" s="185" customFormat="1" ht="36" customHeight="1" spans="1:6">
      <c r="A601" s="321" t="s">
        <v>548</v>
      </c>
      <c r="B601" s="323">
        <v>3096</v>
      </c>
      <c r="C601" s="323">
        <v>396</v>
      </c>
      <c r="D601" s="325">
        <f t="shared" si="4"/>
        <v>-0.872</v>
      </c>
      <c r="E601" s="290" t="s">
        <v>138</v>
      </c>
      <c r="F601" s="167" t="s">
        <v>143</v>
      </c>
    </row>
    <row r="602" s="185" customFormat="1" ht="36" customHeight="1" spans="1:6">
      <c r="A602" s="317" t="s">
        <v>549</v>
      </c>
      <c r="B602" s="329">
        <v>907</v>
      </c>
      <c r="C602" s="329">
        <v>1017</v>
      </c>
      <c r="D602" s="325">
        <f t="shared" si="4"/>
        <v>0.121</v>
      </c>
      <c r="E602" s="290" t="s">
        <v>138</v>
      </c>
      <c r="F602" s="167" t="s">
        <v>141</v>
      </c>
    </row>
    <row r="603" s="422" customFormat="1" ht="36" customHeight="1" spans="1:6">
      <c r="A603" s="321" t="s">
        <v>550</v>
      </c>
      <c r="B603" s="323">
        <v>574</v>
      </c>
      <c r="C603" s="323">
        <v>410</v>
      </c>
      <c r="D603" s="325">
        <f t="shared" si="4"/>
        <v>-0.286</v>
      </c>
      <c r="E603" s="290" t="s">
        <v>138</v>
      </c>
      <c r="F603" s="167" t="s">
        <v>143</v>
      </c>
    </row>
    <row r="604" s="185" customFormat="1" ht="36" customHeight="1" spans="1:6">
      <c r="A604" s="321" t="s">
        <v>551</v>
      </c>
      <c r="B604" s="323">
        <v>237</v>
      </c>
      <c r="C604" s="323">
        <v>377</v>
      </c>
      <c r="D604" s="325">
        <f t="shared" si="4"/>
        <v>0.591</v>
      </c>
      <c r="E604" s="290" t="s">
        <v>138</v>
      </c>
      <c r="F604" s="167" t="s">
        <v>143</v>
      </c>
    </row>
    <row r="605" s="185" customFormat="1" ht="36" customHeight="1" spans="1:6">
      <c r="A605" s="321" t="s">
        <v>552</v>
      </c>
      <c r="B605" s="323">
        <v>12</v>
      </c>
      <c r="C605" s="323">
        <v>18</v>
      </c>
      <c r="D605" s="325">
        <f t="shared" si="4"/>
        <v>0.5</v>
      </c>
      <c r="E605" s="290" t="s">
        <v>138</v>
      </c>
      <c r="F605" s="167" t="s">
        <v>143</v>
      </c>
    </row>
    <row r="606" s="185" customFormat="1" ht="36" customHeight="1" spans="1:6">
      <c r="A606" s="321" t="s">
        <v>553</v>
      </c>
      <c r="B606" s="323">
        <v>22</v>
      </c>
      <c r="C606" s="323">
        <v>72</v>
      </c>
      <c r="D606" s="325">
        <f t="shared" si="4"/>
        <v>2.273</v>
      </c>
      <c r="E606" s="290" t="s">
        <v>138</v>
      </c>
      <c r="F606" s="167" t="s">
        <v>143</v>
      </c>
    </row>
    <row r="607" s="185" customFormat="1" ht="36" customHeight="1" spans="1:6">
      <c r="A607" s="321" t="s">
        <v>554</v>
      </c>
      <c r="B607" s="323">
        <v>61</v>
      </c>
      <c r="C607" s="323">
        <v>138</v>
      </c>
      <c r="D607" s="325">
        <f t="shared" si="4"/>
        <v>1.262</v>
      </c>
      <c r="E607" s="290" t="s">
        <v>138</v>
      </c>
      <c r="F607" s="167" t="s">
        <v>143</v>
      </c>
    </row>
    <row r="608" s="185" customFormat="1" ht="36" customHeight="1" spans="1:6">
      <c r="A608" s="321" t="s">
        <v>555</v>
      </c>
      <c r="B608" s="323">
        <v>1</v>
      </c>
      <c r="C608" s="323">
        <v>1</v>
      </c>
      <c r="D608" s="325">
        <f t="shared" si="4"/>
        <v>0</v>
      </c>
      <c r="E608" s="290" t="s">
        <v>138</v>
      </c>
      <c r="F608" s="167" t="s">
        <v>143</v>
      </c>
    </row>
    <row r="609" s="185" customFormat="1" ht="36" customHeight="1" spans="1:6">
      <c r="A609" s="317" t="s">
        <v>556</v>
      </c>
      <c r="B609" s="329">
        <v>2766</v>
      </c>
      <c r="C609" s="329">
        <v>2664</v>
      </c>
      <c r="D609" s="325">
        <f t="shared" si="4"/>
        <v>-0.037</v>
      </c>
      <c r="E609" s="290" t="s">
        <v>138</v>
      </c>
      <c r="F609" s="167" t="s">
        <v>141</v>
      </c>
    </row>
    <row r="610" s="185" customFormat="1" ht="36" customHeight="1" spans="1:6">
      <c r="A610" s="321" t="s">
        <v>557</v>
      </c>
      <c r="B610" s="323">
        <v>58</v>
      </c>
      <c r="C610" s="323">
        <v>60</v>
      </c>
      <c r="D610" s="325">
        <f t="shared" si="4"/>
        <v>0.034</v>
      </c>
      <c r="E610" s="290" t="s">
        <v>138</v>
      </c>
      <c r="F610" s="167" t="s">
        <v>143</v>
      </c>
    </row>
    <row r="611" s="185" customFormat="1" ht="36" customHeight="1" spans="1:6">
      <c r="A611" s="321" t="s">
        <v>558</v>
      </c>
      <c r="B611" s="323">
        <v>1087</v>
      </c>
      <c r="C611" s="323">
        <v>1061</v>
      </c>
      <c r="D611" s="325">
        <f t="shared" si="4"/>
        <v>-0.024</v>
      </c>
      <c r="E611" s="290" t="s">
        <v>138</v>
      </c>
      <c r="F611" s="167" t="s">
        <v>143</v>
      </c>
    </row>
    <row r="612" s="185" customFormat="1" ht="36" customHeight="1" spans="1:6">
      <c r="A612" s="321" t="s">
        <v>559</v>
      </c>
      <c r="B612" s="323"/>
      <c r="C612" s="323"/>
      <c r="D612" s="325"/>
      <c r="E612" s="290" t="s">
        <v>146</v>
      </c>
      <c r="F612" s="167" t="s">
        <v>143</v>
      </c>
    </row>
    <row r="613" s="185" customFormat="1" ht="36" customHeight="1" spans="1:6">
      <c r="A613" s="321" t="s">
        <v>560</v>
      </c>
      <c r="B613" s="323">
        <v>630</v>
      </c>
      <c r="C613" s="323">
        <v>654</v>
      </c>
      <c r="D613" s="325">
        <f t="shared" si="4"/>
        <v>0.038</v>
      </c>
      <c r="E613" s="290" t="s">
        <v>138</v>
      </c>
      <c r="F613" s="167" t="s">
        <v>143</v>
      </c>
    </row>
    <row r="614" s="185" customFormat="1" ht="36" customHeight="1" spans="1:6">
      <c r="A614" s="321" t="s">
        <v>561</v>
      </c>
      <c r="B614" s="323">
        <v>0</v>
      </c>
      <c r="C614" s="323">
        <v>0</v>
      </c>
      <c r="D614" s="325"/>
      <c r="E614" s="290" t="s">
        <v>146</v>
      </c>
      <c r="F614" s="167" t="s">
        <v>143</v>
      </c>
    </row>
    <row r="615" s="185" customFormat="1" ht="36" customHeight="1" spans="1:6">
      <c r="A615" s="321" t="s">
        <v>562</v>
      </c>
      <c r="B615" s="323">
        <v>991</v>
      </c>
      <c r="C615" s="323">
        <v>805</v>
      </c>
      <c r="D615" s="325">
        <f t="shared" si="4"/>
        <v>-0.188</v>
      </c>
      <c r="E615" s="290" t="s">
        <v>138</v>
      </c>
      <c r="F615" s="167" t="s">
        <v>143</v>
      </c>
    </row>
    <row r="616" s="185" customFormat="1" ht="36" customHeight="1" spans="1:6">
      <c r="A616" s="321" t="s">
        <v>563</v>
      </c>
      <c r="B616" s="323">
        <v>0</v>
      </c>
      <c r="C616" s="323">
        <v>84</v>
      </c>
      <c r="D616" s="325"/>
      <c r="E616" s="290" t="s">
        <v>146</v>
      </c>
      <c r="F616" s="167" t="s">
        <v>143</v>
      </c>
    </row>
    <row r="617" s="185" customFormat="1" ht="36" customHeight="1" spans="1:6">
      <c r="A617" s="317" t="s">
        <v>564</v>
      </c>
      <c r="B617" s="329">
        <v>2682</v>
      </c>
      <c r="C617" s="329">
        <v>2391</v>
      </c>
      <c r="D617" s="325">
        <f t="shared" si="4"/>
        <v>-0.109</v>
      </c>
      <c r="E617" s="290" t="s">
        <v>138</v>
      </c>
      <c r="F617" s="167" t="s">
        <v>141</v>
      </c>
    </row>
    <row r="618" s="185" customFormat="1" ht="36" customHeight="1" spans="1:6">
      <c r="A618" s="321" t="s">
        <v>142</v>
      </c>
      <c r="B618" s="323">
        <v>207</v>
      </c>
      <c r="C618" s="323">
        <v>203</v>
      </c>
      <c r="D618" s="325">
        <f t="shared" si="4"/>
        <v>-0.019</v>
      </c>
      <c r="E618" s="290" t="s">
        <v>138</v>
      </c>
      <c r="F618" s="167" t="s">
        <v>143</v>
      </c>
    </row>
    <row r="619" s="185" customFormat="1" ht="36" customHeight="1" spans="1:6">
      <c r="A619" s="321" t="s">
        <v>144</v>
      </c>
      <c r="B619" s="323">
        <v>0</v>
      </c>
      <c r="C619" s="323">
        <v>0</v>
      </c>
      <c r="D619" s="325"/>
      <c r="E619" s="290" t="s">
        <v>146</v>
      </c>
      <c r="F619" s="167" t="s">
        <v>143</v>
      </c>
    </row>
    <row r="620" s="185" customFormat="1" ht="36" customHeight="1" spans="1:6">
      <c r="A620" s="321" t="s">
        <v>145</v>
      </c>
      <c r="B620" s="323"/>
      <c r="C620" s="323"/>
      <c r="D620" s="325"/>
      <c r="E620" s="290" t="s">
        <v>146</v>
      </c>
      <c r="F620" s="167" t="s">
        <v>143</v>
      </c>
    </row>
    <row r="621" s="185" customFormat="1" ht="36" customHeight="1" spans="1:6">
      <c r="A621" s="321" t="s">
        <v>565</v>
      </c>
      <c r="B621" s="323">
        <v>48</v>
      </c>
      <c r="C621" s="323">
        <v>44</v>
      </c>
      <c r="D621" s="325">
        <f t="shared" si="4"/>
        <v>-0.083</v>
      </c>
      <c r="E621" s="290" t="s">
        <v>138</v>
      </c>
      <c r="F621" s="167" t="s">
        <v>143</v>
      </c>
    </row>
    <row r="622" s="451" customFormat="1" ht="36" customHeight="1" spans="1:6">
      <c r="A622" s="458" t="s">
        <v>566</v>
      </c>
      <c r="B622" s="459">
        <v>194</v>
      </c>
      <c r="C622" s="459">
        <v>193</v>
      </c>
      <c r="D622" s="325">
        <f t="shared" si="4"/>
        <v>-0.005</v>
      </c>
      <c r="E622" s="460" t="s">
        <v>138</v>
      </c>
      <c r="F622" s="451" t="s">
        <v>143</v>
      </c>
    </row>
    <row r="623" s="185" customFormat="1" ht="36" customHeight="1" spans="1:6">
      <c r="A623" s="321" t="s">
        <v>567</v>
      </c>
      <c r="B623" s="323"/>
      <c r="C623" s="323"/>
      <c r="D623" s="325"/>
      <c r="E623" s="290" t="s">
        <v>146</v>
      </c>
      <c r="F623" s="167" t="s">
        <v>143</v>
      </c>
    </row>
    <row r="624" s="185" customFormat="1" ht="36" customHeight="1" spans="1:6">
      <c r="A624" s="321" t="s">
        <v>568</v>
      </c>
      <c r="B624" s="323">
        <v>1422</v>
      </c>
      <c r="C624" s="323">
        <v>1475</v>
      </c>
      <c r="D624" s="325">
        <f t="shared" si="4"/>
        <v>0.037</v>
      </c>
      <c r="E624" s="290" t="s">
        <v>138</v>
      </c>
      <c r="F624" s="167" t="s">
        <v>143</v>
      </c>
    </row>
    <row r="625" s="185" customFormat="1" ht="36" customHeight="1" spans="1:6">
      <c r="A625" s="321" t="s">
        <v>569</v>
      </c>
      <c r="B625" s="323">
        <v>811</v>
      </c>
      <c r="C625" s="323">
        <v>476</v>
      </c>
      <c r="D625" s="325">
        <f t="shared" si="4"/>
        <v>-0.413</v>
      </c>
      <c r="E625" s="290" t="s">
        <v>138</v>
      </c>
      <c r="F625" s="167" t="s">
        <v>143</v>
      </c>
    </row>
    <row r="626" s="185" customFormat="1" ht="36" customHeight="1" spans="1:6">
      <c r="A626" s="317" t="s">
        <v>570</v>
      </c>
      <c r="B626" s="329">
        <v>118</v>
      </c>
      <c r="C626" s="329">
        <v>126</v>
      </c>
      <c r="D626" s="325">
        <f t="shared" si="4"/>
        <v>0.068</v>
      </c>
      <c r="E626" s="290" t="s">
        <v>138</v>
      </c>
      <c r="F626" s="167" t="s">
        <v>141</v>
      </c>
    </row>
    <row r="627" s="185" customFormat="1" ht="36" customHeight="1" spans="1:6">
      <c r="A627" s="321" t="s">
        <v>142</v>
      </c>
      <c r="B627" s="323">
        <v>118</v>
      </c>
      <c r="C627" s="323">
        <v>126</v>
      </c>
      <c r="D627" s="325">
        <f t="shared" si="4"/>
        <v>0.068</v>
      </c>
      <c r="E627" s="290" t="s">
        <v>138</v>
      </c>
      <c r="F627" s="167" t="s">
        <v>143</v>
      </c>
    </row>
    <row r="628" s="185" customFormat="1" ht="36" customHeight="1" spans="1:6">
      <c r="A628" s="321" t="s">
        <v>144</v>
      </c>
      <c r="B628" s="323">
        <v>0</v>
      </c>
      <c r="C628" s="323">
        <v>0</v>
      </c>
      <c r="D628" s="325"/>
      <c r="E628" s="290" t="s">
        <v>146</v>
      </c>
      <c r="F628" s="167" t="s">
        <v>143</v>
      </c>
    </row>
    <row r="629" s="185" customFormat="1" ht="36" customHeight="1" spans="1:6">
      <c r="A629" s="321" t="s">
        <v>145</v>
      </c>
      <c r="B629" s="323">
        <v>0</v>
      </c>
      <c r="C629" s="323">
        <v>0</v>
      </c>
      <c r="D629" s="325"/>
      <c r="E629" s="290" t="s">
        <v>146</v>
      </c>
      <c r="F629" s="167" t="s">
        <v>143</v>
      </c>
    </row>
    <row r="630" s="185" customFormat="1" ht="36" customHeight="1" spans="1:6">
      <c r="A630" s="321" t="s">
        <v>571</v>
      </c>
      <c r="B630" s="323"/>
      <c r="C630" s="323"/>
      <c r="D630" s="325"/>
      <c r="E630" s="290" t="s">
        <v>146</v>
      </c>
      <c r="F630" s="167" t="s">
        <v>143</v>
      </c>
    </row>
    <row r="631" s="185" customFormat="1" ht="36" customHeight="1" spans="1:6">
      <c r="A631" s="317" t="s">
        <v>572</v>
      </c>
      <c r="B631" s="329">
        <v>11125</v>
      </c>
      <c r="C631" s="329">
        <v>14922</v>
      </c>
      <c r="D631" s="325">
        <f t="shared" si="4"/>
        <v>0.341</v>
      </c>
      <c r="E631" s="290" t="s">
        <v>138</v>
      </c>
      <c r="F631" s="167" t="s">
        <v>141</v>
      </c>
    </row>
    <row r="632" s="185" customFormat="1" ht="36" customHeight="1" spans="1:6">
      <c r="A632" s="321" t="s">
        <v>573</v>
      </c>
      <c r="B632" s="323">
        <v>2720</v>
      </c>
      <c r="C632" s="323">
        <v>12643</v>
      </c>
      <c r="D632" s="325">
        <f t="shared" si="4"/>
        <v>3.648</v>
      </c>
      <c r="E632" s="290" t="s">
        <v>138</v>
      </c>
      <c r="F632" s="167" t="s">
        <v>143</v>
      </c>
    </row>
    <row r="633" s="185" customFormat="1" ht="36" customHeight="1" spans="1:6">
      <c r="A633" s="321" t="s">
        <v>574</v>
      </c>
      <c r="B633" s="323">
        <v>8405</v>
      </c>
      <c r="C633" s="323">
        <v>2279</v>
      </c>
      <c r="D633" s="325">
        <f t="shared" si="4"/>
        <v>-0.729</v>
      </c>
      <c r="E633" s="290" t="s">
        <v>138</v>
      </c>
      <c r="F633" s="167" t="s">
        <v>143</v>
      </c>
    </row>
    <row r="634" s="185" customFormat="1" ht="36" customHeight="1" spans="1:6">
      <c r="A634" s="317" t="s">
        <v>575</v>
      </c>
      <c r="B634" s="329">
        <v>87</v>
      </c>
      <c r="C634" s="329">
        <v>312</v>
      </c>
      <c r="D634" s="325">
        <f t="shared" si="4"/>
        <v>2.586</v>
      </c>
      <c r="E634" s="290" t="s">
        <v>138</v>
      </c>
      <c r="F634" s="167" t="s">
        <v>141</v>
      </c>
    </row>
    <row r="635" s="185" customFormat="1" ht="36" customHeight="1" spans="1:6">
      <c r="A635" s="321" t="s">
        <v>576</v>
      </c>
      <c r="B635" s="323">
        <v>85</v>
      </c>
      <c r="C635" s="323">
        <v>304</v>
      </c>
      <c r="D635" s="325">
        <f t="shared" si="4"/>
        <v>2.576</v>
      </c>
      <c r="E635" s="290" t="s">
        <v>138</v>
      </c>
      <c r="F635" s="167" t="s">
        <v>143</v>
      </c>
    </row>
    <row r="636" s="185" customFormat="1" ht="36" customHeight="1" spans="1:6">
      <c r="A636" s="321" t="s">
        <v>577</v>
      </c>
      <c r="B636" s="323">
        <v>2</v>
      </c>
      <c r="C636" s="323">
        <v>8</v>
      </c>
      <c r="D636" s="325">
        <f t="shared" si="4"/>
        <v>3</v>
      </c>
      <c r="E636" s="290" t="s">
        <v>138</v>
      </c>
      <c r="F636" s="167" t="s">
        <v>143</v>
      </c>
    </row>
    <row r="637" s="185" customFormat="1" ht="36" customHeight="1" spans="1:6">
      <c r="A637" s="317" t="s">
        <v>578</v>
      </c>
      <c r="B637" s="329">
        <v>182</v>
      </c>
      <c r="C637" s="329">
        <v>182</v>
      </c>
      <c r="D637" s="325">
        <f t="shared" si="4"/>
        <v>0</v>
      </c>
      <c r="E637" s="290" t="s">
        <v>138</v>
      </c>
      <c r="F637" s="167" t="s">
        <v>141</v>
      </c>
    </row>
    <row r="638" s="185" customFormat="1" ht="36" customHeight="1" spans="1:6">
      <c r="A638" s="321" t="s">
        <v>579</v>
      </c>
      <c r="B638" s="323">
        <v>12</v>
      </c>
      <c r="C638" s="323">
        <v>155</v>
      </c>
      <c r="D638" s="325">
        <f t="shared" si="4"/>
        <v>11.917</v>
      </c>
      <c r="E638" s="290" t="s">
        <v>138</v>
      </c>
      <c r="F638" s="167" t="s">
        <v>143</v>
      </c>
    </row>
    <row r="639" s="185" customFormat="1" ht="36" customHeight="1" spans="1:6">
      <c r="A639" s="321" t="s">
        <v>580</v>
      </c>
      <c r="B639" s="323">
        <v>170</v>
      </c>
      <c r="C639" s="323">
        <v>27</v>
      </c>
      <c r="D639" s="325">
        <f t="shared" si="4"/>
        <v>-0.841</v>
      </c>
      <c r="E639" s="290" t="s">
        <v>138</v>
      </c>
      <c r="F639" s="167" t="s">
        <v>143</v>
      </c>
    </row>
    <row r="640" s="185" customFormat="1" ht="36" customHeight="1" spans="1:6">
      <c r="A640" s="317" t="s">
        <v>581</v>
      </c>
      <c r="B640" s="329">
        <v>0</v>
      </c>
      <c r="C640" s="329">
        <v>0</v>
      </c>
      <c r="D640" s="325"/>
      <c r="E640" s="290" t="s">
        <v>146</v>
      </c>
      <c r="F640" s="167" t="s">
        <v>141</v>
      </c>
    </row>
    <row r="641" s="185" customFormat="1" ht="36" customHeight="1" spans="1:6">
      <c r="A641" s="321" t="s">
        <v>582</v>
      </c>
      <c r="B641" s="323">
        <v>0</v>
      </c>
      <c r="C641" s="323">
        <v>0</v>
      </c>
      <c r="D641" s="325"/>
      <c r="E641" s="290" t="s">
        <v>146</v>
      </c>
      <c r="F641" s="167" t="s">
        <v>143</v>
      </c>
    </row>
    <row r="642" s="185" customFormat="1" ht="36" customHeight="1" spans="1:6">
      <c r="A642" s="321" t="s">
        <v>583</v>
      </c>
      <c r="B642" s="323">
        <v>0</v>
      </c>
      <c r="C642" s="323">
        <v>0</v>
      </c>
      <c r="D642" s="325"/>
      <c r="E642" s="290" t="s">
        <v>146</v>
      </c>
      <c r="F642" s="167" t="s">
        <v>143</v>
      </c>
    </row>
    <row r="643" s="185" customFormat="1" ht="36" customHeight="1" spans="1:6">
      <c r="A643" s="317" t="s">
        <v>584</v>
      </c>
      <c r="B643" s="329">
        <v>249</v>
      </c>
      <c r="C643" s="329">
        <v>234</v>
      </c>
      <c r="D643" s="325">
        <f>(C643-B643)/B643</f>
        <v>-0.06</v>
      </c>
      <c r="E643" s="290" t="s">
        <v>138</v>
      </c>
      <c r="F643" s="167" t="s">
        <v>141</v>
      </c>
    </row>
    <row r="644" s="185" customFormat="1" ht="36" customHeight="1" spans="1:6">
      <c r="A644" s="321" t="s">
        <v>585</v>
      </c>
      <c r="B644" s="323">
        <v>0</v>
      </c>
      <c r="C644" s="323">
        <v>0</v>
      </c>
      <c r="D644" s="325"/>
      <c r="E644" s="290" t="s">
        <v>146</v>
      </c>
      <c r="F644" s="167" t="s">
        <v>143</v>
      </c>
    </row>
    <row r="645" s="185" customFormat="1" ht="36" customHeight="1" spans="1:6">
      <c r="A645" s="321" t="s">
        <v>586</v>
      </c>
      <c r="B645" s="323">
        <v>249</v>
      </c>
      <c r="C645" s="323">
        <v>234</v>
      </c>
      <c r="D645" s="325">
        <f>(C645-B645)/B645</f>
        <v>-0.06</v>
      </c>
      <c r="E645" s="290" t="s">
        <v>138</v>
      </c>
      <c r="F645" s="167" t="s">
        <v>143</v>
      </c>
    </row>
    <row r="646" s="185" customFormat="1" ht="36" customHeight="1" spans="1:6">
      <c r="A646" s="317" t="s">
        <v>587</v>
      </c>
      <c r="B646" s="329">
        <v>1230</v>
      </c>
      <c r="C646" s="329">
        <v>1321</v>
      </c>
      <c r="D646" s="325">
        <f>(C646-B646)/B646</f>
        <v>0.074</v>
      </c>
      <c r="E646" s="290" t="s">
        <v>138</v>
      </c>
      <c r="F646" s="167" t="s">
        <v>141</v>
      </c>
    </row>
    <row r="647" s="185" customFormat="1" ht="36" customHeight="1" spans="1:6">
      <c r="A647" s="321" t="s">
        <v>588</v>
      </c>
      <c r="B647" s="323"/>
      <c r="C647" s="323">
        <v>1321</v>
      </c>
      <c r="D647" s="325"/>
      <c r="E647" s="290" t="s">
        <v>146</v>
      </c>
      <c r="F647" s="167" t="s">
        <v>143</v>
      </c>
    </row>
    <row r="648" s="185" customFormat="1" ht="36" customHeight="1" spans="1:6">
      <c r="A648" s="321" t="s">
        <v>589</v>
      </c>
      <c r="B648" s="323">
        <v>1230</v>
      </c>
      <c r="C648" s="323">
        <v>0</v>
      </c>
      <c r="D648" s="325">
        <f>(C648-B648)/B648</f>
        <v>-1</v>
      </c>
      <c r="E648" s="290" t="s">
        <v>138</v>
      </c>
      <c r="F648" s="167" t="s">
        <v>143</v>
      </c>
    </row>
    <row r="649" s="185" customFormat="1" ht="36" customHeight="1" spans="1:6">
      <c r="A649" s="321" t="s">
        <v>590</v>
      </c>
      <c r="B649" s="323">
        <v>0</v>
      </c>
      <c r="C649" s="323">
        <v>0</v>
      </c>
      <c r="D649" s="325"/>
      <c r="E649" s="290" t="s">
        <v>146</v>
      </c>
      <c r="F649" s="167" t="s">
        <v>143</v>
      </c>
    </row>
    <row r="650" s="185" customFormat="1" ht="36" customHeight="1" spans="1:6">
      <c r="A650" s="317" t="s">
        <v>591</v>
      </c>
      <c r="B650" s="329">
        <v>3</v>
      </c>
      <c r="C650" s="329">
        <v>0</v>
      </c>
      <c r="D650" s="325">
        <f>(C650-B650)/B650</f>
        <v>-1</v>
      </c>
      <c r="E650" s="290" t="s">
        <v>138</v>
      </c>
      <c r="F650" s="167" t="s">
        <v>141</v>
      </c>
    </row>
    <row r="651" s="185" customFormat="1" ht="36" customHeight="1" spans="1:6">
      <c r="A651" s="321" t="s">
        <v>592</v>
      </c>
      <c r="B651" s="323">
        <v>0</v>
      </c>
      <c r="C651" s="323">
        <v>0</v>
      </c>
      <c r="D651" s="325"/>
      <c r="E651" s="290" t="s">
        <v>146</v>
      </c>
      <c r="F651" s="167" t="s">
        <v>143</v>
      </c>
    </row>
    <row r="652" s="185" customFormat="1" ht="36" customHeight="1" spans="1:6">
      <c r="A652" s="321" t="s">
        <v>593</v>
      </c>
      <c r="B652" s="323">
        <v>0</v>
      </c>
      <c r="C652" s="323">
        <v>0</v>
      </c>
      <c r="D652" s="325"/>
      <c r="E652" s="290" t="s">
        <v>146</v>
      </c>
      <c r="F652" s="167" t="s">
        <v>143</v>
      </c>
    </row>
    <row r="653" s="185" customFormat="1" ht="36" customHeight="1" spans="1:6">
      <c r="A653" s="321" t="s">
        <v>594</v>
      </c>
      <c r="B653" s="323">
        <v>0</v>
      </c>
      <c r="C653" s="323">
        <v>0</v>
      </c>
      <c r="D653" s="325"/>
      <c r="E653" s="290" t="s">
        <v>146</v>
      </c>
      <c r="F653" s="167" t="s">
        <v>143</v>
      </c>
    </row>
    <row r="654" s="185" customFormat="1" ht="36" customHeight="1" spans="1:6">
      <c r="A654" s="321" t="s">
        <v>595</v>
      </c>
      <c r="B654" s="323">
        <v>3</v>
      </c>
      <c r="C654" s="323">
        <v>0</v>
      </c>
      <c r="D654" s="325">
        <f>(C654-B654)/B654</f>
        <v>-1</v>
      </c>
      <c r="E654" s="290" t="s">
        <v>138</v>
      </c>
      <c r="F654" s="167" t="s">
        <v>143</v>
      </c>
    </row>
    <row r="655" s="185" customFormat="1" ht="36" customHeight="1" spans="1:6">
      <c r="A655" s="317" t="s">
        <v>596</v>
      </c>
      <c r="B655" s="329">
        <v>263</v>
      </c>
      <c r="C655" s="329">
        <v>396</v>
      </c>
      <c r="D655" s="325">
        <f>(C655-B655)/B655</f>
        <v>0.506</v>
      </c>
      <c r="E655" s="290" t="s">
        <v>138</v>
      </c>
      <c r="F655" s="167" t="s">
        <v>141</v>
      </c>
    </row>
    <row r="656" s="185" customFormat="1" ht="36" customHeight="1" spans="1:6">
      <c r="A656" s="321" t="s">
        <v>142</v>
      </c>
      <c r="B656" s="323">
        <v>235</v>
      </c>
      <c r="C656" s="323">
        <v>198</v>
      </c>
      <c r="D656" s="325">
        <f>(C656-B656)/B656</f>
        <v>-0.157</v>
      </c>
      <c r="E656" s="290" t="s">
        <v>138</v>
      </c>
      <c r="F656" s="167" t="s">
        <v>143</v>
      </c>
    </row>
    <row r="657" s="185" customFormat="1" ht="36" customHeight="1" spans="1:6">
      <c r="A657" s="321" t="s">
        <v>144</v>
      </c>
      <c r="B657" s="323"/>
      <c r="C657" s="323"/>
      <c r="D657" s="325"/>
      <c r="E657" s="290" t="s">
        <v>146</v>
      </c>
      <c r="F657" s="167" t="s">
        <v>143</v>
      </c>
    </row>
    <row r="658" s="185" customFormat="1" ht="36" customHeight="1" spans="1:6">
      <c r="A658" s="321" t="s">
        <v>145</v>
      </c>
      <c r="B658" s="323">
        <v>0</v>
      </c>
      <c r="C658" s="323">
        <v>0</v>
      </c>
      <c r="D658" s="325"/>
      <c r="E658" s="290" t="s">
        <v>146</v>
      </c>
      <c r="F658" s="167" t="s">
        <v>143</v>
      </c>
    </row>
    <row r="659" s="185" customFormat="1" ht="36" customHeight="1" spans="1:6">
      <c r="A659" s="321" t="s">
        <v>597</v>
      </c>
      <c r="B659" s="323">
        <v>22</v>
      </c>
      <c r="C659" s="323">
        <v>198</v>
      </c>
      <c r="D659" s="325">
        <f>(C659-B659)/B659</f>
        <v>8</v>
      </c>
      <c r="E659" s="290" t="s">
        <v>138</v>
      </c>
      <c r="F659" s="167" t="s">
        <v>143</v>
      </c>
    </row>
    <row r="660" s="185" customFormat="1" ht="36" customHeight="1" spans="1:6">
      <c r="A660" s="321" t="s">
        <v>598</v>
      </c>
      <c r="B660" s="323"/>
      <c r="C660" s="323"/>
      <c r="D660" s="325"/>
      <c r="E660" s="290" t="s">
        <v>146</v>
      </c>
      <c r="F660" s="167" t="s">
        <v>143</v>
      </c>
    </row>
    <row r="661" s="185" customFormat="1" ht="36" customHeight="1" spans="1:6">
      <c r="A661" s="321" t="s">
        <v>153</v>
      </c>
      <c r="B661" s="323"/>
      <c r="C661" s="323"/>
      <c r="D661" s="325"/>
      <c r="E661" s="290" t="s">
        <v>146</v>
      </c>
      <c r="F661" s="167" t="s">
        <v>143</v>
      </c>
    </row>
    <row r="662" s="185" customFormat="1" ht="36" customHeight="1" spans="1:6">
      <c r="A662" s="321" t="s">
        <v>599</v>
      </c>
      <c r="B662" s="323">
        <v>6</v>
      </c>
      <c r="C662" s="323"/>
      <c r="D662" s="325">
        <f>(C662-B662)/B662</f>
        <v>-1</v>
      </c>
      <c r="E662" s="290" t="s">
        <v>138</v>
      </c>
      <c r="F662" s="167" t="s">
        <v>143</v>
      </c>
    </row>
    <row r="663" s="185" customFormat="1" ht="36" customHeight="1" spans="1:6">
      <c r="A663" s="317" t="s">
        <v>600</v>
      </c>
      <c r="B663" s="329">
        <v>16</v>
      </c>
      <c r="C663" s="329">
        <v>19</v>
      </c>
      <c r="D663" s="325">
        <f>(C663-B663)/B663</f>
        <v>0.188</v>
      </c>
      <c r="E663" s="290" t="s">
        <v>138</v>
      </c>
      <c r="F663" s="167" t="s">
        <v>141</v>
      </c>
    </row>
    <row r="664" s="185" customFormat="1" ht="36" customHeight="1" spans="1:6">
      <c r="A664" s="321" t="s">
        <v>601</v>
      </c>
      <c r="B664" s="323">
        <v>16</v>
      </c>
      <c r="C664" s="323">
        <v>19</v>
      </c>
      <c r="D664" s="325">
        <f>(C664-B664)/B664</f>
        <v>0.188</v>
      </c>
      <c r="E664" s="290" t="s">
        <v>138</v>
      </c>
      <c r="F664" s="167" t="s">
        <v>143</v>
      </c>
    </row>
    <row r="665" s="185" customFormat="1" ht="36" customHeight="1" spans="1:6">
      <c r="A665" s="321" t="s">
        <v>602</v>
      </c>
      <c r="B665" s="323">
        <v>0</v>
      </c>
      <c r="C665" s="323">
        <v>0</v>
      </c>
      <c r="D665" s="325"/>
      <c r="E665" s="290" t="s">
        <v>146</v>
      </c>
      <c r="F665" s="167" t="s">
        <v>143</v>
      </c>
    </row>
    <row r="666" s="185" customFormat="1" ht="36" customHeight="1" spans="1:6">
      <c r="A666" s="317" t="s">
        <v>603</v>
      </c>
      <c r="B666" s="329"/>
      <c r="C666" s="329"/>
      <c r="D666" s="325"/>
      <c r="E666" s="290" t="s">
        <v>146</v>
      </c>
      <c r="F666" s="167" t="s">
        <v>141</v>
      </c>
    </row>
    <row r="667" s="185" customFormat="1" ht="36" customHeight="1" spans="1:6">
      <c r="A667" s="321" t="s">
        <v>604</v>
      </c>
      <c r="B667" s="323"/>
      <c r="C667" s="323"/>
      <c r="D667" s="325"/>
      <c r="E667" s="290" t="s">
        <v>146</v>
      </c>
      <c r="F667" s="167" t="s">
        <v>143</v>
      </c>
    </row>
    <row r="668" s="185" customFormat="1" ht="36" customHeight="1" spans="1:6">
      <c r="A668" s="317" t="s">
        <v>86</v>
      </c>
      <c r="B668" s="329">
        <v>43066</v>
      </c>
      <c r="C668" s="329">
        <v>54761</v>
      </c>
      <c r="D668" s="331">
        <f>(C668-B668)/B668</f>
        <v>0.272</v>
      </c>
      <c r="E668" s="290" t="s">
        <v>138</v>
      </c>
      <c r="F668" s="167" t="s">
        <v>139</v>
      </c>
    </row>
    <row r="669" s="185" customFormat="1" ht="36" customHeight="1" spans="1:6">
      <c r="A669" s="317" t="s">
        <v>605</v>
      </c>
      <c r="B669" s="329">
        <v>681</v>
      </c>
      <c r="C669" s="329">
        <v>869</v>
      </c>
      <c r="D669" s="325">
        <f>(C669-B669)/B669</f>
        <v>0.276</v>
      </c>
      <c r="E669" s="290" t="s">
        <v>138</v>
      </c>
      <c r="F669" s="167" t="s">
        <v>141</v>
      </c>
    </row>
    <row r="670" s="185" customFormat="1" ht="36" customHeight="1" spans="1:6">
      <c r="A670" s="321" t="s">
        <v>142</v>
      </c>
      <c r="B670" s="323">
        <v>607</v>
      </c>
      <c r="C670" s="323">
        <v>647</v>
      </c>
      <c r="D670" s="325">
        <f>(C670-B670)/B670</f>
        <v>0.066</v>
      </c>
      <c r="E670" s="290" t="s">
        <v>138</v>
      </c>
      <c r="F670" s="167" t="s">
        <v>143</v>
      </c>
    </row>
    <row r="671" s="185" customFormat="1" ht="36" customHeight="1" spans="1:6">
      <c r="A671" s="321" t="s">
        <v>144</v>
      </c>
      <c r="B671" s="323"/>
      <c r="C671" s="323"/>
      <c r="D671" s="325"/>
      <c r="E671" s="290" t="s">
        <v>146</v>
      </c>
      <c r="F671" s="167" t="s">
        <v>143</v>
      </c>
    </row>
    <row r="672" s="185" customFormat="1" ht="36" customHeight="1" spans="1:6">
      <c r="A672" s="321" t="s">
        <v>145</v>
      </c>
      <c r="B672" s="323"/>
      <c r="C672" s="323"/>
      <c r="D672" s="325"/>
      <c r="E672" s="290" t="s">
        <v>146</v>
      </c>
      <c r="F672" s="167" t="s">
        <v>143</v>
      </c>
    </row>
    <row r="673" s="185" customFormat="1" ht="36" customHeight="1" spans="1:6">
      <c r="A673" s="321" t="s">
        <v>606</v>
      </c>
      <c r="B673" s="323">
        <v>74</v>
      </c>
      <c r="C673" s="323">
        <v>221</v>
      </c>
      <c r="D673" s="325">
        <f>(C673-B673)/B673</f>
        <v>1.986</v>
      </c>
      <c r="E673" s="290" t="s">
        <v>138</v>
      </c>
      <c r="F673" s="167" t="s">
        <v>143</v>
      </c>
    </row>
    <row r="674" s="185" customFormat="1" ht="36" customHeight="1" spans="1:6">
      <c r="A674" s="317" t="s">
        <v>607</v>
      </c>
      <c r="B674" s="329">
        <v>3495</v>
      </c>
      <c r="C674" s="329">
        <v>2707</v>
      </c>
      <c r="D674" s="325">
        <f>(C674-B674)/B674</f>
        <v>-0.225</v>
      </c>
      <c r="E674" s="290" t="s">
        <v>138</v>
      </c>
      <c r="F674" s="167" t="s">
        <v>141</v>
      </c>
    </row>
    <row r="675" s="185" customFormat="1" ht="36" customHeight="1" spans="1:6">
      <c r="A675" s="321" t="s">
        <v>608</v>
      </c>
      <c r="B675" s="323">
        <v>2541</v>
      </c>
      <c r="C675" s="323">
        <v>1686</v>
      </c>
      <c r="D675" s="325">
        <f>(C675-B675)/B675</f>
        <v>-0.336</v>
      </c>
      <c r="E675" s="290" t="s">
        <v>138</v>
      </c>
      <c r="F675" s="167" t="s">
        <v>143</v>
      </c>
    </row>
    <row r="676" s="185" customFormat="1" ht="36" customHeight="1" spans="1:6">
      <c r="A676" s="321" t="s">
        <v>609</v>
      </c>
      <c r="B676" s="323">
        <v>954</v>
      </c>
      <c r="C676" s="323">
        <v>882</v>
      </c>
      <c r="D676" s="325">
        <f>(C676-B676)/B676</f>
        <v>-0.075</v>
      </c>
      <c r="E676" s="290" t="s">
        <v>138</v>
      </c>
      <c r="F676" s="167" t="s">
        <v>143</v>
      </c>
    </row>
    <row r="677" s="185" customFormat="1" ht="36" customHeight="1" spans="1:6">
      <c r="A677" s="321" t="s">
        <v>610</v>
      </c>
      <c r="B677" s="323"/>
      <c r="C677" s="323"/>
      <c r="D677" s="325"/>
      <c r="E677" s="290" t="s">
        <v>146</v>
      </c>
      <c r="F677" s="167" t="s">
        <v>143</v>
      </c>
    </row>
    <row r="678" s="185" customFormat="1" ht="36" customHeight="1" spans="1:6">
      <c r="A678" s="321" t="s">
        <v>611</v>
      </c>
      <c r="B678" s="323">
        <v>0</v>
      </c>
      <c r="C678" s="323">
        <v>0</v>
      </c>
      <c r="D678" s="325"/>
      <c r="E678" s="290" t="s">
        <v>146</v>
      </c>
      <c r="F678" s="167" t="s">
        <v>143</v>
      </c>
    </row>
    <row r="679" s="185" customFormat="1" ht="36" customHeight="1" spans="1:6">
      <c r="A679" s="321" t="s">
        <v>612</v>
      </c>
      <c r="B679" s="323">
        <v>0</v>
      </c>
      <c r="C679" s="323">
        <v>0</v>
      </c>
      <c r="D679" s="325"/>
      <c r="E679" s="290" t="s">
        <v>146</v>
      </c>
      <c r="F679" s="167" t="s">
        <v>143</v>
      </c>
    </row>
    <row r="680" s="185" customFormat="1" ht="36" customHeight="1" spans="1:6">
      <c r="A680" s="321" t="s">
        <v>613</v>
      </c>
      <c r="B680" s="323">
        <v>0</v>
      </c>
      <c r="C680" s="323">
        <v>76</v>
      </c>
      <c r="D680" s="325"/>
      <c r="E680" s="290" t="s">
        <v>146</v>
      </c>
      <c r="F680" s="167" t="s">
        <v>143</v>
      </c>
    </row>
    <row r="681" s="185" customFormat="1" ht="36" customHeight="1" spans="1:6">
      <c r="A681" s="321" t="s">
        <v>614</v>
      </c>
      <c r="B681" s="323">
        <v>0</v>
      </c>
      <c r="C681" s="323">
        <v>0</v>
      </c>
      <c r="D681" s="325"/>
      <c r="E681" s="290" t="s">
        <v>146</v>
      </c>
      <c r="F681" s="167" t="s">
        <v>143</v>
      </c>
    </row>
    <row r="682" s="185" customFormat="1" ht="36" customHeight="1" spans="1:6">
      <c r="A682" s="321" t="s">
        <v>615</v>
      </c>
      <c r="B682" s="323"/>
      <c r="C682" s="323"/>
      <c r="D682" s="325"/>
      <c r="E682" s="290" t="s">
        <v>146</v>
      </c>
      <c r="F682" s="167" t="s">
        <v>143</v>
      </c>
    </row>
    <row r="683" s="185" customFormat="1" ht="36" customHeight="1" spans="1:6">
      <c r="A683" s="321" t="s">
        <v>616</v>
      </c>
      <c r="B683" s="323">
        <v>0</v>
      </c>
      <c r="C683" s="323">
        <v>0</v>
      </c>
      <c r="D683" s="325"/>
      <c r="E683" s="290" t="s">
        <v>146</v>
      </c>
      <c r="F683" s="167" t="s">
        <v>143</v>
      </c>
    </row>
    <row r="684" s="185" customFormat="1" ht="36" customHeight="1" spans="1:6">
      <c r="A684" s="321" t="s">
        <v>617</v>
      </c>
      <c r="B684" s="323"/>
      <c r="C684" s="323"/>
      <c r="D684" s="325"/>
      <c r="E684" s="290" t="s">
        <v>146</v>
      </c>
      <c r="F684" s="167" t="s">
        <v>143</v>
      </c>
    </row>
    <row r="685" s="185" customFormat="1" ht="36" customHeight="1" spans="1:6">
      <c r="A685" s="321" t="s">
        <v>618</v>
      </c>
      <c r="B685" s="323">
        <v>0</v>
      </c>
      <c r="C685" s="323">
        <v>0</v>
      </c>
      <c r="D685" s="325"/>
      <c r="E685" s="290" t="s">
        <v>146</v>
      </c>
      <c r="F685" s="167" t="s">
        <v>143</v>
      </c>
    </row>
    <row r="686" s="185" customFormat="1" ht="36" customHeight="1" spans="1:6">
      <c r="A686" s="321" t="s">
        <v>619</v>
      </c>
      <c r="B686" s="323"/>
      <c r="C686" s="323"/>
      <c r="D686" s="325"/>
      <c r="E686" s="290" t="s">
        <v>146</v>
      </c>
      <c r="F686" s="167" t="s">
        <v>143</v>
      </c>
    </row>
    <row r="687" s="185" customFormat="1" ht="36" customHeight="1" spans="1:6">
      <c r="A687" s="321" t="s">
        <v>620</v>
      </c>
      <c r="B687" s="323"/>
      <c r="C687" s="323">
        <v>64</v>
      </c>
      <c r="D687" s="325"/>
      <c r="E687" s="290" t="s">
        <v>146</v>
      </c>
      <c r="F687" s="167" t="s">
        <v>143</v>
      </c>
    </row>
    <row r="688" s="185" customFormat="1" ht="36" customHeight="1" spans="1:6">
      <c r="A688" s="317" t="s">
        <v>621</v>
      </c>
      <c r="B688" s="329">
        <v>6657</v>
      </c>
      <c r="C688" s="329">
        <v>11175</v>
      </c>
      <c r="D688" s="325">
        <f>(C688-B688)/B688</f>
        <v>0.679</v>
      </c>
      <c r="E688" s="290" t="s">
        <v>138</v>
      </c>
      <c r="F688" s="167" t="s">
        <v>141</v>
      </c>
    </row>
    <row r="689" s="185" customFormat="1" ht="36" customHeight="1" spans="1:6">
      <c r="A689" s="321" t="s">
        <v>622</v>
      </c>
      <c r="B689" s="323">
        <v>0</v>
      </c>
      <c r="C689" s="323">
        <v>0</v>
      </c>
      <c r="D689" s="325"/>
      <c r="E689" s="290" t="s">
        <v>146</v>
      </c>
      <c r="F689" s="167" t="s">
        <v>143</v>
      </c>
    </row>
    <row r="690" s="185" customFormat="1" ht="36" customHeight="1" spans="1:6">
      <c r="A690" s="321" t="s">
        <v>623</v>
      </c>
      <c r="B690" s="323">
        <v>6395</v>
      </c>
      <c r="C690" s="323">
        <v>6953</v>
      </c>
      <c r="D690" s="325">
        <f t="shared" ref="D690:D695" si="5">(C690-B690)/B690</f>
        <v>0.087</v>
      </c>
      <c r="E690" s="290" t="s">
        <v>138</v>
      </c>
      <c r="F690" s="167" t="s">
        <v>143</v>
      </c>
    </row>
    <row r="691" s="185" customFormat="1" ht="36" customHeight="1" spans="1:6">
      <c r="A691" s="321" t="s">
        <v>624</v>
      </c>
      <c r="B691" s="323">
        <v>262</v>
      </c>
      <c r="C691" s="323">
        <v>4222</v>
      </c>
      <c r="D691" s="325">
        <f t="shared" si="5"/>
        <v>15.115</v>
      </c>
      <c r="E691" s="290" t="s">
        <v>138</v>
      </c>
      <c r="F691" s="167" t="s">
        <v>143</v>
      </c>
    </row>
    <row r="692" s="185" customFormat="1" ht="36" customHeight="1" spans="1:6">
      <c r="A692" s="317" t="s">
        <v>625</v>
      </c>
      <c r="B692" s="329">
        <v>10561</v>
      </c>
      <c r="C692" s="329">
        <v>11391</v>
      </c>
      <c r="D692" s="325">
        <f t="shared" si="5"/>
        <v>0.079</v>
      </c>
      <c r="E692" s="290" t="s">
        <v>138</v>
      </c>
      <c r="F692" s="167" t="s">
        <v>141</v>
      </c>
    </row>
    <row r="693" s="185" customFormat="1" ht="36" customHeight="1" spans="1:6">
      <c r="A693" s="321" t="s">
        <v>626</v>
      </c>
      <c r="B693" s="323">
        <v>655</v>
      </c>
      <c r="C693" s="323">
        <v>589</v>
      </c>
      <c r="D693" s="325">
        <f t="shared" si="5"/>
        <v>-0.101</v>
      </c>
      <c r="E693" s="290" t="s">
        <v>138</v>
      </c>
      <c r="F693" s="167" t="s">
        <v>143</v>
      </c>
    </row>
    <row r="694" s="185" customFormat="1" ht="36" customHeight="1" spans="1:6">
      <c r="A694" s="321" t="s">
        <v>627</v>
      </c>
      <c r="B694" s="323">
        <v>342</v>
      </c>
      <c r="C694" s="323">
        <v>326</v>
      </c>
      <c r="D694" s="325">
        <f t="shared" si="5"/>
        <v>-0.047</v>
      </c>
      <c r="E694" s="290" t="s">
        <v>138</v>
      </c>
      <c r="F694" s="167" t="s">
        <v>143</v>
      </c>
    </row>
    <row r="695" s="185" customFormat="1" ht="36" customHeight="1" spans="1:6">
      <c r="A695" s="321" t="s">
        <v>628</v>
      </c>
      <c r="B695" s="323">
        <v>601</v>
      </c>
      <c r="C695" s="323">
        <v>622</v>
      </c>
      <c r="D695" s="325">
        <f t="shared" si="5"/>
        <v>0.035</v>
      </c>
      <c r="E695" s="290" t="s">
        <v>138</v>
      </c>
      <c r="F695" s="167" t="s">
        <v>143</v>
      </c>
    </row>
    <row r="696" s="185" customFormat="1" ht="36" customHeight="1" spans="1:6">
      <c r="A696" s="321" t="s">
        <v>629</v>
      </c>
      <c r="B696" s="323">
        <v>0</v>
      </c>
      <c r="C696" s="323">
        <v>0</v>
      </c>
      <c r="D696" s="325"/>
      <c r="E696" s="290" t="s">
        <v>146</v>
      </c>
      <c r="F696" s="167" t="s">
        <v>143</v>
      </c>
    </row>
    <row r="697" s="185" customFormat="1" ht="36" customHeight="1" spans="1:6">
      <c r="A697" s="321" t="s">
        <v>630</v>
      </c>
      <c r="B697" s="323"/>
      <c r="C697" s="323"/>
      <c r="D697" s="325"/>
      <c r="E697" s="290" t="s">
        <v>146</v>
      </c>
      <c r="F697" s="167" t="s">
        <v>143</v>
      </c>
    </row>
    <row r="698" s="185" customFormat="1" ht="36" customHeight="1" spans="1:6">
      <c r="A698" s="321" t="s">
        <v>631</v>
      </c>
      <c r="B698" s="323">
        <v>0</v>
      </c>
      <c r="C698" s="323">
        <v>0</v>
      </c>
      <c r="D698" s="325"/>
      <c r="E698" s="290" t="s">
        <v>146</v>
      </c>
      <c r="F698" s="167" t="s">
        <v>143</v>
      </c>
    </row>
    <row r="699" s="185" customFormat="1" ht="36" customHeight="1" spans="1:6">
      <c r="A699" s="321" t="s">
        <v>632</v>
      </c>
      <c r="B699" s="323">
        <v>0</v>
      </c>
      <c r="C699" s="323">
        <v>0</v>
      </c>
      <c r="D699" s="325"/>
      <c r="E699" s="290" t="s">
        <v>146</v>
      </c>
      <c r="F699" s="167" t="s">
        <v>143</v>
      </c>
    </row>
    <row r="700" s="185" customFormat="1" ht="36" customHeight="1" spans="1:6">
      <c r="A700" s="321" t="s">
        <v>633</v>
      </c>
      <c r="B700" s="323">
        <v>6690</v>
      </c>
      <c r="C700" s="323">
        <v>8834</v>
      </c>
      <c r="D700" s="325">
        <f>(C700-B700)/B700</f>
        <v>0.32</v>
      </c>
      <c r="E700" s="290" t="s">
        <v>138</v>
      </c>
      <c r="F700" s="167" t="s">
        <v>143</v>
      </c>
    </row>
    <row r="701" s="185" customFormat="1" ht="36" customHeight="1" spans="1:6">
      <c r="A701" s="321" t="s">
        <v>634</v>
      </c>
      <c r="B701" s="323">
        <v>573</v>
      </c>
      <c r="C701" s="323">
        <v>520</v>
      </c>
      <c r="D701" s="325">
        <f>(C701-B701)/B701</f>
        <v>-0.092</v>
      </c>
      <c r="E701" s="290" t="s">
        <v>138</v>
      </c>
      <c r="F701" s="167" t="s">
        <v>143</v>
      </c>
    </row>
    <row r="702" s="185" customFormat="1" ht="36" customHeight="1" spans="1:6">
      <c r="A702" s="321" t="s">
        <v>635</v>
      </c>
      <c r="B702" s="323">
        <v>1700</v>
      </c>
      <c r="C702" s="323">
        <v>391</v>
      </c>
      <c r="D702" s="325">
        <f>(C702-B702)/B702</f>
        <v>-0.77</v>
      </c>
      <c r="E702" s="290" t="s">
        <v>138</v>
      </c>
      <c r="F702" s="167" t="s">
        <v>143</v>
      </c>
    </row>
    <row r="703" s="185" customFormat="1" ht="36" customHeight="1" spans="1:6">
      <c r="A703" s="321" t="s">
        <v>636</v>
      </c>
      <c r="B703" s="323">
        <v>0</v>
      </c>
      <c r="C703" s="323">
        <v>108</v>
      </c>
      <c r="D703" s="325"/>
      <c r="E703" s="290" t="s">
        <v>146</v>
      </c>
      <c r="F703" s="167" t="s">
        <v>143</v>
      </c>
    </row>
    <row r="704" s="185" customFormat="1" ht="36" customHeight="1" spans="1:6">
      <c r="A704" s="317" t="s">
        <v>637</v>
      </c>
      <c r="B704" s="329"/>
      <c r="C704" s="329"/>
      <c r="D704" s="325"/>
      <c r="E704" s="290" t="s">
        <v>146</v>
      </c>
      <c r="F704" s="167" t="s">
        <v>141</v>
      </c>
    </row>
    <row r="705" s="185" customFormat="1" ht="36" customHeight="1" spans="1:6">
      <c r="A705" s="321" t="s">
        <v>638</v>
      </c>
      <c r="B705" s="323"/>
      <c r="C705" s="323"/>
      <c r="D705" s="325"/>
      <c r="E705" s="290" t="s">
        <v>146</v>
      </c>
      <c r="F705" s="167" t="s">
        <v>143</v>
      </c>
    </row>
    <row r="706" s="185" customFormat="1" ht="36" customHeight="1" spans="1:6">
      <c r="A706" s="321" t="s">
        <v>639</v>
      </c>
      <c r="B706" s="323">
        <v>0</v>
      </c>
      <c r="C706" s="323">
        <v>0</v>
      </c>
      <c r="D706" s="325"/>
      <c r="E706" s="290" t="s">
        <v>146</v>
      </c>
      <c r="F706" s="167" t="s">
        <v>143</v>
      </c>
    </row>
    <row r="707" s="185" customFormat="1" ht="36" customHeight="1" spans="1:6">
      <c r="A707" s="317" t="s">
        <v>640</v>
      </c>
      <c r="B707" s="329">
        <v>1203</v>
      </c>
      <c r="C707" s="329">
        <v>2297</v>
      </c>
      <c r="D707" s="325">
        <f>(C707-B707)/B707</f>
        <v>0.909</v>
      </c>
      <c r="E707" s="290" t="s">
        <v>138</v>
      </c>
      <c r="F707" s="167" t="s">
        <v>141</v>
      </c>
    </row>
    <row r="708" s="185" customFormat="1" ht="36" customHeight="1" spans="1:6">
      <c r="A708" s="321" t="s">
        <v>641</v>
      </c>
      <c r="B708" s="323"/>
      <c r="C708" s="323"/>
      <c r="D708" s="325"/>
      <c r="E708" s="290" t="s">
        <v>146</v>
      </c>
      <c r="F708" s="167" t="s">
        <v>143</v>
      </c>
    </row>
    <row r="709" s="185" customFormat="1" ht="36" customHeight="1" spans="1:6">
      <c r="A709" s="321" t="s">
        <v>642</v>
      </c>
      <c r="B709" s="323">
        <v>117</v>
      </c>
      <c r="C709" s="323">
        <v>69</v>
      </c>
      <c r="D709" s="325">
        <f t="shared" ref="D709:D718" si="6">(C709-B709)/B709</f>
        <v>-0.41</v>
      </c>
      <c r="E709" s="290" t="s">
        <v>138</v>
      </c>
      <c r="F709" s="167" t="s">
        <v>143</v>
      </c>
    </row>
    <row r="710" s="185" customFormat="1" ht="36" customHeight="1" spans="1:6">
      <c r="A710" s="321" t="s">
        <v>643</v>
      </c>
      <c r="B710" s="323">
        <v>1086</v>
      </c>
      <c r="C710" s="323">
        <v>2227</v>
      </c>
      <c r="D710" s="325">
        <f t="shared" si="6"/>
        <v>1.051</v>
      </c>
      <c r="E710" s="290" t="s">
        <v>138</v>
      </c>
      <c r="F710" s="167" t="s">
        <v>143</v>
      </c>
    </row>
    <row r="711" s="185" customFormat="1" ht="36" customHeight="1" spans="1:6">
      <c r="A711" s="317" t="s">
        <v>644</v>
      </c>
      <c r="B711" s="329">
        <v>18353</v>
      </c>
      <c r="C711" s="329">
        <v>20126</v>
      </c>
      <c r="D711" s="325">
        <f t="shared" si="6"/>
        <v>0.097</v>
      </c>
      <c r="E711" s="290" t="s">
        <v>138</v>
      </c>
      <c r="F711" s="167" t="s">
        <v>141</v>
      </c>
    </row>
    <row r="712" s="185" customFormat="1" ht="36" customHeight="1" spans="1:6">
      <c r="A712" s="321" t="s">
        <v>645</v>
      </c>
      <c r="B712" s="323">
        <v>2190</v>
      </c>
      <c r="C712" s="323">
        <v>2499</v>
      </c>
      <c r="D712" s="325">
        <f t="shared" si="6"/>
        <v>0.141</v>
      </c>
      <c r="E712" s="290" t="s">
        <v>138</v>
      </c>
      <c r="F712" s="167" t="s">
        <v>143</v>
      </c>
    </row>
    <row r="713" s="185" customFormat="1" ht="36" customHeight="1" spans="1:6">
      <c r="A713" s="321" t="s">
        <v>646</v>
      </c>
      <c r="B713" s="323">
        <v>8530</v>
      </c>
      <c r="C713" s="323">
        <v>9229</v>
      </c>
      <c r="D713" s="325">
        <f t="shared" si="6"/>
        <v>0.082</v>
      </c>
      <c r="E713" s="290" t="s">
        <v>138</v>
      </c>
      <c r="F713" s="167" t="s">
        <v>143</v>
      </c>
    </row>
    <row r="714" s="185" customFormat="1" ht="36" customHeight="1" spans="1:6">
      <c r="A714" s="321" t="s">
        <v>647</v>
      </c>
      <c r="B714" s="323">
        <v>6909</v>
      </c>
      <c r="C714" s="323">
        <v>7451</v>
      </c>
      <c r="D714" s="325">
        <f t="shared" si="6"/>
        <v>0.078</v>
      </c>
      <c r="E714" s="290" t="s">
        <v>138</v>
      </c>
      <c r="F714" s="167" t="s">
        <v>143</v>
      </c>
    </row>
    <row r="715" s="185" customFormat="1" ht="36" customHeight="1" spans="1:6">
      <c r="A715" s="321" t="s">
        <v>648</v>
      </c>
      <c r="B715" s="323">
        <v>724</v>
      </c>
      <c r="C715" s="323">
        <v>948</v>
      </c>
      <c r="D715" s="325">
        <f t="shared" si="6"/>
        <v>0.309</v>
      </c>
      <c r="E715" s="290" t="s">
        <v>138</v>
      </c>
      <c r="F715" s="167" t="s">
        <v>143</v>
      </c>
    </row>
    <row r="716" s="185" customFormat="1" ht="36" customHeight="1" spans="1:6">
      <c r="A716" s="317" t="s">
        <v>649</v>
      </c>
      <c r="B716" s="329">
        <v>853</v>
      </c>
      <c r="C716" s="329">
        <v>572</v>
      </c>
      <c r="D716" s="325">
        <f t="shared" si="6"/>
        <v>-0.329</v>
      </c>
      <c r="E716" s="290" t="s">
        <v>138</v>
      </c>
      <c r="F716" s="167" t="s">
        <v>141</v>
      </c>
    </row>
    <row r="717" s="185" customFormat="1" ht="36" customHeight="1" spans="1:6">
      <c r="A717" s="321" t="s">
        <v>650</v>
      </c>
      <c r="B717" s="323">
        <v>5</v>
      </c>
      <c r="C717" s="323">
        <v>12</v>
      </c>
      <c r="D717" s="325">
        <f t="shared" si="6"/>
        <v>1.4</v>
      </c>
      <c r="E717" s="290" t="s">
        <v>138</v>
      </c>
      <c r="F717" s="167" t="s">
        <v>143</v>
      </c>
    </row>
    <row r="718" s="185" customFormat="1" ht="36" customHeight="1" spans="1:6">
      <c r="A718" s="321" t="s">
        <v>651</v>
      </c>
      <c r="B718" s="323">
        <v>848</v>
      </c>
      <c r="C718" s="323">
        <v>560</v>
      </c>
      <c r="D718" s="325">
        <f t="shared" si="6"/>
        <v>-0.34</v>
      </c>
      <c r="E718" s="290" t="s">
        <v>138</v>
      </c>
      <c r="F718" s="167" t="s">
        <v>143</v>
      </c>
    </row>
    <row r="719" s="185" customFormat="1" ht="36" customHeight="1" spans="1:6">
      <c r="A719" s="321" t="s">
        <v>652</v>
      </c>
      <c r="B719" s="323">
        <v>0</v>
      </c>
      <c r="C719" s="323">
        <v>0</v>
      </c>
      <c r="D719" s="325"/>
      <c r="E719" s="290" t="s">
        <v>146</v>
      </c>
      <c r="F719" s="167" t="s">
        <v>143</v>
      </c>
    </row>
    <row r="720" s="185" customFormat="1" ht="36" customHeight="1" spans="1:6">
      <c r="A720" s="317" t="s">
        <v>653</v>
      </c>
      <c r="B720" s="329">
        <v>356</v>
      </c>
      <c r="C720" s="329">
        <v>156</v>
      </c>
      <c r="D720" s="325">
        <f>(C720-B720)/B720</f>
        <v>-0.562</v>
      </c>
      <c r="E720" s="290" t="s">
        <v>138</v>
      </c>
      <c r="F720" s="167" t="s">
        <v>141</v>
      </c>
    </row>
    <row r="721" s="185" customFormat="1" ht="36" customHeight="1" spans="1:6">
      <c r="A721" s="321" t="s">
        <v>654</v>
      </c>
      <c r="B721" s="323">
        <v>356</v>
      </c>
      <c r="C721" s="323">
        <v>156</v>
      </c>
      <c r="D721" s="325">
        <f>(C721-B721)/B721</f>
        <v>-0.562</v>
      </c>
      <c r="E721" s="290" t="s">
        <v>138</v>
      </c>
      <c r="F721" s="167" t="s">
        <v>143</v>
      </c>
    </row>
    <row r="722" s="185" customFormat="1" ht="36" customHeight="1" spans="1:6">
      <c r="A722" s="321" t="s">
        <v>655</v>
      </c>
      <c r="B722" s="323">
        <v>0</v>
      </c>
      <c r="C722" s="323">
        <v>0</v>
      </c>
      <c r="D722" s="325"/>
      <c r="E722" s="290" t="s">
        <v>146</v>
      </c>
      <c r="F722" s="167" t="s">
        <v>143</v>
      </c>
    </row>
    <row r="723" s="185" customFormat="1" ht="36" customHeight="1" spans="1:6">
      <c r="A723" s="321" t="s">
        <v>656</v>
      </c>
      <c r="B723" s="323">
        <v>0</v>
      </c>
      <c r="C723" s="323">
        <v>0</v>
      </c>
      <c r="D723" s="325"/>
      <c r="E723" s="290" t="s">
        <v>146</v>
      </c>
      <c r="F723" s="167" t="s">
        <v>143</v>
      </c>
    </row>
    <row r="724" s="185" customFormat="1" ht="36" customHeight="1" spans="1:6">
      <c r="A724" s="317" t="s">
        <v>657</v>
      </c>
      <c r="B724" s="329">
        <v>57</v>
      </c>
      <c r="C724" s="329">
        <v>3795</v>
      </c>
      <c r="D724" s="325">
        <f>(C724-B724)/B724</f>
        <v>65.579</v>
      </c>
      <c r="E724" s="290" t="s">
        <v>138</v>
      </c>
      <c r="F724" s="167" t="s">
        <v>141</v>
      </c>
    </row>
    <row r="725" s="185" customFormat="1" ht="36" customHeight="1" spans="1:6">
      <c r="A725" s="321" t="s">
        <v>658</v>
      </c>
      <c r="B725" s="323">
        <v>57</v>
      </c>
      <c r="C725" s="323">
        <v>3795</v>
      </c>
      <c r="D725" s="325">
        <f>(C725-B725)/B725</f>
        <v>65.579</v>
      </c>
      <c r="E725" s="290" t="s">
        <v>138</v>
      </c>
      <c r="F725" s="167" t="s">
        <v>143</v>
      </c>
    </row>
    <row r="726" s="185" customFormat="1" ht="36" customHeight="1" spans="1:6">
      <c r="A726" s="321" t="s">
        <v>659</v>
      </c>
      <c r="B726" s="323">
        <v>0</v>
      </c>
      <c r="C726" s="323">
        <v>0</v>
      </c>
      <c r="D726" s="325"/>
      <c r="E726" s="290" t="s">
        <v>146</v>
      </c>
      <c r="F726" s="167" t="s">
        <v>143</v>
      </c>
    </row>
    <row r="727" s="185" customFormat="1" ht="36" customHeight="1" spans="1:6">
      <c r="A727" s="317" t="s">
        <v>660</v>
      </c>
      <c r="B727" s="329">
        <v>439</v>
      </c>
      <c r="C727" s="329">
        <v>1173</v>
      </c>
      <c r="D727" s="325">
        <f>(C727-B727)/B727</f>
        <v>1.672</v>
      </c>
      <c r="E727" s="290" t="s">
        <v>138</v>
      </c>
      <c r="F727" s="167" t="s">
        <v>141</v>
      </c>
    </row>
    <row r="728" s="185" customFormat="1" ht="36" customHeight="1" spans="1:6">
      <c r="A728" s="321" t="s">
        <v>142</v>
      </c>
      <c r="B728" s="323">
        <v>439</v>
      </c>
      <c r="C728" s="323">
        <v>502</v>
      </c>
      <c r="D728" s="325">
        <f>(C728-B728)/B728</f>
        <v>0.144</v>
      </c>
      <c r="E728" s="290" t="s">
        <v>138</v>
      </c>
      <c r="F728" s="167" t="s">
        <v>143</v>
      </c>
    </row>
    <row r="729" s="185" customFormat="1" ht="36" customHeight="1" spans="1:6">
      <c r="A729" s="321" t="s">
        <v>144</v>
      </c>
      <c r="B729" s="323">
        <v>0</v>
      </c>
      <c r="C729" s="323">
        <v>0</v>
      </c>
      <c r="D729" s="325"/>
      <c r="E729" s="290" t="s">
        <v>146</v>
      </c>
      <c r="F729" s="167" t="s">
        <v>143</v>
      </c>
    </row>
    <row r="730" s="185" customFormat="1" ht="36" customHeight="1" spans="1:6">
      <c r="A730" s="321" t="s">
        <v>145</v>
      </c>
      <c r="B730" s="323">
        <v>0</v>
      </c>
      <c r="C730" s="323">
        <v>0</v>
      </c>
      <c r="D730" s="325"/>
      <c r="E730" s="290" t="s">
        <v>146</v>
      </c>
      <c r="F730" s="167" t="s">
        <v>143</v>
      </c>
    </row>
    <row r="731" s="185" customFormat="1" ht="36" customHeight="1" spans="1:6">
      <c r="A731" s="321" t="s">
        <v>185</v>
      </c>
      <c r="B731" s="323">
        <v>0</v>
      </c>
      <c r="C731" s="323">
        <v>0</v>
      </c>
      <c r="D731" s="325"/>
      <c r="E731" s="290" t="s">
        <v>146</v>
      </c>
      <c r="F731" s="167" t="s">
        <v>143</v>
      </c>
    </row>
    <row r="732" s="185" customFormat="1" ht="36" customHeight="1" spans="1:6">
      <c r="A732" s="321" t="s">
        <v>661</v>
      </c>
      <c r="B732" s="323"/>
      <c r="C732" s="323"/>
      <c r="D732" s="325"/>
      <c r="E732" s="290" t="s">
        <v>146</v>
      </c>
      <c r="F732" s="167" t="s">
        <v>143</v>
      </c>
    </row>
    <row r="733" s="185" customFormat="1" ht="36" customHeight="1" spans="1:6">
      <c r="A733" s="321" t="s">
        <v>662</v>
      </c>
      <c r="B733" s="323"/>
      <c r="C733" s="323"/>
      <c r="D733" s="325"/>
      <c r="E733" s="290" t="s">
        <v>146</v>
      </c>
      <c r="F733" s="167" t="s">
        <v>143</v>
      </c>
    </row>
    <row r="734" s="185" customFormat="1" ht="36" customHeight="1" spans="1:6">
      <c r="A734" s="321" t="s">
        <v>153</v>
      </c>
      <c r="B734" s="323"/>
      <c r="C734" s="323"/>
      <c r="D734" s="325"/>
      <c r="E734" s="290" t="s">
        <v>146</v>
      </c>
      <c r="F734" s="167" t="s">
        <v>143</v>
      </c>
    </row>
    <row r="735" s="185" customFormat="1" ht="36" customHeight="1" spans="1:6">
      <c r="A735" s="321" t="s">
        <v>663</v>
      </c>
      <c r="B735" s="323">
        <v>0</v>
      </c>
      <c r="C735" s="323">
        <v>672</v>
      </c>
      <c r="D735" s="325"/>
      <c r="E735" s="290" t="s">
        <v>146</v>
      </c>
      <c r="F735" s="167" t="s">
        <v>143</v>
      </c>
    </row>
    <row r="736" s="185" customFormat="1" ht="36" customHeight="1" spans="1:6">
      <c r="A736" s="317" t="s">
        <v>664</v>
      </c>
      <c r="B736" s="329">
        <v>0</v>
      </c>
      <c r="C736" s="329">
        <v>0</v>
      </c>
      <c r="D736" s="325"/>
      <c r="E736" s="290" t="s">
        <v>146</v>
      </c>
      <c r="F736" s="167" t="s">
        <v>141</v>
      </c>
    </row>
    <row r="737" s="185" customFormat="1" ht="36" customHeight="1" spans="1:6">
      <c r="A737" s="321" t="s">
        <v>665</v>
      </c>
      <c r="B737" s="323">
        <v>0</v>
      </c>
      <c r="C737" s="323">
        <v>0</v>
      </c>
      <c r="D737" s="325"/>
      <c r="E737" s="290" t="s">
        <v>146</v>
      </c>
      <c r="F737" s="167" t="s">
        <v>143</v>
      </c>
    </row>
    <row r="738" s="185" customFormat="1" ht="36" customHeight="1" spans="1:6">
      <c r="A738" s="317" t="s">
        <v>666</v>
      </c>
      <c r="B738" s="329">
        <v>411</v>
      </c>
      <c r="C738" s="329">
        <v>500</v>
      </c>
      <c r="D738" s="325">
        <f>(C738-B738)/B738</f>
        <v>0.217</v>
      </c>
      <c r="E738" s="290" t="s">
        <v>138</v>
      </c>
      <c r="F738" s="167" t="s">
        <v>141</v>
      </c>
    </row>
    <row r="739" s="185" customFormat="1" ht="36" customHeight="1" spans="1:6">
      <c r="A739" s="321" t="s">
        <v>667</v>
      </c>
      <c r="B739" s="323">
        <v>411</v>
      </c>
      <c r="C739" s="323">
        <v>500</v>
      </c>
      <c r="D739" s="325">
        <f>(C739-B739)/B739</f>
        <v>0.217</v>
      </c>
      <c r="E739" s="290" t="s">
        <v>138</v>
      </c>
      <c r="F739" s="167" t="s">
        <v>143</v>
      </c>
    </row>
    <row r="740" s="185" customFormat="1" ht="36" customHeight="1" spans="1:6">
      <c r="A740" s="317" t="s">
        <v>88</v>
      </c>
      <c r="B740" s="329">
        <v>6789</v>
      </c>
      <c r="C740" s="329">
        <v>5028</v>
      </c>
      <c r="D740" s="331">
        <f>(C740-B740)/B740</f>
        <v>-0.259</v>
      </c>
      <c r="E740" s="290" t="s">
        <v>138</v>
      </c>
      <c r="F740" s="167" t="s">
        <v>139</v>
      </c>
    </row>
    <row r="741" s="185" customFormat="1" ht="36" customHeight="1" spans="1:6">
      <c r="A741" s="317" t="s">
        <v>668</v>
      </c>
      <c r="B741" s="329"/>
      <c r="C741" s="329">
        <v>1</v>
      </c>
      <c r="D741" s="325"/>
      <c r="E741" s="290" t="s">
        <v>146</v>
      </c>
      <c r="F741" s="167" t="s">
        <v>141</v>
      </c>
    </row>
    <row r="742" s="185" customFormat="1" ht="36" customHeight="1" spans="1:6">
      <c r="A742" s="321" t="s">
        <v>142</v>
      </c>
      <c r="B742" s="323"/>
      <c r="C742" s="323">
        <v>1</v>
      </c>
      <c r="D742" s="325"/>
      <c r="E742" s="290" t="s">
        <v>146</v>
      </c>
      <c r="F742" s="167" t="s">
        <v>143</v>
      </c>
    </row>
    <row r="743" s="185" customFormat="1" ht="36" customHeight="1" spans="1:6">
      <c r="A743" s="321" t="s">
        <v>144</v>
      </c>
      <c r="B743" s="323"/>
      <c r="C743" s="323"/>
      <c r="D743" s="325"/>
      <c r="E743" s="290" t="s">
        <v>146</v>
      </c>
      <c r="F743" s="167" t="s">
        <v>143</v>
      </c>
    </row>
    <row r="744" s="185" customFormat="1" ht="36" customHeight="1" spans="1:6">
      <c r="A744" s="321" t="s">
        <v>145</v>
      </c>
      <c r="B744" s="323"/>
      <c r="C744" s="323"/>
      <c r="D744" s="325"/>
      <c r="E744" s="290" t="s">
        <v>146</v>
      </c>
      <c r="F744" s="167" t="s">
        <v>143</v>
      </c>
    </row>
    <row r="745" s="185" customFormat="1" ht="36" customHeight="1" spans="1:6">
      <c r="A745" s="321" t="s">
        <v>669</v>
      </c>
      <c r="B745" s="323"/>
      <c r="C745" s="323"/>
      <c r="D745" s="325"/>
      <c r="E745" s="290" t="s">
        <v>146</v>
      </c>
      <c r="F745" s="167" t="s">
        <v>143</v>
      </c>
    </row>
    <row r="746" s="185" customFormat="1" ht="36" customHeight="1" spans="1:6">
      <c r="A746" s="321" t="s">
        <v>670</v>
      </c>
      <c r="B746" s="323"/>
      <c r="C746" s="323"/>
      <c r="D746" s="325"/>
      <c r="E746" s="290" t="s">
        <v>146</v>
      </c>
      <c r="F746" s="167" t="s">
        <v>143</v>
      </c>
    </row>
    <row r="747" s="185" customFormat="1" ht="36" customHeight="1" spans="1:6">
      <c r="A747" s="321" t="s">
        <v>671</v>
      </c>
      <c r="B747" s="323"/>
      <c r="C747" s="323"/>
      <c r="D747" s="325"/>
      <c r="E747" s="290" t="s">
        <v>146</v>
      </c>
      <c r="F747" s="167" t="s">
        <v>143</v>
      </c>
    </row>
    <row r="748" s="185" customFormat="1" ht="36" customHeight="1" spans="1:6">
      <c r="A748" s="321" t="s">
        <v>672</v>
      </c>
      <c r="B748" s="323"/>
      <c r="C748" s="323"/>
      <c r="D748" s="325"/>
      <c r="E748" s="290" t="s">
        <v>146</v>
      </c>
      <c r="F748" s="167" t="s">
        <v>143</v>
      </c>
    </row>
    <row r="749" s="185" customFormat="1" ht="36" customHeight="1" spans="1:6">
      <c r="A749" s="321" t="s">
        <v>673</v>
      </c>
      <c r="B749" s="323"/>
      <c r="C749" s="323"/>
      <c r="D749" s="325"/>
      <c r="E749" s="290" t="s">
        <v>146</v>
      </c>
      <c r="F749" s="167" t="s">
        <v>143</v>
      </c>
    </row>
    <row r="750" s="185" customFormat="1" ht="36" customHeight="1" spans="1:6">
      <c r="A750" s="321" t="s">
        <v>674</v>
      </c>
      <c r="B750" s="323"/>
      <c r="C750" s="323"/>
      <c r="D750" s="325"/>
      <c r="E750" s="290" t="s">
        <v>146</v>
      </c>
      <c r="F750" s="167" t="s">
        <v>143</v>
      </c>
    </row>
    <row r="751" s="185" customFormat="1" ht="36" customHeight="1" spans="1:6">
      <c r="A751" s="317" t="s">
        <v>675</v>
      </c>
      <c r="B751" s="329"/>
      <c r="C751" s="329"/>
      <c r="D751" s="325"/>
      <c r="E751" s="290" t="s">
        <v>146</v>
      </c>
      <c r="F751" s="167" t="s">
        <v>141</v>
      </c>
    </row>
    <row r="752" s="185" customFormat="1" ht="36" customHeight="1" spans="1:6">
      <c r="A752" s="321" t="s">
        <v>676</v>
      </c>
      <c r="B752" s="323"/>
      <c r="C752" s="323"/>
      <c r="D752" s="325"/>
      <c r="E752" s="290" t="s">
        <v>146</v>
      </c>
      <c r="F752" s="167" t="s">
        <v>143</v>
      </c>
    </row>
    <row r="753" s="185" customFormat="1" ht="36" customHeight="1" spans="1:6">
      <c r="A753" s="321" t="s">
        <v>677</v>
      </c>
      <c r="B753" s="323"/>
      <c r="C753" s="323"/>
      <c r="D753" s="325"/>
      <c r="E753" s="290" t="s">
        <v>146</v>
      </c>
      <c r="F753" s="167" t="s">
        <v>143</v>
      </c>
    </row>
    <row r="754" s="185" customFormat="1" ht="36" customHeight="1" spans="1:6">
      <c r="A754" s="321" t="s">
        <v>678</v>
      </c>
      <c r="B754" s="323"/>
      <c r="C754" s="323"/>
      <c r="D754" s="325"/>
      <c r="E754" s="290" t="s">
        <v>146</v>
      </c>
      <c r="F754" s="167" t="s">
        <v>143</v>
      </c>
    </row>
    <row r="755" s="185" customFormat="1" ht="36" customHeight="1" spans="1:6">
      <c r="A755" s="317" t="s">
        <v>679</v>
      </c>
      <c r="B755" s="329">
        <v>2347</v>
      </c>
      <c r="C755" s="329">
        <v>760</v>
      </c>
      <c r="D755" s="325">
        <f>(C755-B755)/B755</f>
        <v>-0.676</v>
      </c>
      <c r="E755" s="290" t="s">
        <v>138</v>
      </c>
      <c r="F755" s="167" t="s">
        <v>141</v>
      </c>
    </row>
    <row r="756" s="185" customFormat="1" ht="36" customHeight="1" spans="1:6">
      <c r="A756" s="321" t="s">
        <v>680</v>
      </c>
      <c r="B756" s="323"/>
      <c r="C756" s="323"/>
      <c r="D756" s="325"/>
      <c r="E756" s="290" t="s">
        <v>146</v>
      </c>
      <c r="F756" s="167" t="s">
        <v>143</v>
      </c>
    </row>
    <row r="757" s="185" customFormat="1" ht="36" customHeight="1" spans="1:6">
      <c r="A757" s="321" t="s">
        <v>681</v>
      </c>
      <c r="B757" s="323">
        <v>2302</v>
      </c>
      <c r="C757" s="323">
        <v>478</v>
      </c>
      <c r="D757" s="325">
        <f>(C757-B757)/B757</f>
        <v>-0.792</v>
      </c>
      <c r="E757" s="290" t="s">
        <v>138</v>
      </c>
      <c r="F757" s="167" t="s">
        <v>143</v>
      </c>
    </row>
    <row r="758" s="185" customFormat="1" ht="36" customHeight="1" spans="1:6">
      <c r="A758" s="321" t="s">
        <v>682</v>
      </c>
      <c r="B758" s="323">
        <v>0</v>
      </c>
      <c r="C758" s="323">
        <v>0</v>
      </c>
      <c r="D758" s="325"/>
      <c r="E758" s="290" t="s">
        <v>146</v>
      </c>
      <c r="F758" s="167" t="s">
        <v>143</v>
      </c>
    </row>
    <row r="759" s="185" customFormat="1" ht="36" customHeight="1" spans="1:6">
      <c r="A759" s="321" t="s">
        <v>683</v>
      </c>
      <c r="B759" s="323"/>
      <c r="C759" s="323"/>
      <c r="D759" s="325"/>
      <c r="E759" s="290" t="s">
        <v>146</v>
      </c>
      <c r="F759" s="167" t="s">
        <v>143</v>
      </c>
    </row>
    <row r="760" s="185" customFormat="1" ht="36" customHeight="1" spans="1:6">
      <c r="A760" s="321" t="s">
        <v>684</v>
      </c>
      <c r="B760" s="323">
        <v>0</v>
      </c>
      <c r="C760" s="323">
        <v>0</v>
      </c>
      <c r="D760" s="325"/>
      <c r="E760" s="290" t="s">
        <v>146</v>
      </c>
      <c r="F760" s="167" t="s">
        <v>143</v>
      </c>
    </row>
    <row r="761" s="185" customFormat="1" ht="36" customHeight="1" spans="1:6">
      <c r="A761" s="321" t="s">
        <v>685</v>
      </c>
      <c r="B761" s="323">
        <v>0</v>
      </c>
      <c r="C761" s="323">
        <v>0</v>
      </c>
      <c r="D761" s="325"/>
      <c r="E761" s="290" t="s">
        <v>146</v>
      </c>
      <c r="F761" s="167" t="s">
        <v>143</v>
      </c>
    </row>
    <row r="762" s="185" customFormat="1" ht="36" customHeight="1" spans="1:6">
      <c r="A762" s="321" t="s">
        <v>686</v>
      </c>
      <c r="B762" s="323">
        <v>0</v>
      </c>
      <c r="C762" s="323">
        <v>0</v>
      </c>
      <c r="D762" s="325"/>
      <c r="E762" s="290" t="s">
        <v>146</v>
      </c>
      <c r="F762" s="167" t="s">
        <v>143</v>
      </c>
    </row>
    <row r="763" s="185" customFormat="1" ht="36" customHeight="1" spans="1:6">
      <c r="A763" s="321" t="s">
        <v>687</v>
      </c>
      <c r="B763" s="323">
        <v>45</v>
      </c>
      <c r="C763" s="323">
        <v>282</v>
      </c>
      <c r="D763" s="325">
        <f>(C763-B763)/B763</f>
        <v>5.267</v>
      </c>
      <c r="E763" s="290" t="s">
        <v>138</v>
      </c>
      <c r="F763" s="167" t="s">
        <v>143</v>
      </c>
    </row>
    <row r="764" s="185" customFormat="1" ht="36" customHeight="1" spans="1:6">
      <c r="A764" s="317" t="s">
        <v>688</v>
      </c>
      <c r="B764" s="329">
        <v>3946</v>
      </c>
      <c r="C764" s="329">
        <v>3905</v>
      </c>
      <c r="D764" s="325">
        <f>(C764-B764)/B764</f>
        <v>-0.01</v>
      </c>
      <c r="E764" s="290" t="s">
        <v>138</v>
      </c>
      <c r="F764" s="167" t="s">
        <v>141</v>
      </c>
    </row>
    <row r="765" s="185" customFormat="1" ht="36" customHeight="1" spans="1:6">
      <c r="A765" s="321" t="s">
        <v>689</v>
      </c>
      <c r="B765" s="323">
        <v>601</v>
      </c>
      <c r="C765" s="323">
        <v>702</v>
      </c>
      <c r="D765" s="325">
        <f>(C765-B765)/B765</f>
        <v>0.168</v>
      </c>
      <c r="E765" s="290" t="s">
        <v>138</v>
      </c>
      <c r="F765" s="167" t="s">
        <v>143</v>
      </c>
    </row>
    <row r="766" s="185" customFormat="1" ht="36" customHeight="1" spans="1:6">
      <c r="A766" s="321" t="s">
        <v>690</v>
      </c>
      <c r="B766" s="323">
        <v>3345</v>
      </c>
      <c r="C766" s="323">
        <v>337</v>
      </c>
      <c r="D766" s="325">
        <f>(C766-B766)/B766</f>
        <v>-0.899</v>
      </c>
      <c r="E766" s="290" t="s">
        <v>138</v>
      </c>
      <c r="F766" s="167" t="s">
        <v>143</v>
      </c>
    </row>
    <row r="767" s="185" customFormat="1" ht="36" customHeight="1" spans="1:6">
      <c r="A767" s="321" t="s">
        <v>691</v>
      </c>
      <c r="B767" s="323"/>
      <c r="C767" s="323"/>
      <c r="D767" s="325"/>
      <c r="E767" s="290" t="s">
        <v>146</v>
      </c>
      <c r="F767" s="167" t="s">
        <v>143</v>
      </c>
    </row>
    <row r="768" s="185" customFormat="1" ht="36" customHeight="1" spans="1:6">
      <c r="A768" s="321" t="s">
        <v>692</v>
      </c>
      <c r="B768" s="323"/>
      <c r="C768" s="323">
        <v>2866</v>
      </c>
      <c r="D768" s="325"/>
      <c r="E768" s="290"/>
      <c r="F768" s="167"/>
    </row>
    <row r="769" s="185" customFormat="1" ht="36" customHeight="1" spans="1:6">
      <c r="A769" s="321" t="s">
        <v>693</v>
      </c>
      <c r="B769" s="323">
        <v>0</v>
      </c>
      <c r="C769" s="323">
        <v>0</v>
      </c>
      <c r="D769" s="325"/>
      <c r="E769" s="290" t="s">
        <v>146</v>
      </c>
      <c r="F769" s="167" t="s">
        <v>143</v>
      </c>
    </row>
    <row r="770" s="185" customFormat="1" ht="36" customHeight="1" spans="1:6">
      <c r="A770" s="317" t="s">
        <v>694</v>
      </c>
      <c r="B770" s="329">
        <v>388</v>
      </c>
      <c r="C770" s="329">
        <v>0</v>
      </c>
      <c r="D770" s="325">
        <f>(C770-B770)/B770</f>
        <v>-1</v>
      </c>
      <c r="E770" s="290" t="s">
        <v>138</v>
      </c>
      <c r="F770" s="167" t="s">
        <v>141</v>
      </c>
    </row>
    <row r="771" s="185" customFormat="1" ht="36" customHeight="1" spans="1:6">
      <c r="A771" s="321" t="s">
        <v>695</v>
      </c>
      <c r="B771" s="323">
        <v>388</v>
      </c>
      <c r="C771" s="323">
        <v>0</v>
      </c>
      <c r="D771" s="325">
        <f>(C771-B771)/B771</f>
        <v>-1</v>
      </c>
      <c r="E771" s="290" t="s">
        <v>138</v>
      </c>
      <c r="F771" s="167" t="s">
        <v>143</v>
      </c>
    </row>
    <row r="772" s="185" customFormat="1" ht="36" customHeight="1" spans="1:6">
      <c r="A772" s="321" t="s">
        <v>696</v>
      </c>
      <c r="B772" s="323">
        <v>0</v>
      </c>
      <c r="C772" s="323">
        <v>0</v>
      </c>
      <c r="D772" s="325"/>
      <c r="E772" s="290" t="s">
        <v>146</v>
      </c>
      <c r="F772" s="167" t="s">
        <v>143</v>
      </c>
    </row>
    <row r="773" s="185" customFormat="1" ht="36" customHeight="1" spans="1:6">
      <c r="A773" s="321" t="s">
        <v>697</v>
      </c>
      <c r="B773" s="323">
        <v>0</v>
      </c>
      <c r="C773" s="323">
        <v>0</v>
      </c>
      <c r="D773" s="325"/>
      <c r="E773" s="290" t="s">
        <v>146</v>
      </c>
      <c r="F773" s="167" t="s">
        <v>143</v>
      </c>
    </row>
    <row r="774" s="185" customFormat="1" ht="36" customHeight="1" spans="1:6">
      <c r="A774" s="321" t="s">
        <v>698</v>
      </c>
      <c r="B774" s="323">
        <v>0</v>
      </c>
      <c r="C774" s="323">
        <v>0</v>
      </c>
      <c r="D774" s="325"/>
      <c r="E774" s="290" t="s">
        <v>146</v>
      </c>
      <c r="F774" s="167" t="s">
        <v>143</v>
      </c>
    </row>
    <row r="775" s="185" customFormat="1" ht="36" customHeight="1" spans="1:6">
      <c r="A775" s="321" t="s">
        <v>699</v>
      </c>
      <c r="B775" s="323">
        <v>0</v>
      </c>
      <c r="C775" s="323">
        <v>0</v>
      </c>
      <c r="D775" s="325"/>
      <c r="E775" s="290" t="s">
        <v>146</v>
      </c>
      <c r="F775" s="167" t="s">
        <v>143</v>
      </c>
    </row>
    <row r="776" s="185" customFormat="1" ht="36" customHeight="1" spans="1:6">
      <c r="A776" s="321" t="s">
        <v>700</v>
      </c>
      <c r="B776" s="323">
        <v>0</v>
      </c>
      <c r="C776" s="323">
        <v>0</v>
      </c>
      <c r="D776" s="325"/>
      <c r="E776" s="290" t="s">
        <v>146</v>
      </c>
      <c r="F776" s="167" t="s">
        <v>143</v>
      </c>
    </row>
    <row r="777" s="185" customFormat="1" ht="36" customHeight="1" spans="1:6">
      <c r="A777" s="317" t="s">
        <v>701</v>
      </c>
      <c r="B777" s="329">
        <v>0</v>
      </c>
      <c r="C777" s="329">
        <v>0</v>
      </c>
      <c r="D777" s="325"/>
      <c r="E777" s="290" t="s">
        <v>146</v>
      </c>
      <c r="F777" s="167" t="s">
        <v>141</v>
      </c>
    </row>
    <row r="778" s="185" customFormat="1" ht="36" customHeight="1" spans="1:6">
      <c r="A778" s="321" t="s">
        <v>702</v>
      </c>
      <c r="B778" s="323">
        <v>0</v>
      </c>
      <c r="C778" s="323">
        <v>0</v>
      </c>
      <c r="D778" s="325"/>
      <c r="E778" s="290" t="s">
        <v>146</v>
      </c>
      <c r="F778" s="167" t="s">
        <v>143</v>
      </c>
    </row>
    <row r="779" s="185" customFormat="1" ht="36" customHeight="1" spans="1:6">
      <c r="A779" s="321" t="s">
        <v>703</v>
      </c>
      <c r="B779" s="323">
        <v>0</v>
      </c>
      <c r="C779" s="323">
        <v>0</v>
      </c>
      <c r="D779" s="325"/>
      <c r="E779" s="290" t="s">
        <v>146</v>
      </c>
      <c r="F779" s="167" t="s">
        <v>143</v>
      </c>
    </row>
    <row r="780" s="185" customFormat="1" ht="36" customHeight="1" spans="1:6">
      <c r="A780" s="321" t="s">
        <v>704</v>
      </c>
      <c r="B780" s="323">
        <v>0</v>
      </c>
      <c r="C780" s="323">
        <v>0</v>
      </c>
      <c r="D780" s="325"/>
      <c r="E780" s="290" t="s">
        <v>146</v>
      </c>
      <c r="F780" s="167" t="s">
        <v>143</v>
      </c>
    </row>
    <row r="781" s="185" customFormat="1" ht="36" customHeight="1" spans="1:6">
      <c r="A781" s="321" t="s">
        <v>705</v>
      </c>
      <c r="B781" s="323">
        <v>0</v>
      </c>
      <c r="C781" s="323">
        <v>0</v>
      </c>
      <c r="D781" s="325"/>
      <c r="E781" s="290" t="s">
        <v>146</v>
      </c>
      <c r="F781" s="167" t="s">
        <v>143</v>
      </c>
    </row>
    <row r="782" s="185" customFormat="1" ht="36" customHeight="1" spans="1:6">
      <c r="A782" s="321" t="s">
        <v>706</v>
      </c>
      <c r="B782" s="323">
        <v>0</v>
      </c>
      <c r="C782" s="323">
        <v>0</v>
      </c>
      <c r="D782" s="325"/>
      <c r="E782" s="290" t="s">
        <v>146</v>
      </c>
      <c r="F782" s="167" t="s">
        <v>143</v>
      </c>
    </row>
    <row r="783" s="185" customFormat="1" ht="36" customHeight="1" spans="1:6">
      <c r="A783" s="317" t="s">
        <v>707</v>
      </c>
      <c r="B783" s="329">
        <v>52</v>
      </c>
      <c r="C783" s="329">
        <v>38</v>
      </c>
      <c r="D783" s="325">
        <f>(C783-B783)/B783</f>
        <v>-0.269</v>
      </c>
      <c r="E783" s="290" t="s">
        <v>138</v>
      </c>
      <c r="F783" s="167" t="s">
        <v>141</v>
      </c>
    </row>
    <row r="784" s="185" customFormat="1" ht="36" customHeight="1" spans="1:6">
      <c r="A784" s="321" t="s">
        <v>708</v>
      </c>
      <c r="B784" s="323">
        <v>0</v>
      </c>
      <c r="C784" s="323">
        <v>0</v>
      </c>
      <c r="D784" s="325"/>
      <c r="E784" s="290" t="s">
        <v>146</v>
      </c>
      <c r="F784" s="167" t="s">
        <v>143</v>
      </c>
    </row>
    <row r="785" s="185" customFormat="1" ht="36" customHeight="1" spans="1:6">
      <c r="A785" s="321" t="s">
        <v>709</v>
      </c>
      <c r="B785" s="323">
        <v>52</v>
      </c>
      <c r="C785" s="323">
        <v>38</v>
      </c>
      <c r="D785" s="325">
        <f>(C785-B785)/B785</f>
        <v>-0.269</v>
      </c>
      <c r="E785" s="290" t="s">
        <v>138</v>
      </c>
      <c r="F785" s="167" t="s">
        <v>143</v>
      </c>
    </row>
    <row r="786" s="185" customFormat="1" ht="36" customHeight="1" spans="1:6">
      <c r="A786" s="317" t="s">
        <v>710</v>
      </c>
      <c r="B786" s="329">
        <v>33</v>
      </c>
      <c r="C786" s="329">
        <v>0</v>
      </c>
      <c r="D786" s="325">
        <f>(C786-B786)/B786</f>
        <v>-1</v>
      </c>
      <c r="E786" s="290" t="s">
        <v>138</v>
      </c>
      <c r="F786" s="167" t="s">
        <v>141</v>
      </c>
    </row>
    <row r="787" s="185" customFormat="1" ht="36" customHeight="1" spans="1:6">
      <c r="A787" s="321" t="s">
        <v>711</v>
      </c>
      <c r="B787" s="323">
        <v>0</v>
      </c>
      <c r="C787" s="323">
        <v>0</v>
      </c>
      <c r="D787" s="325"/>
      <c r="E787" s="290" t="s">
        <v>146</v>
      </c>
      <c r="F787" s="167" t="s">
        <v>143</v>
      </c>
    </row>
    <row r="788" s="185" customFormat="1" ht="36" customHeight="1" spans="1:6">
      <c r="A788" s="321" t="s">
        <v>712</v>
      </c>
      <c r="B788" s="323">
        <v>33</v>
      </c>
      <c r="C788" s="323">
        <v>0</v>
      </c>
      <c r="D788" s="325">
        <f>(C788-B788)/B788</f>
        <v>-1</v>
      </c>
      <c r="E788" s="290" t="s">
        <v>138</v>
      </c>
      <c r="F788" s="167" t="s">
        <v>143</v>
      </c>
    </row>
    <row r="789" s="185" customFormat="1" ht="36" customHeight="1" spans="1:6">
      <c r="A789" s="317" t="s">
        <v>713</v>
      </c>
      <c r="B789" s="329">
        <v>1</v>
      </c>
      <c r="C789" s="329">
        <v>0</v>
      </c>
      <c r="D789" s="325">
        <f>(C789-B789)/B789</f>
        <v>-1</v>
      </c>
      <c r="E789" s="290" t="s">
        <v>138</v>
      </c>
      <c r="F789" s="167" t="s">
        <v>141</v>
      </c>
    </row>
    <row r="790" s="185" customFormat="1" ht="36" customHeight="1" spans="1:6">
      <c r="A790" s="457" t="s">
        <v>714</v>
      </c>
      <c r="B790" s="323">
        <v>1</v>
      </c>
      <c r="C790" s="323">
        <v>0</v>
      </c>
      <c r="D790" s="325">
        <f>(C790-B790)/B790</f>
        <v>-1</v>
      </c>
      <c r="E790" s="290" t="s">
        <v>138</v>
      </c>
      <c r="F790" s="167" t="s">
        <v>143</v>
      </c>
    </row>
    <row r="791" s="185" customFormat="1" ht="36" customHeight="1" spans="1:6">
      <c r="A791" s="317" t="s">
        <v>715</v>
      </c>
      <c r="B791" s="329"/>
      <c r="C791" s="329">
        <v>50</v>
      </c>
      <c r="D791" s="325"/>
      <c r="E791" s="290" t="s">
        <v>146</v>
      </c>
      <c r="F791" s="167" t="s">
        <v>141</v>
      </c>
    </row>
    <row r="792" s="185" customFormat="1" ht="36" customHeight="1" spans="1:6">
      <c r="A792" s="457" t="s">
        <v>716</v>
      </c>
      <c r="B792" s="323"/>
      <c r="C792" s="323">
        <v>50</v>
      </c>
      <c r="D792" s="325"/>
      <c r="E792" s="290" t="s">
        <v>146</v>
      </c>
      <c r="F792" s="167" t="s">
        <v>143</v>
      </c>
    </row>
    <row r="793" s="185" customFormat="1" ht="36" customHeight="1" spans="1:6">
      <c r="A793" s="317" t="s">
        <v>717</v>
      </c>
      <c r="B793" s="329"/>
      <c r="C793" s="329"/>
      <c r="D793" s="325"/>
      <c r="E793" s="290" t="s">
        <v>146</v>
      </c>
      <c r="F793" s="167" t="s">
        <v>141</v>
      </c>
    </row>
    <row r="794" s="185" customFormat="1" ht="36" customHeight="1" spans="1:6">
      <c r="A794" s="321" t="s">
        <v>718</v>
      </c>
      <c r="B794" s="323"/>
      <c r="C794" s="323"/>
      <c r="D794" s="325"/>
      <c r="E794" s="290" t="s">
        <v>146</v>
      </c>
      <c r="F794" s="167" t="s">
        <v>143</v>
      </c>
    </row>
    <row r="795" s="185" customFormat="1" ht="36" customHeight="1" spans="1:6">
      <c r="A795" s="321" t="s">
        <v>719</v>
      </c>
      <c r="B795" s="323"/>
      <c r="C795" s="323"/>
      <c r="D795" s="325"/>
      <c r="E795" s="290" t="s">
        <v>146</v>
      </c>
      <c r="F795" s="167" t="s">
        <v>143</v>
      </c>
    </row>
    <row r="796" s="185" customFormat="1" ht="36" customHeight="1" spans="1:6">
      <c r="A796" s="321" t="s">
        <v>720</v>
      </c>
      <c r="B796" s="323">
        <v>0</v>
      </c>
      <c r="C796" s="323">
        <v>0</v>
      </c>
      <c r="D796" s="325"/>
      <c r="E796" s="290" t="s">
        <v>146</v>
      </c>
      <c r="F796" s="167" t="s">
        <v>143</v>
      </c>
    </row>
    <row r="797" s="185" customFormat="1" ht="36" customHeight="1" spans="1:6">
      <c r="A797" s="321" t="s">
        <v>721</v>
      </c>
      <c r="B797" s="323">
        <v>0</v>
      </c>
      <c r="C797" s="323">
        <v>0</v>
      </c>
      <c r="D797" s="325"/>
      <c r="E797" s="290" t="s">
        <v>146</v>
      </c>
      <c r="F797" s="167" t="s">
        <v>143</v>
      </c>
    </row>
    <row r="798" s="185" customFormat="1" ht="36" customHeight="1" spans="1:6">
      <c r="A798" s="321" t="s">
        <v>722</v>
      </c>
      <c r="B798" s="323">
        <v>0</v>
      </c>
      <c r="C798" s="323">
        <v>0</v>
      </c>
      <c r="D798" s="325"/>
      <c r="E798" s="290" t="s">
        <v>146</v>
      </c>
      <c r="F798" s="167" t="s">
        <v>143</v>
      </c>
    </row>
    <row r="799" s="185" customFormat="1" ht="36" customHeight="1" spans="1:6">
      <c r="A799" s="317" t="s">
        <v>723</v>
      </c>
      <c r="B799" s="329">
        <v>0</v>
      </c>
      <c r="C799" s="329">
        <v>0</v>
      </c>
      <c r="D799" s="325"/>
      <c r="E799" s="290" t="s">
        <v>146</v>
      </c>
      <c r="F799" s="167" t="s">
        <v>141</v>
      </c>
    </row>
    <row r="800" s="185" customFormat="1" ht="36" customHeight="1" spans="1:6">
      <c r="A800" s="321" t="s">
        <v>724</v>
      </c>
      <c r="B800" s="323">
        <v>0</v>
      </c>
      <c r="C800" s="323">
        <v>0</v>
      </c>
      <c r="D800" s="325"/>
      <c r="E800" s="290" t="s">
        <v>146</v>
      </c>
      <c r="F800" s="167" t="s">
        <v>143</v>
      </c>
    </row>
    <row r="801" s="185" customFormat="1" ht="36" customHeight="1" spans="1:6">
      <c r="A801" s="317" t="s">
        <v>725</v>
      </c>
      <c r="B801" s="329">
        <v>0</v>
      </c>
      <c r="C801" s="329">
        <v>0</v>
      </c>
      <c r="D801" s="325"/>
      <c r="E801" s="290" t="s">
        <v>146</v>
      </c>
      <c r="F801" s="167" t="s">
        <v>141</v>
      </c>
    </row>
    <row r="802" s="185" customFormat="1" ht="36" customHeight="1" spans="1:6">
      <c r="A802" s="321" t="s">
        <v>726</v>
      </c>
      <c r="B802" s="323">
        <v>0</v>
      </c>
      <c r="C802" s="323">
        <v>0</v>
      </c>
      <c r="D802" s="325"/>
      <c r="E802" s="290" t="s">
        <v>146</v>
      </c>
      <c r="F802" s="167" t="s">
        <v>143</v>
      </c>
    </row>
    <row r="803" s="185" customFormat="1" ht="36" customHeight="1" spans="1:6">
      <c r="A803" s="317" t="s">
        <v>727</v>
      </c>
      <c r="B803" s="329">
        <v>22</v>
      </c>
      <c r="C803" s="329">
        <v>274</v>
      </c>
      <c r="D803" s="325">
        <f>(C803-B803)/B803</f>
        <v>11.455</v>
      </c>
      <c r="E803" s="290" t="s">
        <v>138</v>
      </c>
      <c r="F803" s="167" t="s">
        <v>141</v>
      </c>
    </row>
    <row r="804" s="185" customFormat="1" ht="36" customHeight="1" spans="1:6">
      <c r="A804" s="321" t="s">
        <v>142</v>
      </c>
      <c r="B804" s="323">
        <v>0</v>
      </c>
      <c r="C804" s="323">
        <v>0</v>
      </c>
      <c r="D804" s="325"/>
      <c r="E804" s="290" t="s">
        <v>146</v>
      </c>
      <c r="F804" s="167" t="s">
        <v>143</v>
      </c>
    </row>
    <row r="805" s="185" customFormat="1" ht="36" customHeight="1" spans="1:6">
      <c r="A805" s="321" t="s">
        <v>144</v>
      </c>
      <c r="B805" s="323">
        <v>0</v>
      </c>
      <c r="C805" s="323">
        <v>0</v>
      </c>
      <c r="D805" s="325"/>
      <c r="E805" s="290" t="s">
        <v>146</v>
      </c>
      <c r="F805" s="167" t="s">
        <v>143</v>
      </c>
    </row>
    <row r="806" s="185" customFormat="1" ht="36" customHeight="1" spans="1:6">
      <c r="A806" s="321" t="s">
        <v>145</v>
      </c>
      <c r="B806" s="323">
        <v>0</v>
      </c>
      <c r="C806" s="323">
        <v>0</v>
      </c>
      <c r="D806" s="325"/>
      <c r="E806" s="290" t="s">
        <v>146</v>
      </c>
      <c r="F806" s="167" t="s">
        <v>143</v>
      </c>
    </row>
    <row r="807" s="185" customFormat="1" ht="36" customHeight="1" spans="1:6">
      <c r="A807" s="321" t="s">
        <v>728</v>
      </c>
      <c r="B807" s="323">
        <v>0</v>
      </c>
      <c r="C807" s="323">
        <v>0</v>
      </c>
      <c r="D807" s="325"/>
      <c r="E807" s="290" t="s">
        <v>146</v>
      </c>
      <c r="F807" s="167" t="s">
        <v>143</v>
      </c>
    </row>
    <row r="808" s="185" customFormat="1" ht="36" customHeight="1" spans="1:6">
      <c r="A808" s="321" t="s">
        <v>729</v>
      </c>
      <c r="B808" s="323">
        <v>0</v>
      </c>
      <c r="C808" s="323">
        <v>0</v>
      </c>
      <c r="D808" s="325"/>
      <c r="E808" s="290" t="s">
        <v>146</v>
      </c>
      <c r="F808" s="167" t="s">
        <v>143</v>
      </c>
    </row>
    <row r="809" s="185" customFormat="1" ht="36" customHeight="1" spans="1:6">
      <c r="A809" s="321" t="s">
        <v>730</v>
      </c>
      <c r="B809" s="323">
        <v>0</v>
      </c>
      <c r="C809" s="323">
        <v>0</v>
      </c>
      <c r="D809" s="325"/>
      <c r="E809" s="290" t="s">
        <v>146</v>
      </c>
      <c r="F809" s="167" t="s">
        <v>143</v>
      </c>
    </row>
    <row r="810" s="185" customFormat="1" ht="36" customHeight="1" spans="1:6">
      <c r="A810" s="321" t="s">
        <v>731</v>
      </c>
      <c r="B810" s="323">
        <v>22</v>
      </c>
      <c r="C810" s="323">
        <v>274</v>
      </c>
      <c r="D810" s="325">
        <f>(C810-B810)/B810</f>
        <v>11.455</v>
      </c>
      <c r="E810" s="290" t="s">
        <v>138</v>
      </c>
      <c r="F810" s="167" t="s">
        <v>143</v>
      </c>
    </row>
    <row r="811" s="185" customFormat="1" ht="36" customHeight="1" spans="1:6">
      <c r="A811" s="321" t="s">
        <v>732</v>
      </c>
      <c r="B811" s="323">
        <v>0</v>
      </c>
      <c r="C811" s="323">
        <v>0</v>
      </c>
      <c r="D811" s="325"/>
      <c r="E811" s="290" t="s">
        <v>146</v>
      </c>
      <c r="F811" s="167" t="s">
        <v>143</v>
      </c>
    </row>
    <row r="812" s="185" customFormat="1" ht="36" customHeight="1" spans="1:6">
      <c r="A812" s="321" t="s">
        <v>733</v>
      </c>
      <c r="B812" s="323">
        <v>0</v>
      </c>
      <c r="C812" s="323">
        <v>0</v>
      </c>
      <c r="D812" s="325"/>
      <c r="E812" s="290" t="s">
        <v>146</v>
      </c>
      <c r="F812" s="167" t="s">
        <v>143</v>
      </c>
    </row>
    <row r="813" s="185" customFormat="1" ht="36" customHeight="1" spans="1:6">
      <c r="A813" s="321" t="s">
        <v>734</v>
      </c>
      <c r="B813" s="323">
        <v>0</v>
      </c>
      <c r="C813" s="323">
        <v>0</v>
      </c>
      <c r="D813" s="325"/>
      <c r="E813" s="290" t="s">
        <v>146</v>
      </c>
      <c r="F813" s="167" t="s">
        <v>143</v>
      </c>
    </row>
    <row r="814" s="185" customFormat="1" ht="36" customHeight="1" spans="1:6">
      <c r="A814" s="321" t="s">
        <v>185</v>
      </c>
      <c r="B814" s="323"/>
      <c r="C814" s="323"/>
      <c r="D814" s="325"/>
      <c r="E814" s="290" t="s">
        <v>146</v>
      </c>
      <c r="F814" s="167" t="s">
        <v>143</v>
      </c>
    </row>
    <row r="815" s="185" customFormat="1" ht="36" customHeight="1" spans="1:6">
      <c r="A815" s="321" t="s">
        <v>735</v>
      </c>
      <c r="B815" s="323">
        <v>0</v>
      </c>
      <c r="C815" s="323">
        <v>0</v>
      </c>
      <c r="D815" s="325"/>
      <c r="E815" s="290" t="s">
        <v>146</v>
      </c>
      <c r="F815" s="167" t="s">
        <v>143</v>
      </c>
    </row>
    <row r="816" s="185" customFormat="1" ht="36" customHeight="1" spans="1:6">
      <c r="A816" s="321" t="s">
        <v>153</v>
      </c>
      <c r="B816" s="323">
        <v>0</v>
      </c>
      <c r="C816" s="323">
        <v>0</v>
      </c>
      <c r="D816" s="325"/>
      <c r="E816" s="290" t="s">
        <v>146</v>
      </c>
      <c r="F816" s="167" t="s">
        <v>143</v>
      </c>
    </row>
    <row r="817" s="185" customFormat="1" ht="36" customHeight="1" spans="1:6">
      <c r="A817" s="321" t="s">
        <v>736</v>
      </c>
      <c r="B817" s="323">
        <v>0</v>
      </c>
      <c r="C817" s="323">
        <v>0</v>
      </c>
      <c r="D817" s="325"/>
      <c r="E817" s="290" t="s">
        <v>146</v>
      </c>
      <c r="F817" s="167" t="s">
        <v>143</v>
      </c>
    </row>
    <row r="818" s="185" customFormat="1" ht="36" customHeight="1" spans="1:6">
      <c r="A818" s="317" t="s">
        <v>737</v>
      </c>
      <c r="B818" s="329"/>
      <c r="C818" s="329"/>
      <c r="D818" s="325"/>
      <c r="E818" s="290" t="s">
        <v>146</v>
      </c>
      <c r="F818" s="167" t="s">
        <v>141</v>
      </c>
    </row>
    <row r="819" s="185" customFormat="1" ht="36" customHeight="1" spans="1:6">
      <c r="A819" s="461" t="s">
        <v>738</v>
      </c>
      <c r="B819" s="323"/>
      <c r="C819" s="323"/>
      <c r="D819" s="325"/>
      <c r="E819" s="290" t="s">
        <v>146</v>
      </c>
      <c r="F819" s="167" t="s">
        <v>143</v>
      </c>
    </row>
    <row r="820" s="185" customFormat="1" ht="36" customHeight="1" spans="1:6">
      <c r="A820" s="317" t="s">
        <v>90</v>
      </c>
      <c r="B820" s="329">
        <v>9542</v>
      </c>
      <c r="C820" s="329">
        <v>15650</v>
      </c>
      <c r="D820" s="331">
        <f>(C820-B820)/B820</f>
        <v>0.64</v>
      </c>
      <c r="E820" s="290" t="s">
        <v>138</v>
      </c>
      <c r="F820" s="167" t="s">
        <v>139</v>
      </c>
    </row>
    <row r="821" s="185" customFormat="1" ht="36" customHeight="1" spans="1:6">
      <c r="A821" s="317" t="s">
        <v>739</v>
      </c>
      <c r="B821" s="329">
        <v>3764</v>
      </c>
      <c r="C821" s="329">
        <v>3397</v>
      </c>
      <c r="D821" s="325">
        <f>(C821-B821)/B821</f>
        <v>-0.098</v>
      </c>
      <c r="E821" s="290" t="s">
        <v>138</v>
      </c>
      <c r="F821" s="167" t="s">
        <v>141</v>
      </c>
    </row>
    <row r="822" s="185" customFormat="1" ht="36" customHeight="1" spans="1:6">
      <c r="A822" s="321" t="s">
        <v>142</v>
      </c>
      <c r="B822" s="323">
        <v>1429</v>
      </c>
      <c r="C822" s="323">
        <v>1085</v>
      </c>
      <c r="D822" s="325">
        <f>(C822-B822)/B822</f>
        <v>-0.241</v>
      </c>
      <c r="E822" s="290" t="s">
        <v>138</v>
      </c>
      <c r="F822" s="167" t="s">
        <v>143</v>
      </c>
    </row>
    <row r="823" s="185" customFormat="1" ht="36" customHeight="1" spans="1:6">
      <c r="A823" s="321" t="s">
        <v>144</v>
      </c>
      <c r="B823" s="323">
        <v>0</v>
      </c>
      <c r="C823" s="323">
        <v>0</v>
      </c>
      <c r="D823" s="325"/>
      <c r="E823" s="290" t="s">
        <v>146</v>
      </c>
      <c r="F823" s="167" t="s">
        <v>143</v>
      </c>
    </row>
    <row r="824" s="185" customFormat="1" ht="36" customHeight="1" spans="1:6">
      <c r="A824" s="321" t="s">
        <v>145</v>
      </c>
      <c r="B824" s="323"/>
      <c r="C824" s="323"/>
      <c r="D824" s="325"/>
      <c r="E824" s="290" t="s">
        <v>146</v>
      </c>
      <c r="F824" s="167" t="s">
        <v>143</v>
      </c>
    </row>
    <row r="825" s="185" customFormat="1" ht="36" customHeight="1" spans="1:6">
      <c r="A825" s="321" t="s">
        <v>740</v>
      </c>
      <c r="B825" s="323">
        <v>2331</v>
      </c>
      <c r="C825" s="323">
        <v>2306</v>
      </c>
      <c r="D825" s="325">
        <f>(C825-B825)/B825</f>
        <v>-0.011</v>
      </c>
      <c r="E825" s="290" t="s">
        <v>138</v>
      </c>
      <c r="F825" s="167" t="s">
        <v>143</v>
      </c>
    </row>
    <row r="826" s="185" customFormat="1" ht="36" customHeight="1" spans="1:6">
      <c r="A826" s="321" t="s">
        <v>741</v>
      </c>
      <c r="B826" s="323"/>
      <c r="C826" s="323"/>
      <c r="D826" s="325"/>
      <c r="E826" s="290" t="s">
        <v>146</v>
      </c>
      <c r="F826" s="167" t="s">
        <v>143</v>
      </c>
    </row>
    <row r="827" s="185" customFormat="1" ht="36" customHeight="1" spans="1:6">
      <c r="A827" s="321" t="s">
        <v>742</v>
      </c>
      <c r="B827" s="323"/>
      <c r="C827" s="323"/>
      <c r="D827" s="325"/>
      <c r="E827" s="290" t="s">
        <v>146</v>
      </c>
      <c r="F827" s="167" t="s">
        <v>143</v>
      </c>
    </row>
    <row r="828" s="185" customFormat="1" ht="36" customHeight="1" spans="1:6">
      <c r="A828" s="321" t="s">
        <v>743</v>
      </c>
      <c r="B828" s="323">
        <v>0</v>
      </c>
      <c r="C828" s="323">
        <v>0</v>
      </c>
      <c r="D828" s="325"/>
      <c r="E828" s="290" t="s">
        <v>146</v>
      </c>
      <c r="F828" s="167" t="s">
        <v>143</v>
      </c>
    </row>
    <row r="829" s="185" customFormat="1" ht="36" customHeight="1" spans="1:6">
      <c r="A829" s="321" t="s">
        <v>744</v>
      </c>
      <c r="B829" s="323"/>
      <c r="C829" s="323"/>
      <c r="D829" s="325"/>
      <c r="E829" s="290" t="s">
        <v>146</v>
      </c>
      <c r="F829" s="167" t="s">
        <v>143</v>
      </c>
    </row>
    <row r="830" s="185" customFormat="1" ht="36" customHeight="1" spans="1:6">
      <c r="A830" s="321" t="s">
        <v>745</v>
      </c>
      <c r="B830" s="323"/>
      <c r="C830" s="323"/>
      <c r="D830" s="325"/>
      <c r="E830" s="290" t="s">
        <v>146</v>
      </c>
      <c r="F830" s="167" t="s">
        <v>143</v>
      </c>
    </row>
    <row r="831" s="185" customFormat="1" ht="36" customHeight="1" spans="1:6">
      <c r="A831" s="321" t="s">
        <v>746</v>
      </c>
      <c r="B831" s="323">
        <v>4</v>
      </c>
      <c r="C831" s="323">
        <v>5</v>
      </c>
      <c r="D831" s="325">
        <f>(C831-B831)/B831</f>
        <v>0.25</v>
      </c>
      <c r="E831" s="290" t="s">
        <v>138</v>
      </c>
      <c r="F831" s="167" t="s">
        <v>143</v>
      </c>
    </row>
    <row r="832" s="185" customFormat="1" ht="36" customHeight="1" spans="1:6">
      <c r="A832" s="317" t="s">
        <v>747</v>
      </c>
      <c r="B832" s="329">
        <v>227</v>
      </c>
      <c r="C832" s="329">
        <v>675</v>
      </c>
      <c r="D832" s="325">
        <f>(C832-B832)/B832</f>
        <v>1.974</v>
      </c>
      <c r="E832" s="290" t="s">
        <v>138</v>
      </c>
      <c r="F832" s="167" t="s">
        <v>141</v>
      </c>
    </row>
    <row r="833" s="185" customFormat="1" ht="36" customHeight="1" spans="1:6">
      <c r="A833" s="457" t="s">
        <v>748</v>
      </c>
      <c r="B833" s="323">
        <v>227</v>
      </c>
      <c r="C833" s="323">
        <v>675</v>
      </c>
      <c r="D833" s="325">
        <f>(C833-B833)/B833</f>
        <v>1.974</v>
      </c>
      <c r="E833" s="290" t="s">
        <v>138</v>
      </c>
      <c r="F833" s="167" t="s">
        <v>143</v>
      </c>
    </row>
    <row r="834" s="185" customFormat="1" ht="36" customHeight="1" spans="1:6">
      <c r="A834" s="317" t="s">
        <v>749</v>
      </c>
      <c r="B834" s="329">
        <v>4644</v>
      </c>
      <c r="C834" s="329">
        <v>672</v>
      </c>
      <c r="D834" s="325">
        <f>(C834-B834)/B834</f>
        <v>-0.855</v>
      </c>
      <c r="E834" s="290" t="s">
        <v>138</v>
      </c>
      <c r="F834" s="167" t="s">
        <v>141</v>
      </c>
    </row>
    <row r="835" s="185" customFormat="1" ht="36" customHeight="1" spans="1:6">
      <c r="A835" s="321" t="s">
        <v>750</v>
      </c>
      <c r="B835" s="323">
        <v>4038</v>
      </c>
      <c r="C835" s="323">
        <v>350</v>
      </c>
      <c r="D835" s="325">
        <f t="shared" ref="D835:D898" si="7">(C835-B835)/B835</f>
        <v>-0.913</v>
      </c>
      <c r="E835" s="290" t="s">
        <v>138</v>
      </c>
      <c r="F835" s="167" t="s">
        <v>143</v>
      </c>
    </row>
    <row r="836" s="185" customFormat="1" ht="36" customHeight="1" spans="1:6">
      <c r="A836" s="321" t="s">
        <v>751</v>
      </c>
      <c r="B836" s="323">
        <v>606</v>
      </c>
      <c r="C836" s="323">
        <v>322</v>
      </c>
      <c r="D836" s="325">
        <f t="shared" si="7"/>
        <v>-0.469</v>
      </c>
      <c r="E836" s="290" t="s">
        <v>138</v>
      </c>
      <c r="F836" s="167" t="s">
        <v>143</v>
      </c>
    </row>
    <row r="837" s="185" customFormat="1" ht="36" customHeight="1" spans="1:6">
      <c r="A837" s="317" t="s">
        <v>752</v>
      </c>
      <c r="B837" s="329">
        <v>406</v>
      </c>
      <c r="C837" s="329">
        <v>1087</v>
      </c>
      <c r="D837" s="325">
        <f t="shared" si="7"/>
        <v>1.677</v>
      </c>
      <c r="E837" s="290" t="s">
        <v>138</v>
      </c>
      <c r="F837" s="167" t="s">
        <v>141</v>
      </c>
    </row>
    <row r="838" s="185" customFormat="1" ht="36" customHeight="1" spans="1:6">
      <c r="A838" s="457" t="s">
        <v>753</v>
      </c>
      <c r="B838" s="323">
        <v>406</v>
      </c>
      <c r="C838" s="323">
        <v>1087</v>
      </c>
      <c r="D838" s="325">
        <f t="shared" si="7"/>
        <v>1.677</v>
      </c>
      <c r="E838" s="290" t="s">
        <v>138</v>
      </c>
      <c r="F838" s="167" t="s">
        <v>143</v>
      </c>
    </row>
    <row r="839" s="185" customFormat="1" ht="36" customHeight="1" spans="1:6">
      <c r="A839" s="317" t="s">
        <v>754</v>
      </c>
      <c r="B839" s="329"/>
      <c r="C839" s="329"/>
      <c r="D839" s="325"/>
      <c r="E839" s="290" t="s">
        <v>146</v>
      </c>
      <c r="F839" s="167" t="s">
        <v>141</v>
      </c>
    </row>
    <row r="840" s="185" customFormat="1" ht="36" customHeight="1" spans="1:6">
      <c r="A840" s="457" t="s">
        <v>755</v>
      </c>
      <c r="B840" s="323"/>
      <c r="C840" s="323"/>
      <c r="D840" s="325"/>
      <c r="E840" s="290" t="s">
        <v>146</v>
      </c>
      <c r="F840" s="167" t="s">
        <v>143</v>
      </c>
    </row>
    <row r="841" s="185" customFormat="1" ht="36" customHeight="1" spans="1:6">
      <c r="A841" s="317" t="s">
        <v>756</v>
      </c>
      <c r="B841" s="329">
        <v>501</v>
      </c>
      <c r="C841" s="329">
        <v>9819</v>
      </c>
      <c r="D841" s="325">
        <f t="shared" si="7"/>
        <v>18.599</v>
      </c>
      <c r="E841" s="290" t="s">
        <v>138</v>
      </c>
      <c r="F841" s="167" t="s">
        <v>141</v>
      </c>
    </row>
    <row r="842" s="185" customFormat="1" ht="36" customHeight="1" spans="1:6">
      <c r="A842" s="457" t="s">
        <v>757</v>
      </c>
      <c r="B842" s="323">
        <v>501</v>
      </c>
      <c r="C842" s="323">
        <v>9819</v>
      </c>
      <c r="D842" s="325">
        <f t="shared" si="7"/>
        <v>18.599</v>
      </c>
      <c r="E842" s="290" t="s">
        <v>138</v>
      </c>
      <c r="F842" s="167" t="s">
        <v>143</v>
      </c>
    </row>
    <row r="843" s="185" customFormat="1" ht="36" customHeight="1" spans="1:6">
      <c r="A843" s="317" t="s">
        <v>92</v>
      </c>
      <c r="B843" s="329">
        <v>90457</v>
      </c>
      <c r="C843" s="329">
        <v>57324</v>
      </c>
      <c r="D843" s="331">
        <f t="shared" si="7"/>
        <v>-0.366</v>
      </c>
      <c r="E843" s="290" t="s">
        <v>138</v>
      </c>
      <c r="F843" s="167" t="s">
        <v>139</v>
      </c>
    </row>
    <row r="844" s="185" customFormat="1" ht="36" customHeight="1" spans="1:6">
      <c r="A844" s="317" t="s">
        <v>758</v>
      </c>
      <c r="B844" s="329">
        <v>49461</v>
      </c>
      <c r="C844" s="329">
        <v>39688</v>
      </c>
      <c r="D844" s="325">
        <f t="shared" si="7"/>
        <v>-0.198</v>
      </c>
      <c r="E844" s="290" t="s">
        <v>138</v>
      </c>
      <c r="F844" s="167" t="s">
        <v>141</v>
      </c>
    </row>
    <row r="845" s="185" customFormat="1" ht="36" customHeight="1" spans="1:6">
      <c r="A845" s="321" t="s">
        <v>142</v>
      </c>
      <c r="B845" s="323">
        <v>2849</v>
      </c>
      <c r="C845" s="323">
        <v>4057</v>
      </c>
      <c r="D845" s="325">
        <f t="shared" si="7"/>
        <v>0.424</v>
      </c>
      <c r="E845" s="290" t="s">
        <v>138</v>
      </c>
      <c r="F845" s="167" t="s">
        <v>143</v>
      </c>
    </row>
    <row r="846" s="185" customFormat="1" ht="36" customHeight="1" spans="1:6">
      <c r="A846" s="321" t="s">
        <v>144</v>
      </c>
      <c r="B846" s="323"/>
      <c r="C846" s="323"/>
      <c r="D846" s="325"/>
      <c r="E846" s="290" t="s">
        <v>146</v>
      </c>
      <c r="F846" s="167" t="s">
        <v>143</v>
      </c>
    </row>
    <row r="847" s="185" customFormat="1" ht="36" customHeight="1" spans="1:6">
      <c r="A847" s="321" t="s">
        <v>145</v>
      </c>
      <c r="B847" s="323"/>
      <c r="C847" s="323"/>
      <c r="D847" s="325"/>
      <c r="E847" s="290" t="s">
        <v>146</v>
      </c>
      <c r="F847" s="167" t="s">
        <v>143</v>
      </c>
    </row>
    <row r="848" s="185" customFormat="1" ht="36" customHeight="1" spans="1:6">
      <c r="A848" s="321" t="s">
        <v>153</v>
      </c>
      <c r="B848" s="323">
        <v>5287</v>
      </c>
      <c r="C848" s="323">
        <v>5704</v>
      </c>
      <c r="D848" s="325">
        <f t="shared" si="7"/>
        <v>0.079</v>
      </c>
      <c r="E848" s="290" t="s">
        <v>138</v>
      </c>
      <c r="F848" s="167" t="s">
        <v>143</v>
      </c>
    </row>
    <row r="849" s="185" customFormat="1" ht="36" customHeight="1" spans="1:6">
      <c r="A849" s="321" t="s">
        <v>759</v>
      </c>
      <c r="B849" s="323"/>
      <c r="C849" s="323"/>
      <c r="D849" s="325"/>
      <c r="E849" s="290" t="s">
        <v>146</v>
      </c>
      <c r="F849" s="167" t="s">
        <v>143</v>
      </c>
    </row>
    <row r="850" s="185" customFormat="1" ht="36" customHeight="1" spans="1:6">
      <c r="A850" s="321" t="s">
        <v>760</v>
      </c>
      <c r="B850" s="323">
        <v>497</v>
      </c>
      <c r="C850" s="323">
        <v>799</v>
      </c>
      <c r="D850" s="325">
        <f t="shared" si="7"/>
        <v>0.608</v>
      </c>
      <c r="E850" s="290" t="s">
        <v>138</v>
      </c>
      <c r="F850" s="167" t="s">
        <v>143</v>
      </c>
    </row>
    <row r="851" s="185" customFormat="1" ht="36" customHeight="1" spans="1:6">
      <c r="A851" s="321" t="s">
        <v>761</v>
      </c>
      <c r="B851" s="323">
        <v>560</v>
      </c>
      <c r="C851" s="323">
        <v>334</v>
      </c>
      <c r="D851" s="325">
        <f t="shared" si="7"/>
        <v>-0.404</v>
      </c>
      <c r="E851" s="290" t="s">
        <v>138</v>
      </c>
      <c r="F851" s="167" t="s">
        <v>143</v>
      </c>
    </row>
    <row r="852" s="185" customFormat="1" ht="36" customHeight="1" spans="1:6">
      <c r="A852" s="321" t="s">
        <v>762</v>
      </c>
      <c r="B852" s="323">
        <v>98</v>
      </c>
      <c r="C852" s="323">
        <v>83</v>
      </c>
      <c r="D852" s="325">
        <f t="shared" si="7"/>
        <v>-0.153</v>
      </c>
      <c r="E852" s="290" t="s">
        <v>138</v>
      </c>
      <c r="F852" s="167" t="s">
        <v>143</v>
      </c>
    </row>
    <row r="853" s="185" customFormat="1" ht="36" customHeight="1" spans="1:6">
      <c r="A853" s="321" t="s">
        <v>763</v>
      </c>
      <c r="B853" s="323"/>
      <c r="C853" s="323"/>
      <c r="D853" s="325"/>
      <c r="E853" s="290" t="s">
        <v>146</v>
      </c>
      <c r="F853" s="167" t="s">
        <v>143</v>
      </c>
    </row>
    <row r="854" s="185" customFormat="1" ht="36" customHeight="1" spans="1:6">
      <c r="A854" s="321" t="s">
        <v>764</v>
      </c>
      <c r="B854" s="323">
        <v>16</v>
      </c>
      <c r="C854" s="323">
        <v>12</v>
      </c>
      <c r="D854" s="325">
        <f t="shared" si="7"/>
        <v>-0.25</v>
      </c>
      <c r="E854" s="290" t="s">
        <v>138</v>
      </c>
      <c r="F854" s="167" t="s">
        <v>143</v>
      </c>
    </row>
    <row r="855" s="185" customFormat="1" ht="36" customHeight="1" spans="1:6">
      <c r="A855" s="321" t="s">
        <v>765</v>
      </c>
      <c r="B855" s="323">
        <v>7</v>
      </c>
      <c r="C855" s="323">
        <v>7</v>
      </c>
      <c r="D855" s="325">
        <f t="shared" si="7"/>
        <v>0</v>
      </c>
      <c r="E855" s="290" t="s">
        <v>138</v>
      </c>
      <c r="F855" s="167" t="s">
        <v>143</v>
      </c>
    </row>
    <row r="856" s="185" customFormat="1" ht="36" customHeight="1" spans="1:6">
      <c r="A856" s="321" t="s">
        <v>766</v>
      </c>
      <c r="B856" s="323">
        <v>0</v>
      </c>
      <c r="C856" s="323">
        <v>0</v>
      </c>
      <c r="D856" s="325"/>
      <c r="E856" s="290" t="s">
        <v>146</v>
      </c>
      <c r="F856" s="167" t="s">
        <v>143</v>
      </c>
    </row>
    <row r="857" s="185" customFormat="1" ht="36" customHeight="1" spans="1:6">
      <c r="A857" s="321" t="s">
        <v>767</v>
      </c>
      <c r="B857" s="323">
        <v>501</v>
      </c>
      <c r="C857" s="323">
        <v>167</v>
      </c>
      <c r="D857" s="325">
        <f t="shared" si="7"/>
        <v>-0.667</v>
      </c>
      <c r="E857" s="290" t="s">
        <v>138</v>
      </c>
      <c r="F857" s="167" t="s">
        <v>143</v>
      </c>
    </row>
    <row r="858" s="185" customFormat="1" ht="36" customHeight="1" spans="1:6">
      <c r="A858" s="321" t="s">
        <v>768</v>
      </c>
      <c r="B858" s="323">
        <v>374</v>
      </c>
      <c r="C858" s="323">
        <v>703</v>
      </c>
      <c r="D858" s="325">
        <f t="shared" si="7"/>
        <v>0.88</v>
      </c>
      <c r="E858" s="290" t="s">
        <v>138</v>
      </c>
      <c r="F858" s="167" t="s">
        <v>143</v>
      </c>
    </row>
    <row r="859" s="185" customFormat="1" ht="36" customHeight="1" spans="1:6">
      <c r="A859" s="321" t="s">
        <v>769</v>
      </c>
      <c r="B859" s="323">
        <v>0</v>
      </c>
      <c r="C859" s="323">
        <v>0</v>
      </c>
      <c r="D859" s="325"/>
      <c r="E859" s="290" t="s">
        <v>146</v>
      </c>
      <c r="F859" s="167" t="s">
        <v>143</v>
      </c>
    </row>
    <row r="860" s="185" customFormat="1" ht="36" customHeight="1" spans="1:6">
      <c r="A860" s="321" t="s">
        <v>770</v>
      </c>
      <c r="B860" s="323">
        <v>20536</v>
      </c>
      <c r="C860" s="323">
        <v>20557</v>
      </c>
      <c r="D860" s="325">
        <f t="shared" si="7"/>
        <v>0.001</v>
      </c>
      <c r="E860" s="290" t="s">
        <v>138</v>
      </c>
      <c r="F860" s="167" t="s">
        <v>143</v>
      </c>
    </row>
    <row r="861" s="185" customFormat="1" ht="36" customHeight="1" spans="1:6">
      <c r="A861" s="321" t="s">
        <v>771</v>
      </c>
      <c r="B861" s="323">
        <v>86</v>
      </c>
      <c r="C861" s="323">
        <v>198</v>
      </c>
      <c r="D861" s="325">
        <f t="shared" si="7"/>
        <v>1.302</v>
      </c>
      <c r="E861" s="290" t="s">
        <v>138</v>
      </c>
      <c r="F861" s="167" t="s">
        <v>143</v>
      </c>
    </row>
    <row r="862" s="185" customFormat="1" ht="36" customHeight="1" spans="1:6">
      <c r="A862" s="321" t="s">
        <v>772</v>
      </c>
      <c r="B862" s="323">
        <v>2945</v>
      </c>
      <c r="C862" s="323">
        <v>231</v>
      </c>
      <c r="D862" s="325">
        <f t="shared" si="7"/>
        <v>-0.922</v>
      </c>
      <c r="E862" s="290" t="s">
        <v>138</v>
      </c>
      <c r="F862" s="167" t="s">
        <v>143</v>
      </c>
    </row>
    <row r="863" s="185" customFormat="1" ht="36" customHeight="1" spans="1:6">
      <c r="A863" s="321" t="s">
        <v>773</v>
      </c>
      <c r="B863" s="323">
        <v>3100</v>
      </c>
      <c r="C863" s="323">
        <v>1630</v>
      </c>
      <c r="D863" s="325">
        <f t="shared" si="7"/>
        <v>-0.474</v>
      </c>
      <c r="E863" s="290" t="s">
        <v>138</v>
      </c>
      <c r="F863" s="167" t="s">
        <v>143</v>
      </c>
    </row>
    <row r="864" s="185" customFormat="1" ht="36" customHeight="1" spans="1:6">
      <c r="A864" s="458" t="s">
        <v>774</v>
      </c>
      <c r="B864" s="323">
        <v>4243</v>
      </c>
      <c r="C864" s="323">
        <v>4683</v>
      </c>
      <c r="D864" s="325">
        <f t="shared" si="7"/>
        <v>0.104</v>
      </c>
      <c r="E864" s="290" t="s">
        <v>138</v>
      </c>
      <c r="F864" s="167" t="s">
        <v>143</v>
      </c>
    </row>
    <row r="865" s="185" customFormat="1" ht="36" customHeight="1" spans="1:6">
      <c r="A865" s="458" t="s">
        <v>775</v>
      </c>
      <c r="B865" s="323">
        <v>52</v>
      </c>
      <c r="C865" s="323">
        <v>2</v>
      </c>
      <c r="D865" s="325">
        <f t="shared" si="7"/>
        <v>-0.962</v>
      </c>
      <c r="E865" s="290" t="s">
        <v>138</v>
      </c>
      <c r="F865" s="167" t="s">
        <v>143</v>
      </c>
    </row>
    <row r="866" s="185" customFormat="1" ht="36" customHeight="1" spans="1:5">
      <c r="A866" s="458" t="s">
        <v>776</v>
      </c>
      <c r="B866" s="323">
        <v>81</v>
      </c>
      <c r="C866" s="323">
        <v>61</v>
      </c>
      <c r="D866" s="325">
        <f t="shared" si="7"/>
        <v>-0.247</v>
      </c>
      <c r="E866" s="290"/>
    </row>
    <row r="867" s="185" customFormat="1" ht="36" customHeight="1" spans="1:6">
      <c r="A867" s="321" t="s">
        <v>777</v>
      </c>
      <c r="B867" s="323">
        <v>0</v>
      </c>
      <c r="C867" s="323">
        <v>0</v>
      </c>
      <c r="D867" s="325"/>
      <c r="E867" s="290" t="s">
        <v>146</v>
      </c>
      <c r="F867" s="167" t="s">
        <v>143</v>
      </c>
    </row>
    <row r="868" s="185" customFormat="1" ht="36" customHeight="1" spans="1:6">
      <c r="A868" s="321" t="s">
        <v>778</v>
      </c>
      <c r="B868" s="323">
        <v>0</v>
      </c>
      <c r="C868" s="323">
        <v>0</v>
      </c>
      <c r="D868" s="325"/>
      <c r="E868" s="290" t="s">
        <v>146</v>
      </c>
      <c r="F868" s="167" t="s">
        <v>143</v>
      </c>
    </row>
    <row r="869" s="185" customFormat="1" ht="36" customHeight="1" spans="1:6">
      <c r="A869" s="321" t="s">
        <v>779</v>
      </c>
      <c r="B869" s="323">
        <v>7443</v>
      </c>
      <c r="C869" s="323"/>
      <c r="D869" s="325">
        <f t="shared" si="7"/>
        <v>-1</v>
      </c>
      <c r="E869" s="290" t="s">
        <v>138</v>
      </c>
      <c r="F869" s="167" t="s">
        <v>143</v>
      </c>
    </row>
    <row r="870" s="185" customFormat="1" ht="36" customHeight="1" spans="1:6">
      <c r="A870" s="321" t="s">
        <v>780</v>
      </c>
      <c r="B870" s="323"/>
      <c r="C870" s="323"/>
      <c r="D870" s="325"/>
      <c r="E870" s="290"/>
      <c r="F870" s="167"/>
    </row>
    <row r="871" s="185" customFormat="1" ht="36" customHeight="1" spans="1:6">
      <c r="A871" s="321" t="s">
        <v>781</v>
      </c>
      <c r="B871" s="323">
        <v>786</v>
      </c>
      <c r="C871" s="323">
        <v>460</v>
      </c>
      <c r="D871" s="325">
        <f t="shared" si="7"/>
        <v>-0.415</v>
      </c>
      <c r="E871" s="290" t="s">
        <v>138</v>
      </c>
      <c r="F871" s="167" t="s">
        <v>143</v>
      </c>
    </row>
    <row r="872" s="185" customFormat="1" ht="36" customHeight="1" spans="1:6">
      <c r="A872" s="317" t="s">
        <v>782</v>
      </c>
      <c r="B872" s="329">
        <v>4320</v>
      </c>
      <c r="C872" s="329">
        <v>2727</v>
      </c>
      <c r="D872" s="325">
        <f t="shared" si="7"/>
        <v>-0.369</v>
      </c>
      <c r="E872" s="290" t="s">
        <v>138</v>
      </c>
      <c r="F872" s="167" t="s">
        <v>141</v>
      </c>
    </row>
    <row r="873" s="185" customFormat="1" ht="36" customHeight="1" spans="1:6">
      <c r="A873" s="321" t="s">
        <v>142</v>
      </c>
      <c r="B873" s="323">
        <v>1000</v>
      </c>
      <c r="C873" s="323">
        <v>910</v>
      </c>
      <c r="D873" s="325">
        <f t="shared" si="7"/>
        <v>-0.09</v>
      </c>
      <c r="E873" s="290" t="s">
        <v>138</v>
      </c>
      <c r="F873" s="167" t="s">
        <v>143</v>
      </c>
    </row>
    <row r="874" s="185" customFormat="1" ht="36" customHeight="1" spans="1:6">
      <c r="A874" s="321" t="s">
        <v>144</v>
      </c>
      <c r="B874" s="323"/>
      <c r="C874" s="323"/>
      <c r="D874" s="325"/>
      <c r="E874" s="290" t="s">
        <v>146</v>
      </c>
      <c r="F874" s="167" t="s">
        <v>143</v>
      </c>
    </row>
    <row r="875" s="185" customFormat="1" ht="36" customHeight="1" spans="1:6">
      <c r="A875" s="321" t="s">
        <v>145</v>
      </c>
      <c r="B875" s="323"/>
      <c r="C875" s="323"/>
      <c r="D875" s="325"/>
      <c r="E875" s="290" t="s">
        <v>146</v>
      </c>
      <c r="F875" s="167" t="s">
        <v>143</v>
      </c>
    </row>
    <row r="876" s="185" customFormat="1" ht="36" customHeight="1" spans="1:6">
      <c r="A876" s="321" t="s">
        <v>783</v>
      </c>
      <c r="B876" s="323">
        <v>348</v>
      </c>
      <c r="C876" s="323">
        <v>237</v>
      </c>
      <c r="D876" s="325">
        <f t="shared" si="7"/>
        <v>-0.319</v>
      </c>
      <c r="E876" s="290" t="s">
        <v>138</v>
      </c>
      <c r="F876" s="167" t="s">
        <v>143</v>
      </c>
    </row>
    <row r="877" s="185" customFormat="1" ht="36" customHeight="1" spans="1:6">
      <c r="A877" s="321" t="s">
        <v>784</v>
      </c>
      <c r="B877" s="323">
        <v>432</v>
      </c>
      <c r="C877" s="323">
        <v>265</v>
      </c>
      <c r="D877" s="325">
        <f t="shared" si="7"/>
        <v>-0.387</v>
      </c>
      <c r="E877" s="290" t="s">
        <v>138</v>
      </c>
      <c r="F877" s="167" t="s">
        <v>143</v>
      </c>
    </row>
    <row r="878" s="185" customFormat="1" ht="36" customHeight="1" spans="1:6">
      <c r="A878" s="321" t="s">
        <v>785</v>
      </c>
      <c r="B878" s="323"/>
      <c r="C878" s="323"/>
      <c r="D878" s="325"/>
      <c r="E878" s="290" t="s">
        <v>146</v>
      </c>
      <c r="F878" s="167" t="s">
        <v>143</v>
      </c>
    </row>
    <row r="879" s="185" customFormat="1" ht="36" customHeight="1" spans="1:6">
      <c r="A879" s="321" t="s">
        <v>786</v>
      </c>
      <c r="B879" s="323">
        <v>276</v>
      </c>
      <c r="C879" s="323">
        <v>541</v>
      </c>
      <c r="D879" s="325">
        <f t="shared" si="7"/>
        <v>0.96</v>
      </c>
      <c r="E879" s="290" t="s">
        <v>138</v>
      </c>
      <c r="F879" s="167" t="s">
        <v>143</v>
      </c>
    </row>
    <row r="880" s="185" customFormat="1" ht="36" customHeight="1" spans="1:6">
      <c r="A880" s="321" t="s">
        <v>787</v>
      </c>
      <c r="B880" s="323">
        <v>1543</v>
      </c>
      <c r="C880" s="323">
        <v>194</v>
      </c>
      <c r="D880" s="325">
        <f t="shared" si="7"/>
        <v>-0.874</v>
      </c>
      <c r="E880" s="290" t="s">
        <v>138</v>
      </c>
      <c r="F880" s="167" t="s">
        <v>143</v>
      </c>
    </row>
    <row r="881" s="185" customFormat="1" ht="36" customHeight="1" spans="1:6">
      <c r="A881" s="321" t="s">
        <v>788</v>
      </c>
      <c r="B881" s="323"/>
      <c r="C881" s="323"/>
      <c r="D881" s="325"/>
      <c r="E881" s="290" t="s">
        <v>146</v>
      </c>
      <c r="F881" s="167" t="s">
        <v>143</v>
      </c>
    </row>
    <row r="882" s="185" customFormat="1" ht="36" customHeight="1" spans="1:6">
      <c r="A882" s="321" t="s">
        <v>789</v>
      </c>
      <c r="B882" s="323"/>
      <c r="C882" s="323"/>
      <c r="D882" s="325"/>
      <c r="E882" s="290" t="s">
        <v>146</v>
      </c>
      <c r="F882" s="167" t="s">
        <v>143</v>
      </c>
    </row>
    <row r="883" s="185" customFormat="1" ht="36" customHeight="1" spans="1:6">
      <c r="A883" s="321" t="s">
        <v>790</v>
      </c>
      <c r="B883" s="323"/>
      <c r="C883" s="323"/>
      <c r="D883" s="325"/>
      <c r="E883" s="290" t="s">
        <v>146</v>
      </c>
      <c r="F883" s="167" t="s">
        <v>143</v>
      </c>
    </row>
    <row r="884" s="185" customFormat="1" ht="36" customHeight="1" spans="1:6">
      <c r="A884" s="321" t="s">
        <v>791</v>
      </c>
      <c r="B884" s="323">
        <v>2</v>
      </c>
      <c r="C884" s="323">
        <v>2</v>
      </c>
      <c r="D884" s="325">
        <f t="shared" si="7"/>
        <v>0</v>
      </c>
      <c r="E884" s="290" t="s">
        <v>138</v>
      </c>
      <c r="F884" s="167" t="s">
        <v>143</v>
      </c>
    </row>
    <row r="885" s="185" customFormat="1" ht="36" customHeight="1" spans="1:6">
      <c r="A885" s="321" t="s">
        <v>792</v>
      </c>
      <c r="B885" s="323"/>
      <c r="C885" s="323"/>
      <c r="D885" s="325"/>
      <c r="E885" s="290" t="s">
        <v>146</v>
      </c>
      <c r="F885" s="167" t="s">
        <v>143</v>
      </c>
    </row>
    <row r="886" s="185" customFormat="1" ht="36" customHeight="1" spans="1:6">
      <c r="A886" s="321" t="s">
        <v>793</v>
      </c>
      <c r="B886" s="323"/>
      <c r="C886" s="323"/>
      <c r="D886" s="325"/>
      <c r="E886" s="290" t="s">
        <v>146</v>
      </c>
      <c r="F886" s="167" t="s">
        <v>143</v>
      </c>
    </row>
    <row r="887" s="185" customFormat="1" ht="36" customHeight="1" spans="1:6">
      <c r="A887" s="321" t="s">
        <v>794</v>
      </c>
      <c r="B887" s="323"/>
      <c r="C887" s="323">
        <v>15</v>
      </c>
      <c r="D887" s="325"/>
      <c r="E887" s="290" t="s">
        <v>146</v>
      </c>
      <c r="F887" s="167" t="s">
        <v>143</v>
      </c>
    </row>
    <row r="888" s="185" customFormat="1" ht="36" customHeight="1" spans="1:6">
      <c r="A888" s="321" t="s">
        <v>795</v>
      </c>
      <c r="B888" s="323"/>
      <c r="C888" s="323"/>
      <c r="D888" s="325"/>
      <c r="E888" s="290" t="s">
        <v>146</v>
      </c>
      <c r="F888" s="167" t="s">
        <v>143</v>
      </c>
    </row>
    <row r="889" s="185" customFormat="1" ht="36" customHeight="1" spans="1:6">
      <c r="A889" s="321" t="s">
        <v>796</v>
      </c>
      <c r="B889" s="323">
        <v>0</v>
      </c>
      <c r="C889" s="323">
        <v>0</v>
      </c>
      <c r="D889" s="325"/>
      <c r="E889" s="290" t="s">
        <v>146</v>
      </c>
      <c r="F889" s="167" t="s">
        <v>143</v>
      </c>
    </row>
    <row r="890" s="185" customFormat="1" ht="36" customHeight="1" spans="1:6">
      <c r="A890" s="321" t="s">
        <v>797</v>
      </c>
      <c r="B890" s="323">
        <v>0</v>
      </c>
      <c r="C890" s="323">
        <v>0</v>
      </c>
      <c r="D890" s="325"/>
      <c r="E890" s="290" t="s">
        <v>146</v>
      </c>
      <c r="F890" s="167" t="s">
        <v>143</v>
      </c>
    </row>
    <row r="891" s="185" customFormat="1" ht="36" customHeight="1" spans="1:6">
      <c r="A891" s="321" t="s">
        <v>798</v>
      </c>
      <c r="B891" s="323">
        <v>0</v>
      </c>
      <c r="C891" s="323">
        <v>0</v>
      </c>
      <c r="D891" s="325"/>
      <c r="E891" s="290" t="s">
        <v>146</v>
      </c>
      <c r="F891" s="167" t="s">
        <v>143</v>
      </c>
    </row>
    <row r="892" s="185" customFormat="1" ht="36" customHeight="1" spans="1:6">
      <c r="A892" s="321" t="s">
        <v>799</v>
      </c>
      <c r="B892" s="323">
        <v>392</v>
      </c>
      <c r="C892" s="323">
        <v>308</v>
      </c>
      <c r="D892" s="325">
        <f t="shared" si="7"/>
        <v>-0.214</v>
      </c>
      <c r="E892" s="290" t="s">
        <v>138</v>
      </c>
      <c r="F892" s="167" t="s">
        <v>143</v>
      </c>
    </row>
    <row r="893" s="185" customFormat="1" ht="36" customHeight="1" spans="1:6">
      <c r="A893" s="321" t="s">
        <v>800</v>
      </c>
      <c r="B893" s="323">
        <v>0</v>
      </c>
      <c r="C893" s="323">
        <v>0</v>
      </c>
      <c r="D893" s="325"/>
      <c r="E893" s="290" t="s">
        <v>146</v>
      </c>
      <c r="F893" s="167" t="s">
        <v>143</v>
      </c>
    </row>
    <row r="894" s="185" customFormat="1" ht="36" customHeight="1" spans="1:6">
      <c r="A894" s="321" t="s">
        <v>801</v>
      </c>
      <c r="B894" s="323"/>
      <c r="C894" s="323"/>
      <c r="D894" s="325"/>
      <c r="E894" s="290" t="s">
        <v>146</v>
      </c>
      <c r="F894" s="167" t="s">
        <v>143</v>
      </c>
    </row>
    <row r="895" s="185" customFormat="1" ht="36" customHeight="1" spans="1:6">
      <c r="A895" s="321" t="s">
        <v>765</v>
      </c>
      <c r="B895" s="323"/>
      <c r="C895" s="323"/>
      <c r="D895" s="325"/>
      <c r="E895" s="290" t="s">
        <v>146</v>
      </c>
      <c r="F895" s="167" t="s">
        <v>143</v>
      </c>
    </row>
    <row r="896" s="185" customFormat="1" ht="36" customHeight="1" spans="1:6">
      <c r="A896" s="321" t="s">
        <v>802</v>
      </c>
      <c r="B896" s="323">
        <v>327</v>
      </c>
      <c r="C896" s="323">
        <v>255</v>
      </c>
      <c r="D896" s="325">
        <f t="shared" si="7"/>
        <v>-0.22</v>
      </c>
      <c r="E896" s="290" t="s">
        <v>138</v>
      </c>
      <c r="F896" s="167" t="s">
        <v>143</v>
      </c>
    </row>
    <row r="897" s="185" customFormat="1" ht="36" customHeight="1" spans="1:6">
      <c r="A897" s="317" t="s">
        <v>803</v>
      </c>
      <c r="B897" s="329">
        <v>13231</v>
      </c>
      <c r="C897" s="329">
        <v>5883</v>
      </c>
      <c r="D897" s="325">
        <f t="shared" si="7"/>
        <v>-0.555</v>
      </c>
      <c r="E897" s="290" t="s">
        <v>138</v>
      </c>
      <c r="F897" s="167" t="s">
        <v>141</v>
      </c>
    </row>
    <row r="898" s="185" customFormat="1" ht="36" customHeight="1" spans="1:6">
      <c r="A898" s="321" t="s">
        <v>142</v>
      </c>
      <c r="B898" s="323">
        <v>1164</v>
      </c>
      <c r="C898" s="323">
        <v>950</v>
      </c>
      <c r="D898" s="325">
        <f t="shared" si="7"/>
        <v>-0.184</v>
      </c>
      <c r="E898" s="290" t="s">
        <v>138</v>
      </c>
      <c r="F898" s="167" t="s">
        <v>143</v>
      </c>
    </row>
    <row r="899" s="185" customFormat="1" ht="36" customHeight="1" spans="1:6">
      <c r="A899" s="321" t="s">
        <v>144</v>
      </c>
      <c r="B899" s="323">
        <v>30</v>
      </c>
      <c r="C899" s="323">
        <v>0</v>
      </c>
      <c r="D899" s="325">
        <f t="shared" ref="D899:D962" si="8">(C899-B899)/B899</f>
        <v>-1</v>
      </c>
      <c r="E899" s="290" t="s">
        <v>138</v>
      </c>
      <c r="F899" s="167" t="s">
        <v>143</v>
      </c>
    </row>
    <row r="900" s="185" customFormat="1" ht="36" customHeight="1" spans="1:6">
      <c r="A900" s="321" t="s">
        <v>145</v>
      </c>
      <c r="B900" s="323"/>
      <c r="C900" s="323"/>
      <c r="D900" s="325"/>
      <c r="E900" s="290" t="s">
        <v>146</v>
      </c>
      <c r="F900" s="167" t="s">
        <v>143</v>
      </c>
    </row>
    <row r="901" s="185" customFormat="1" ht="36" customHeight="1" spans="1:6">
      <c r="A901" s="321" t="s">
        <v>804</v>
      </c>
      <c r="B901" s="323">
        <v>137</v>
      </c>
      <c r="C901" s="323">
        <v>160</v>
      </c>
      <c r="D901" s="325">
        <f t="shared" si="8"/>
        <v>0.168</v>
      </c>
      <c r="E901" s="290" t="s">
        <v>138</v>
      </c>
      <c r="F901" s="167" t="s">
        <v>143</v>
      </c>
    </row>
    <row r="902" s="185" customFormat="1" ht="36" customHeight="1" spans="1:6">
      <c r="A902" s="321" t="s">
        <v>805</v>
      </c>
      <c r="B902" s="323">
        <v>9526</v>
      </c>
      <c r="C902" s="323">
        <v>1947</v>
      </c>
      <c r="D902" s="325">
        <f t="shared" si="8"/>
        <v>-0.796</v>
      </c>
      <c r="E902" s="290" t="s">
        <v>138</v>
      </c>
      <c r="F902" s="167" t="s">
        <v>143</v>
      </c>
    </row>
    <row r="903" s="185" customFormat="1" ht="36" customHeight="1" spans="1:6">
      <c r="A903" s="321" t="s">
        <v>806</v>
      </c>
      <c r="B903" s="323">
        <v>212</v>
      </c>
      <c r="C903" s="323">
        <v>805</v>
      </c>
      <c r="D903" s="325">
        <f t="shared" si="8"/>
        <v>2.797</v>
      </c>
      <c r="E903" s="290" t="s">
        <v>138</v>
      </c>
      <c r="F903" s="167" t="s">
        <v>143</v>
      </c>
    </row>
    <row r="904" s="185" customFormat="1" ht="36" customHeight="1" spans="1:6">
      <c r="A904" s="321" t="s">
        <v>807</v>
      </c>
      <c r="B904" s="323">
        <v>526</v>
      </c>
      <c r="C904" s="323">
        <v>106</v>
      </c>
      <c r="D904" s="325">
        <f t="shared" si="8"/>
        <v>-0.798</v>
      </c>
      <c r="E904" s="290" t="s">
        <v>138</v>
      </c>
      <c r="F904" s="167" t="s">
        <v>143</v>
      </c>
    </row>
    <row r="905" s="185" customFormat="1" ht="36" customHeight="1" spans="1:6">
      <c r="A905" s="321" t="s">
        <v>808</v>
      </c>
      <c r="B905" s="323"/>
      <c r="C905" s="323"/>
      <c r="D905" s="325"/>
      <c r="E905" s="290" t="s">
        <v>146</v>
      </c>
      <c r="F905" s="167" t="s">
        <v>143</v>
      </c>
    </row>
    <row r="906" s="185" customFormat="1" ht="36" customHeight="1" spans="1:6">
      <c r="A906" s="321" t="s">
        <v>809</v>
      </c>
      <c r="B906" s="323">
        <v>1</v>
      </c>
      <c r="C906" s="323">
        <v>0</v>
      </c>
      <c r="D906" s="325">
        <f t="shared" si="8"/>
        <v>-1</v>
      </c>
      <c r="E906" s="290" t="s">
        <v>138</v>
      </c>
      <c r="F906" s="167" t="s">
        <v>143</v>
      </c>
    </row>
    <row r="907" s="185" customFormat="1" ht="36" customHeight="1" spans="1:6">
      <c r="A907" s="321" t="s">
        <v>810</v>
      </c>
      <c r="B907" s="323"/>
      <c r="C907" s="323">
        <v>817</v>
      </c>
      <c r="D907" s="325"/>
      <c r="E907" s="290" t="s">
        <v>146</v>
      </c>
      <c r="F907" s="167" t="s">
        <v>143</v>
      </c>
    </row>
    <row r="908" s="185" customFormat="1" ht="36" customHeight="1" spans="1:6">
      <c r="A908" s="321" t="s">
        <v>811</v>
      </c>
      <c r="B908" s="323">
        <v>26</v>
      </c>
      <c r="C908" s="323">
        <v>26</v>
      </c>
      <c r="D908" s="325">
        <f t="shared" si="8"/>
        <v>0</v>
      </c>
      <c r="E908" s="290" t="s">
        <v>138</v>
      </c>
      <c r="F908" s="167" t="s">
        <v>143</v>
      </c>
    </row>
    <row r="909" s="185" customFormat="1" ht="36" customHeight="1" spans="1:6">
      <c r="A909" s="321" t="s">
        <v>812</v>
      </c>
      <c r="B909" s="323"/>
      <c r="C909" s="323"/>
      <c r="D909" s="325"/>
      <c r="E909" s="290" t="s">
        <v>146</v>
      </c>
      <c r="F909" s="167" t="s">
        <v>143</v>
      </c>
    </row>
    <row r="910" s="185" customFormat="1" ht="36" customHeight="1" spans="1:6">
      <c r="A910" s="321" t="s">
        <v>813</v>
      </c>
      <c r="B910" s="323"/>
      <c r="C910" s="323"/>
      <c r="D910" s="325"/>
      <c r="E910" s="290" t="s">
        <v>146</v>
      </c>
      <c r="F910" s="167" t="s">
        <v>143</v>
      </c>
    </row>
    <row r="911" s="185" customFormat="1" ht="36" customHeight="1" spans="1:6">
      <c r="A911" s="321" t="s">
        <v>814</v>
      </c>
      <c r="B911" s="323">
        <v>193</v>
      </c>
      <c r="C911" s="323">
        <v>249</v>
      </c>
      <c r="D911" s="325">
        <f t="shared" si="8"/>
        <v>0.29</v>
      </c>
      <c r="E911" s="290" t="s">
        <v>138</v>
      </c>
      <c r="F911" s="167" t="s">
        <v>143</v>
      </c>
    </row>
    <row r="912" s="185" customFormat="1" ht="36" customHeight="1" spans="1:6">
      <c r="A912" s="321" t="s">
        <v>815</v>
      </c>
      <c r="B912" s="323">
        <v>364</v>
      </c>
      <c r="C912" s="323">
        <v>245</v>
      </c>
      <c r="D912" s="325">
        <f t="shared" si="8"/>
        <v>-0.327</v>
      </c>
      <c r="E912" s="290" t="s">
        <v>138</v>
      </c>
      <c r="F912" s="167" t="s">
        <v>143</v>
      </c>
    </row>
    <row r="913" s="185" customFormat="1" ht="36" customHeight="1" spans="1:6">
      <c r="A913" s="321" t="s">
        <v>816</v>
      </c>
      <c r="B913" s="323">
        <v>102</v>
      </c>
      <c r="C913" s="323">
        <v>57</v>
      </c>
      <c r="D913" s="325">
        <f t="shared" si="8"/>
        <v>-0.441</v>
      </c>
      <c r="E913" s="290" t="s">
        <v>138</v>
      </c>
      <c r="F913" s="167" t="s">
        <v>143</v>
      </c>
    </row>
    <row r="914" s="185" customFormat="1" ht="36" customHeight="1" spans="1:6">
      <c r="A914" s="321" t="s">
        <v>817</v>
      </c>
      <c r="B914" s="323">
        <v>253</v>
      </c>
      <c r="C914" s="323">
        <v>173</v>
      </c>
      <c r="D914" s="325">
        <f t="shared" si="8"/>
        <v>-0.316</v>
      </c>
      <c r="E914" s="290" t="s">
        <v>138</v>
      </c>
      <c r="F914" s="167" t="s">
        <v>143</v>
      </c>
    </row>
    <row r="915" s="185" customFormat="1" ht="36" customHeight="1" spans="1:6">
      <c r="A915" s="321" t="s">
        <v>818</v>
      </c>
      <c r="B915" s="323">
        <v>0</v>
      </c>
      <c r="C915" s="323">
        <v>0</v>
      </c>
      <c r="D915" s="325"/>
      <c r="E915" s="290" t="s">
        <v>146</v>
      </c>
      <c r="F915" s="167" t="s">
        <v>143</v>
      </c>
    </row>
    <row r="916" s="185" customFormat="1" ht="36" customHeight="1" spans="1:6">
      <c r="A916" s="321" t="s">
        <v>819</v>
      </c>
      <c r="B916" s="323">
        <v>5</v>
      </c>
      <c r="C916" s="323">
        <v>5</v>
      </c>
      <c r="D916" s="325">
        <f t="shared" si="8"/>
        <v>0</v>
      </c>
      <c r="E916" s="290" t="s">
        <v>138</v>
      </c>
      <c r="F916" s="167" t="s">
        <v>143</v>
      </c>
    </row>
    <row r="917" s="185" customFormat="1" ht="36" customHeight="1" spans="1:6">
      <c r="A917" s="321" t="s">
        <v>820</v>
      </c>
      <c r="B917" s="323">
        <v>200</v>
      </c>
      <c r="C917" s="323">
        <v>0</v>
      </c>
      <c r="D917" s="325">
        <f t="shared" si="8"/>
        <v>-1</v>
      </c>
      <c r="E917" s="290" t="s">
        <v>138</v>
      </c>
      <c r="F917" s="167" t="s">
        <v>143</v>
      </c>
    </row>
    <row r="918" s="185" customFormat="1" ht="36" customHeight="1" spans="1:6">
      <c r="A918" s="321" t="s">
        <v>821</v>
      </c>
      <c r="B918" s="323">
        <v>0</v>
      </c>
      <c r="C918" s="323">
        <v>0</v>
      </c>
      <c r="D918" s="325"/>
      <c r="E918" s="290" t="s">
        <v>146</v>
      </c>
      <c r="F918" s="167" t="s">
        <v>143</v>
      </c>
    </row>
    <row r="919" s="185" customFormat="1" ht="36" customHeight="1" spans="1:6">
      <c r="A919" s="321" t="s">
        <v>795</v>
      </c>
      <c r="B919" s="323">
        <v>0</v>
      </c>
      <c r="C919" s="323">
        <v>0</v>
      </c>
      <c r="D919" s="325"/>
      <c r="E919" s="290" t="s">
        <v>146</v>
      </c>
      <c r="F919" s="167" t="s">
        <v>143</v>
      </c>
    </row>
    <row r="920" s="185" customFormat="1" ht="36" customHeight="1" spans="1:6">
      <c r="A920" s="321" t="s">
        <v>822</v>
      </c>
      <c r="B920" s="323"/>
      <c r="C920" s="323"/>
      <c r="D920" s="325"/>
      <c r="E920" s="290" t="s">
        <v>146</v>
      </c>
      <c r="F920" s="167" t="s">
        <v>143</v>
      </c>
    </row>
    <row r="921" s="185" customFormat="1" ht="36" customHeight="1" spans="1:6">
      <c r="A921" s="462" t="s">
        <v>823</v>
      </c>
      <c r="B921" s="323">
        <v>492</v>
      </c>
      <c r="C921" s="323">
        <v>342</v>
      </c>
      <c r="D921" s="325">
        <f t="shared" si="8"/>
        <v>-0.305</v>
      </c>
      <c r="E921" s="290" t="s">
        <v>138</v>
      </c>
      <c r="F921" s="167" t="s">
        <v>143</v>
      </c>
    </row>
    <row r="922" s="185" customFormat="1" ht="36" customHeight="1" spans="1:6">
      <c r="A922" s="321" t="s">
        <v>824</v>
      </c>
      <c r="B922" s="323">
        <v>0</v>
      </c>
      <c r="C922" s="323">
        <v>0</v>
      </c>
      <c r="D922" s="325"/>
      <c r="E922" s="290" t="s">
        <v>146</v>
      </c>
      <c r="F922" s="167" t="s">
        <v>143</v>
      </c>
    </row>
    <row r="923" s="185" customFormat="1" ht="36" customHeight="1" spans="1:6">
      <c r="A923" s="321" t="s">
        <v>825</v>
      </c>
      <c r="B923" s="323">
        <v>0</v>
      </c>
      <c r="C923" s="323">
        <v>0</v>
      </c>
      <c r="D923" s="325"/>
      <c r="E923" s="290" t="s">
        <v>146</v>
      </c>
      <c r="F923" s="167" t="s">
        <v>143</v>
      </c>
    </row>
    <row r="924" s="185" customFormat="1" ht="36" customHeight="1" spans="1:6">
      <c r="A924" s="321" t="s">
        <v>826</v>
      </c>
      <c r="B924" s="323"/>
      <c r="C924" s="323">
        <v>1</v>
      </c>
      <c r="D924" s="325"/>
      <c r="E924" s="290" t="s">
        <v>146</v>
      </c>
      <c r="F924" s="167" t="s">
        <v>143</v>
      </c>
    </row>
    <row r="925" s="185" customFormat="1" ht="36" customHeight="1" spans="1:6">
      <c r="A925" s="463" t="s">
        <v>827</v>
      </c>
      <c r="B925" s="329">
        <v>12798</v>
      </c>
      <c r="C925" s="329">
        <v>4628</v>
      </c>
      <c r="D925" s="325">
        <f t="shared" si="8"/>
        <v>-0.638</v>
      </c>
      <c r="E925" s="290" t="s">
        <v>138</v>
      </c>
      <c r="F925" s="167" t="s">
        <v>141</v>
      </c>
    </row>
    <row r="926" s="185" customFormat="1" ht="36" customHeight="1" spans="1:6">
      <c r="A926" s="321" t="s">
        <v>142</v>
      </c>
      <c r="B926" s="323">
        <v>366</v>
      </c>
      <c r="C926" s="323"/>
      <c r="D926" s="325">
        <f t="shared" si="8"/>
        <v>-1</v>
      </c>
      <c r="E926" s="290" t="s">
        <v>138</v>
      </c>
      <c r="F926" s="167" t="s">
        <v>143</v>
      </c>
    </row>
    <row r="927" s="185" customFormat="1" ht="36" customHeight="1" spans="1:6">
      <c r="A927" s="321" t="s">
        <v>144</v>
      </c>
      <c r="B927" s="323">
        <v>0</v>
      </c>
      <c r="C927" s="323">
        <v>0</v>
      </c>
      <c r="D927" s="325"/>
      <c r="E927" s="290" t="s">
        <v>146</v>
      </c>
      <c r="F927" s="167" t="s">
        <v>143</v>
      </c>
    </row>
    <row r="928" s="185" customFormat="1" ht="36" customHeight="1" spans="1:6">
      <c r="A928" s="321" t="s">
        <v>145</v>
      </c>
      <c r="B928" s="323">
        <v>0</v>
      </c>
      <c r="C928" s="323">
        <v>0</v>
      </c>
      <c r="D928" s="325"/>
      <c r="E928" s="290" t="s">
        <v>146</v>
      </c>
      <c r="F928" s="167" t="s">
        <v>143</v>
      </c>
    </row>
    <row r="929" s="185" customFormat="1" ht="36" customHeight="1" spans="1:6">
      <c r="A929" s="321" t="s">
        <v>828</v>
      </c>
      <c r="B929" s="323">
        <v>8342</v>
      </c>
      <c r="C929" s="323">
        <v>1884</v>
      </c>
      <c r="D929" s="325">
        <f t="shared" si="8"/>
        <v>-0.774</v>
      </c>
      <c r="E929" s="290" t="s">
        <v>138</v>
      </c>
      <c r="F929" s="167" t="s">
        <v>143</v>
      </c>
    </row>
    <row r="930" s="185" customFormat="1" ht="36" customHeight="1" spans="1:6">
      <c r="A930" s="321" t="s">
        <v>829</v>
      </c>
      <c r="B930" s="323">
        <v>31</v>
      </c>
      <c r="C930" s="323">
        <v>35</v>
      </c>
      <c r="D930" s="325">
        <f t="shared" si="8"/>
        <v>0.129</v>
      </c>
      <c r="E930" s="290" t="s">
        <v>138</v>
      </c>
      <c r="F930" s="167" t="s">
        <v>143</v>
      </c>
    </row>
    <row r="931" s="185" customFormat="1" ht="36" customHeight="1" spans="1:6">
      <c r="A931" s="321" t="s">
        <v>830</v>
      </c>
      <c r="B931" s="323">
        <v>0</v>
      </c>
      <c r="C931" s="323">
        <v>0</v>
      </c>
      <c r="D931" s="325"/>
      <c r="E931" s="290" t="s">
        <v>146</v>
      </c>
      <c r="F931" s="167" t="s">
        <v>143</v>
      </c>
    </row>
    <row r="932" s="185" customFormat="1" ht="36" customHeight="1" spans="1:6">
      <c r="A932" s="462" t="s">
        <v>831</v>
      </c>
      <c r="B932" s="323">
        <v>55</v>
      </c>
      <c r="C932" s="323"/>
      <c r="D932" s="325">
        <f t="shared" si="8"/>
        <v>-1</v>
      </c>
      <c r="E932" s="290" t="s">
        <v>138</v>
      </c>
      <c r="F932" s="167" t="s">
        <v>143</v>
      </c>
    </row>
    <row r="933" s="185" customFormat="1" ht="36" customHeight="1" spans="1:6">
      <c r="A933" s="321" t="s">
        <v>832</v>
      </c>
      <c r="B933" s="323">
        <v>0</v>
      </c>
      <c r="C933" s="323">
        <v>0</v>
      </c>
      <c r="D933" s="325"/>
      <c r="E933" s="290" t="s">
        <v>146</v>
      </c>
      <c r="F933" s="167" t="s">
        <v>143</v>
      </c>
    </row>
    <row r="934" s="185" customFormat="1" ht="36" customHeight="1" spans="1:6">
      <c r="A934" s="458" t="s">
        <v>153</v>
      </c>
      <c r="B934" s="323"/>
      <c r="C934" s="323"/>
      <c r="D934" s="325"/>
      <c r="E934" s="290" t="s">
        <v>146</v>
      </c>
      <c r="F934" s="167" t="s">
        <v>143</v>
      </c>
    </row>
    <row r="935" s="185" customFormat="1" ht="36" customHeight="1" spans="1:6">
      <c r="A935" s="458" t="s">
        <v>833</v>
      </c>
      <c r="B935" s="323">
        <v>4004</v>
      </c>
      <c r="C935" s="323">
        <v>2709</v>
      </c>
      <c r="D935" s="325">
        <f t="shared" si="8"/>
        <v>-0.323</v>
      </c>
      <c r="E935" s="290" t="s">
        <v>138</v>
      </c>
      <c r="F935" s="167" t="s">
        <v>143</v>
      </c>
    </row>
    <row r="936" s="185" customFormat="1" ht="36" customHeight="1" spans="1:6">
      <c r="A936" s="317" t="s">
        <v>834</v>
      </c>
      <c r="B936" s="329">
        <v>679</v>
      </c>
      <c r="C936" s="329">
        <v>70</v>
      </c>
      <c r="D936" s="325">
        <f t="shared" si="8"/>
        <v>-0.897</v>
      </c>
      <c r="E936" s="290" t="s">
        <v>138</v>
      </c>
      <c r="F936" s="167" t="s">
        <v>141</v>
      </c>
    </row>
    <row r="937" s="185" customFormat="1" ht="36" customHeight="1" spans="1:6">
      <c r="A937" s="321" t="s">
        <v>835</v>
      </c>
      <c r="B937" s="323">
        <v>187</v>
      </c>
      <c r="C937" s="323">
        <v>70</v>
      </c>
      <c r="D937" s="325">
        <f t="shared" si="8"/>
        <v>-0.626</v>
      </c>
      <c r="E937" s="290" t="s">
        <v>138</v>
      </c>
      <c r="F937" s="167" t="s">
        <v>143</v>
      </c>
    </row>
    <row r="938" s="185" customFormat="1" ht="36" customHeight="1" spans="1:6">
      <c r="A938" s="321" t="s">
        <v>836</v>
      </c>
      <c r="B938" s="323">
        <v>0</v>
      </c>
      <c r="C938" s="323">
        <v>0</v>
      </c>
      <c r="D938" s="325"/>
      <c r="E938" s="290" t="s">
        <v>146</v>
      </c>
      <c r="F938" s="167" t="s">
        <v>143</v>
      </c>
    </row>
    <row r="939" s="185" customFormat="1" ht="36" customHeight="1" spans="1:6">
      <c r="A939" s="321" t="s">
        <v>837</v>
      </c>
      <c r="B939" s="323">
        <v>0</v>
      </c>
      <c r="C939" s="323">
        <v>0</v>
      </c>
      <c r="D939" s="325"/>
      <c r="E939" s="290" t="s">
        <v>146</v>
      </c>
      <c r="F939" s="167" t="s">
        <v>143</v>
      </c>
    </row>
    <row r="940" s="185" customFormat="1" ht="36" customHeight="1" spans="1:6">
      <c r="A940" s="321" t="s">
        <v>838</v>
      </c>
      <c r="B940" s="323"/>
      <c r="C940" s="323"/>
      <c r="D940" s="325"/>
      <c r="E940" s="290" t="s">
        <v>146</v>
      </c>
      <c r="F940" s="167" t="s">
        <v>143</v>
      </c>
    </row>
    <row r="941" s="185" customFormat="1" ht="36" customHeight="1" spans="1:6">
      <c r="A941" s="321" t="s">
        <v>839</v>
      </c>
      <c r="B941" s="323">
        <v>0</v>
      </c>
      <c r="C941" s="323">
        <v>0</v>
      </c>
      <c r="D941" s="325"/>
      <c r="E941" s="290" t="s">
        <v>146</v>
      </c>
      <c r="F941" s="167" t="s">
        <v>143</v>
      </c>
    </row>
    <row r="942" s="185" customFormat="1" ht="36" customHeight="1" spans="1:6">
      <c r="A942" s="321" t="s">
        <v>840</v>
      </c>
      <c r="B942" s="323">
        <v>492</v>
      </c>
      <c r="C942" s="323"/>
      <c r="D942" s="325">
        <f t="shared" si="8"/>
        <v>-1</v>
      </c>
      <c r="E942" s="290" t="s">
        <v>138</v>
      </c>
      <c r="F942" s="167" t="s">
        <v>143</v>
      </c>
    </row>
    <row r="943" s="185" customFormat="1" ht="36" customHeight="1" spans="1:6">
      <c r="A943" s="317" t="s">
        <v>841</v>
      </c>
      <c r="B943" s="329">
        <v>9428</v>
      </c>
      <c r="C943" s="329">
        <v>3845</v>
      </c>
      <c r="D943" s="325">
        <f t="shared" si="8"/>
        <v>-0.592</v>
      </c>
      <c r="E943" s="290" t="s">
        <v>138</v>
      </c>
      <c r="F943" s="167" t="s">
        <v>141</v>
      </c>
    </row>
    <row r="944" s="185" customFormat="1" ht="36" customHeight="1" spans="1:6">
      <c r="A944" s="321" t="s">
        <v>842</v>
      </c>
      <c r="B944" s="323">
        <v>0</v>
      </c>
      <c r="C944" s="323">
        <v>0</v>
      </c>
      <c r="D944" s="325"/>
      <c r="E944" s="290" t="s">
        <v>146</v>
      </c>
      <c r="F944" s="167" t="s">
        <v>143</v>
      </c>
    </row>
    <row r="945" s="185" customFormat="1" ht="36" customHeight="1" spans="1:6">
      <c r="A945" s="321" t="s">
        <v>843</v>
      </c>
      <c r="B945" s="323">
        <v>0</v>
      </c>
      <c r="C945" s="323">
        <v>0</v>
      </c>
      <c r="D945" s="325"/>
      <c r="E945" s="290" t="s">
        <v>146</v>
      </c>
      <c r="F945" s="167" t="s">
        <v>143</v>
      </c>
    </row>
    <row r="946" s="185" customFormat="1" ht="36" customHeight="1" spans="1:6">
      <c r="A946" s="321" t="s">
        <v>844</v>
      </c>
      <c r="B946" s="323">
        <v>7558</v>
      </c>
      <c r="C946" s="323">
        <v>3825</v>
      </c>
      <c r="D946" s="325">
        <f t="shared" si="8"/>
        <v>-0.494</v>
      </c>
      <c r="E946" s="290" t="s">
        <v>138</v>
      </c>
      <c r="F946" s="167" t="s">
        <v>143</v>
      </c>
    </row>
    <row r="947" s="185" customFormat="1" ht="36" customHeight="1" spans="1:6">
      <c r="A947" s="462" t="s">
        <v>845</v>
      </c>
      <c r="B947" s="323">
        <v>1870</v>
      </c>
      <c r="C947" s="323">
        <v>20</v>
      </c>
      <c r="D947" s="325">
        <f t="shared" si="8"/>
        <v>-0.989</v>
      </c>
      <c r="E947" s="290" t="s">
        <v>138</v>
      </c>
      <c r="F947" s="167" t="s">
        <v>143</v>
      </c>
    </row>
    <row r="948" s="185" customFormat="1" ht="36" customHeight="1" spans="1:6">
      <c r="A948" s="321" t="s">
        <v>846</v>
      </c>
      <c r="B948" s="323">
        <v>0</v>
      </c>
      <c r="C948" s="323">
        <v>0</v>
      </c>
      <c r="D948" s="325"/>
      <c r="E948" s="290" t="s">
        <v>146</v>
      </c>
      <c r="F948" s="167" t="s">
        <v>143</v>
      </c>
    </row>
    <row r="949" s="185" customFormat="1" ht="36" customHeight="1" spans="1:6">
      <c r="A949" s="321" t="s">
        <v>847</v>
      </c>
      <c r="B949" s="323">
        <v>0</v>
      </c>
      <c r="C949" s="323">
        <v>0</v>
      </c>
      <c r="D949" s="325"/>
      <c r="E949" s="290" t="s">
        <v>146</v>
      </c>
      <c r="F949" s="167" t="s">
        <v>143</v>
      </c>
    </row>
    <row r="950" s="185" customFormat="1" ht="36" customHeight="1" spans="1:6">
      <c r="A950" s="317" t="s">
        <v>848</v>
      </c>
      <c r="B950" s="329">
        <v>0</v>
      </c>
      <c r="C950" s="329">
        <v>0</v>
      </c>
      <c r="D950" s="325"/>
      <c r="E950" s="290" t="s">
        <v>146</v>
      </c>
      <c r="F950" s="167" t="s">
        <v>141</v>
      </c>
    </row>
    <row r="951" s="185" customFormat="1" ht="36" customHeight="1" spans="1:6">
      <c r="A951" s="321" t="s">
        <v>849</v>
      </c>
      <c r="B951" s="323">
        <v>0</v>
      </c>
      <c r="C951" s="323">
        <v>0</v>
      </c>
      <c r="D951" s="325"/>
      <c r="E951" s="290" t="s">
        <v>146</v>
      </c>
      <c r="F951" s="167" t="s">
        <v>143</v>
      </c>
    </row>
    <row r="952" s="185" customFormat="1" ht="36" customHeight="1" spans="1:6">
      <c r="A952" s="321" t="s">
        <v>850</v>
      </c>
      <c r="B952" s="323">
        <v>0</v>
      </c>
      <c r="C952" s="323">
        <v>0</v>
      </c>
      <c r="D952" s="325"/>
      <c r="E952" s="290" t="s">
        <v>146</v>
      </c>
      <c r="F952" s="167" t="s">
        <v>143</v>
      </c>
    </row>
    <row r="953" s="185" customFormat="1" ht="36" customHeight="1" spans="1:6">
      <c r="A953" s="317" t="s">
        <v>851</v>
      </c>
      <c r="B953" s="329">
        <v>540</v>
      </c>
      <c r="C953" s="329">
        <v>483</v>
      </c>
      <c r="D953" s="325">
        <f t="shared" si="8"/>
        <v>-0.106</v>
      </c>
      <c r="E953" s="290" t="s">
        <v>138</v>
      </c>
      <c r="F953" s="167" t="s">
        <v>141</v>
      </c>
    </row>
    <row r="954" s="185" customFormat="1" ht="36" customHeight="1" spans="1:6">
      <c r="A954" s="321" t="s">
        <v>852</v>
      </c>
      <c r="B954" s="323">
        <v>0</v>
      </c>
      <c r="C954" s="323">
        <v>0</v>
      </c>
      <c r="D954" s="325"/>
      <c r="E954" s="290" t="s">
        <v>146</v>
      </c>
      <c r="F954" s="167" t="s">
        <v>143</v>
      </c>
    </row>
    <row r="955" s="185" customFormat="1" ht="36" customHeight="1" spans="1:6">
      <c r="A955" s="321" t="s">
        <v>853</v>
      </c>
      <c r="B955" s="323">
        <v>540</v>
      </c>
      <c r="C955" s="323">
        <v>483</v>
      </c>
      <c r="D955" s="325">
        <f t="shared" si="8"/>
        <v>-0.106</v>
      </c>
      <c r="E955" s="290" t="s">
        <v>138</v>
      </c>
      <c r="F955" s="167" t="s">
        <v>143</v>
      </c>
    </row>
    <row r="956" s="185" customFormat="1" ht="36" customHeight="1" spans="1:6">
      <c r="A956" s="317" t="s">
        <v>94</v>
      </c>
      <c r="B956" s="329">
        <v>12473</v>
      </c>
      <c r="C956" s="329">
        <v>22708</v>
      </c>
      <c r="D956" s="331">
        <f t="shared" si="8"/>
        <v>0.821</v>
      </c>
      <c r="E956" s="290" t="s">
        <v>138</v>
      </c>
      <c r="F956" s="167" t="s">
        <v>139</v>
      </c>
    </row>
    <row r="957" s="185" customFormat="1" ht="36" customHeight="1" spans="1:6">
      <c r="A957" s="317" t="s">
        <v>854</v>
      </c>
      <c r="B957" s="329">
        <v>11097</v>
      </c>
      <c r="C957" s="329">
        <v>17223</v>
      </c>
      <c r="D957" s="325">
        <f t="shared" si="8"/>
        <v>0.552</v>
      </c>
      <c r="E957" s="290" t="s">
        <v>138</v>
      </c>
      <c r="F957" s="167" t="s">
        <v>141</v>
      </c>
    </row>
    <row r="958" s="185" customFormat="1" ht="36" customHeight="1" spans="1:6">
      <c r="A958" s="321" t="s">
        <v>142</v>
      </c>
      <c r="B958" s="323">
        <v>220</v>
      </c>
      <c r="C958" s="323">
        <v>637</v>
      </c>
      <c r="D958" s="325">
        <f t="shared" si="8"/>
        <v>1.895</v>
      </c>
      <c r="E958" s="290" t="s">
        <v>138</v>
      </c>
      <c r="F958" s="167" t="s">
        <v>143</v>
      </c>
    </row>
    <row r="959" s="185" customFormat="1" ht="36" customHeight="1" spans="1:6">
      <c r="A959" s="321" t="s">
        <v>144</v>
      </c>
      <c r="B959" s="323"/>
      <c r="C959" s="323"/>
      <c r="D959" s="325"/>
      <c r="E959" s="290" t="s">
        <v>146</v>
      </c>
      <c r="F959" s="167" t="s">
        <v>143</v>
      </c>
    </row>
    <row r="960" s="185" customFormat="1" ht="36" customHeight="1" spans="1:6">
      <c r="A960" s="321" t="s">
        <v>145</v>
      </c>
      <c r="B960" s="323">
        <v>72</v>
      </c>
      <c r="C960" s="323">
        <v>76</v>
      </c>
      <c r="D960" s="325">
        <f t="shared" si="8"/>
        <v>0.056</v>
      </c>
      <c r="E960" s="290" t="s">
        <v>138</v>
      </c>
      <c r="F960" s="167" t="s">
        <v>143</v>
      </c>
    </row>
    <row r="961" s="185" customFormat="1" ht="36" customHeight="1" spans="1:6">
      <c r="A961" s="321" t="s">
        <v>855</v>
      </c>
      <c r="B961" s="323">
        <v>6352</v>
      </c>
      <c r="C961" s="323">
        <v>10411</v>
      </c>
      <c r="D961" s="325">
        <f t="shared" si="8"/>
        <v>0.639</v>
      </c>
      <c r="E961" s="290" t="s">
        <v>138</v>
      </c>
      <c r="F961" s="167" t="s">
        <v>143</v>
      </c>
    </row>
    <row r="962" s="185" customFormat="1" ht="36" customHeight="1" spans="1:6">
      <c r="A962" s="321" t="s">
        <v>856</v>
      </c>
      <c r="B962" s="323">
        <v>4184</v>
      </c>
      <c r="C962" s="323">
        <v>6037</v>
      </c>
      <c r="D962" s="325">
        <f t="shared" si="8"/>
        <v>0.443</v>
      </c>
      <c r="E962" s="290" t="s">
        <v>138</v>
      </c>
      <c r="F962" s="167" t="s">
        <v>143</v>
      </c>
    </row>
    <row r="963" s="185" customFormat="1" ht="36" customHeight="1" spans="1:6">
      <c r="A963" s="321" t="s">
        <v>857</v>
      </c>
      <c r="B963" s="323"/>
      <c r="C963" s="323"/>
      <c r="D963" s="325"/>
      <c r="E963" s="290" t="s">
        <v>146</v>
      </c>
      <c r="F963" s="167" t="s">
        <v>143</v>
      </c>
    </row>
    <row r="964" s="185" customFormat="1" ht="36" customHeight="1" spans="1:6">
      <c r="A964" s="321" t="s">
        <v>858</v>
      </c>
      <c r="B964" s="323"/>
      <c r="C964" s="323">
        <v>57</v>
      </c>
      <c r="D964" s="325"/>
      <c r="E964" s="290" t="s">
        <v>146</v>
      </c>
      <c r="F964" s="167" t="s">
        <v>143</v>
      </c>
    </row>
    <row r="965" s="185" customFormat="1" ht="36" customHeight="1" spans="1:6">
      <c r="A965" s="321" t="s">
        <v>859</v>
      </c>
      <c r="B965" s="323">
        <v>0</v>
      </c>
      <c r="C965" s="323">
        <v>0</v>
      </c>
      <c r="D965" s="325"/>
      <c r="E965" s="290" t="s">
        <v>146</v>
      </c>
      <c r="F965" s="167" t="s">
        <v>143</v>
      </c>
    </row>
    <row r="966" s="185" customFormat="1" ht="36" customHeight="1" spans="1:6">
      <c r="A966" s="321" t="s">
        <v>860</v>
      </c>
      <c r="B966" s="323">
        <v>269</v>
      </c>
      <c r="C966" s="323"/>
      <c r="D966" s="325">
        <f>(C966-B966)/B966</f>
        <v>-1</v>
      </c>
      <c r="E966" s="290" t="s">
        <v>138</v>
      </c>
      <c r="F966" s="167" t="s">
        <v>143</v>
      </c>
    </row>
    <row r="967" s="185" customFormat="1" ht="36" customHeight="1" spans="1:6">
      <c r="A967" s="321" t="s">
        <v>861</v>
      </c>
      <c r="B967" s="323"/>
      <c r="C967" s="323"/>
      <c r="D967" s="325"/>
      <c r="E967" s="290" t="s">
        <v>146</v>
      </c>
      <c r="F967" s="167" t="s">
        <v>143</v>
      </c>
    </row>
    <row r="968" s="185" customFormat="1" ht="36" customHeight="1" spans="1:6">
      <c r="A968" s="321" t="s">
        <v>862</v>
      </c>
      <c r="B968" s="323"/>
      <c r="C968" s="323"/>
      <c r="D968" s="325"/>
      <c r="E968" s="290" t="s">
        <v>146</v>
      </c>
      <c r="F968" s="167" t="s">
        <v>143</v>
      </c>
    </row>
    <row r="969" s="185" customFormat="1" ht="36" customHeight="1" spans="1:6">
      <c r="A969" s="321" t="s">
        <v>863</v>
      </c>
      <c r="B969" s="323"/>
      <c r="C969" s="323"/>
      <c r="D969" s="325"/>
      <c r="E969" s="290" t="s">
        <v>146</v>
      </c>
      <c r="F969" s="167" t="s">
        <v>143</v>
      </c>
    </row>
    <row r="970" s="185" customFormat="1" ht="36" customHeight="1" spans="1:6">
      <c r="A970" s="321" t="s">
        <v>864</v>
      </c>
      <c r="B970" s="323"/>
      <c r="C970" s="323"/>
      <c r="D970" s="325"/>
      <c r="E970" s="290" t="s">
        <v>146</v>
      </c>
      <c r="F970" s="167" t="s">
        <v>143</v>
      </c>
    </row>
    <row r="971" s="185" customFormat="1" ht="36" customHeight="1" spans="1:6">
      <c r="A971" s="321" t="s">
        <v>865</v>
      </c>
      <c r="B971" s="323"/>
      <c r="C971" s="323"/>
      <c r="D971" s="325"/>
      <c r="E971" s="290" t="s">
        <v>146</v>
      </c>
      <c r="F971" s="167" t="s">
        <v>143</v>
      </c>
    </row>
    <row r="972" s="185" customFormat="1" ht="36" customHeight="1" spans="1:6">
      <c r="A972" s="321" t="s">
        <v>866</v>
      </c>
      <c r="B972" s="323"/>
      <c r="C972" s="323"/>
      <c r="D972" s="325"/>
      <c r="E972" s="290" t="s">
        <v>146</v>
      </c>
      <c r="F972" s="167" t="s">
        <v>143</v>
      </c>
    </row>
    <row r="973" s="185" customFormat="1" ht="36" customHeight="1" spans="1:6">
      <c r="A973" s="321" t="s">
        <v>867</v>
      </c>
      <c r="B973" s="323">
        <v>0</v>
      </c>
      <c r="C973" s="323">
        <v>0</v>
      </c>
      <c r="D973" s="325"/>
      <c r="E973" s="290" t="s">
        <v>146</v>
      </c>
      <c r="F973" s="167" t="s">
        <v>143</v>
      </c>
    </row>
    <row r="974" s="185" customFormat="1" ht="36" customHeight="1" spans="1:6">
      <c r="A974" s="321" t="s">
        <v>868</v>
      </c>
      <c r="B974" s="323"/>
      <c r="C974" s="323"/>
      <c r="D974" s="325"/>
      <c r="E974" s="290" t="s">
        <v>146</v>
      </c>
      <c r="F974" s="167" t="s">
        <v>143</v>
      </c>
    </row>
    <row r="975" s="185" customFormat="1" ht="36" customHeight="1" spans="1:6">
      <c r="A975" s="321" t="s">
        <v>869</v>
      </c>
      <c r="B975" s="323">
        <v>0</v>
      </c>
      <c r="C975" s="323">
        <v>0</v>
      </c>
      <c r="D975" s="325"/>
      <c r="E975" s="290" t="s">
        <v>146</v>
      </c>
      <c r="F975" s="167" t="s">
        <v>143</v>
      </c>
    </row>
    <row r="976" s="185" customFormat="1" ht="36" customHeight="1" spans="1:6">
      <c r="A976" s="321" t="s">
        <v>870</v>
      </c>
      <c r="B976" s="323"/>
      <c r="C976" s="323"/>
      <c r="D976" s="325"/>
      <c r="E976" s="290" t="s">
        <v>146</v>
      </c>
      <c r="F976" s="167" t="s">
        <v>143</v>
      </c>
    </row>
    <row r="977" s="185" customFormat="1" ht="36" customHeight="1" spans="1:6">
      <c r="A977" s="321" t="s">
        <v>871</v>
      </c>
      <c r="B977" s="323"/>
      <c r="C977" s="323"/>
      <c r="D977" s="325"/>
      <c r="E977" s="290" t="s">
        <v>146</v>
      </c>
      <c r="F977" s="167" t="s">
        <v>143</v>
      </c>
    </row>
    <row r="978" s="185" customFormat="1" ht="36" customHeight="1" spans="1:6">
      <c r="A978" s="321" t="s">
        <v>872</v>
      </c>
      <c r="B978" s="323"/>
      <c r="C978" s="323"/>
      <c r="D978" s="325"/>
      <c r="E978" s="290" t="s">
        <v>146</v>
      </c>
      <c r="F978" s="167" t="s">
        <v>143</v>
      </c>
    </row>
    <row r="979" s="185" customFormat="1" ht="36" customHeight="1" spans="1:6">
      <c r="A979" s="321" t="s">
        <v>873</v>
      </c>
      <c r="B979" s="323"/>
      <c r="C979" s="323">
        <v>5</v>
      </c>
      <c r="D979" s="325"/>
      <c r="E979" s="290" t="s">
        <v>146</v>
      </c>
      <c r="F979" s="167" t="s">
        <v>143</v>
      </c>
    </row>
    <row r="980" s="185" customFormat="1" ht="36" customHeight="1" spans="1:6">
      <c r="A980" s="317" t="s">
        <v>874</v>
      </c>
      <c r="B980" s="329"/>
      <c r="C980" s="329"/>
      <c r="D980" s="325"/>
      <c r="E980" s="290" t="s">
        <v>146</v>
      </c>
      <c r="F980" s="167" t="s">
        <v>141</v>
      </c>
    </row>
    <row r="981" s="185" customFormat="1" ht="36" customHeight="1" spans="1:6">
      <c r="A981" s="321" t="s">
        <v>142</v>
      </c>
      <c r="B981" s="323">
        <v>0</v>
      </c>
      <c r="C981" s="323">
        <v>0</v>
      </c>
      <c r="D981" s="325"/>
      <c r="E981" s="290" t="s">
        <v>146</v>
      </c>
      <c r="F981" s="167" t="s">
        <v>143</v>
      </c>
    </row>
    <row r="982" s="185" customFormat="1" ht="36" customHeight="1" spans="1:6">
      <c r="A982" s="321" t="s">
        <v>144</v>
      </c>
      <c r="B982" s="323">
        <v>0</v>
      </c>
      <c r="C982" s="323">
        <v>0</v>
      </c>
      <c r="D982" s="325"/>
      <c r="E982" s="290" t="s">
        <v>146</v>
      </c>
      <c r="F982" s="167" t="s">
        <v>143</v>
      </c>
    </row>
    <row r="983" s="185" customFormat="1" ht="36" customHeight="1" spans="1:6">
      <c r="A983" s="321" t="s">
        <v>145</v>
      </c>
      <c r="B983" s="323">
        <v>0</v>
      </c>
      <c r="C983" s="323">
        <v>0</v>
      </c>
      <c r="D983" s="325"/>
      <c r="E983" s="290" t="s">
        <v>146</v>
      </c>
      <c r="F983" s="167" t="s">
        <v>143</v>
      </c>
    </row>
    <row r="984" s="185" customFormat="1" ht="36" customHeight="1" spans="1:6">
      <c r="A984" s="321" t="s">
        <v>875</v>
      </c>
      <c r="B984" s="323"/>
      <c r="C984" s="323"/>
      <c r="D984" s="325"/>
      <c r="E984" s="290" t="s">
        <v>146</v>
      </c>
      <c r="F984" s="167" t="s">
        <v>143</v>
      </c>
    </row>
    <row r="985" s="185" customFormat="1" ht="36" customHeight="1" spans="1:6">
      <c r="A985" s="321" t="s">
        <v>876</v>
      </c>
      <c r="B985" s="323">
        <v>0</v>
      </c>
      <c r="C985" s="323">
        <v>0</v>
      </c>
      <c r="D985" s="325"/>
      <c r="E985" s="290" t="s">
        <v>146</v>
      </c>
      <c r="F985" s="167" t="s">
        <v>143</v>
      </c>
    </row>
    <row r="986" s="185" customFormat="1" ht="36" customHeight="1" spans="1:6">
      <c r="A986" s="321" t="s">
        <v>877</v>
      </c>
      <c r="B986" s="323"/>
      <c r="C986" s="323"/>
      <c r="D986" s="325"/>
      <c r="E986" s="290" t="s">
        <v>146</v>
      </c>
      <c r="F986" s="167" t="s">
        <v>143</v>
      </c>
    </row>
    <row r="987" s="185" customFormat="1" ht="36" customHeight="1" spans="1:6">
      <c r="A987" s="321" t="s">
        <v>878</v>
      </c>
      <c r="B987" s="323"/>
      <c r="C987" s="323"/>
      <c r="D987" s="325"/>
      <c r="E987" s="290" t="s">
        <v>146</v>
      </c>
      <c r="F987" s="167" t="s">
        <v>143</v>
      </c>
    </row>
    <row r="988" s="185" customFormat="1" ht="36" customHeight="1" spans="1:6">
      <c r="A988" s="321" t="s">
        <v>879</v>
      </c>
      <c r="B988" s="323">
        <v>0</v>
      </c>
      <c r="C988" s="323">
        <v>0</v>
      </c>
      <c r="D988" s="325"/>
      <c r="E988" s="290" t="s">
        <v>146</v>
      </c>
      <c r="F988" s="167" t="s">
        <v>143</v>
      </c>
    </row>
    <row r="989" s="185" customFormat="1" ht="36" customHeight="1" spans="1:6">
      <c r="A989" s="321" t="s">
        <v>880</v>
      </c>
      <c r="B989" s="323"/>
      <c r="C989" s="323"/>
      <c r="D989" s="325"/>
      <c r="E989" s="290" t="s">
        <v>146</v>
      </c>
      <c r="F989" s="167" t="s">
        <v>143</v>
      </c>
    </row>
    <row r="990" s="185" customFormat="1" ht="36" customHeight="1" spans="1:6">
      <c r="A990" s="317" t="s">
        <v>881</v>
      </c>
      <c r="B990" s="329"/>
      <c r="C990" s="329"/>
      <c r="D990" s="325"/>
      <c r="E990" s="290" t="s">
        <v>146</v>
      </c>
      <c r="F990" s="167" t="s">
        <v>141</v>
      </c>
    </row>
    <row r="991" s="185" customFormat="1" ht="36" customHeight="1" spans="1:6">
      <c r="A991" s="321" t="s">
        <v>142</v>
      </c>
      <c r="B991" s="323">
        <v>0</v>
      </c>
      <c r="C991" s="323">
        <v>0</v>
      </c>
      <c r="D991" s="325"/>
      <c r="E991" s="290" t="s">
        <v>146</v>
      </c>
      <c r="F991" s="167" t="s">
        <v>143</v>
      </c>
    </row>
    <row r="992" s="185" customFormat="1" ht="36" customHeight="1" spans="1:6">
      <c r="A992" s="321" t="s">
        <v>144</v>
      </c>
      <c r="B992" s="323">
        <v>0</v>
      </c>
      <c r="C992" s="323">
        <v>0</v>
      </c>
      <c r="D992" s="325"/>
      <c r="E992" s="290" t="s">
        <v>146</v>
      </c>
      <c r="F992" s="167" t="s">
        <v>143</v>
      </c>
    </row>
    <row r="993" s="185" customFormat="1" ht="36" customHeight="1" spans="1:6">
      <c r="A993" s="321" t="s">
        <v>145</v>
      </c>
      <c r="B993" s="323">
        <v>0</v>
      </c>
      <c r="C993" s="323">
        <v>0</v>
      </c>
      <c r="D993" s="325"/>
      <c r="E993" s="290" t="s">
        <v>146</v>
      </c>
      <c r="F993" s="167" t="s">
        <v>143</v>
      </c>
    </row>
    <row r="994" s="185" customFormat="1" ht="36" customHeight="1" spans="1:6">
      <c r="A994" s="321" t="s">
        <v>882</v>
      </c>
      <c r="B994" s="323">
        <v>0</v>
      </c>
      <c r="C994" s="323">
        <v>0</v>
      </c>
      <c r="D994" s="325"/>
      <c r="E994" s="290" t="s">
        <v>146</v>
      </c>
      <c r="F994" s="167" t="s">
        <v>143</v>
      </c>
    </row>
    <row r="995" s="185" customFormat="1" ht="36" customHeight="1" spans="1:6">
      <c r="A995" s="321" t="s">
        <v>883</v>
      </c>
      <c r="B995" s="323">
        <v>0</v>
      </c>
      <c r="C995" s="323">
        <v>0</v>
      </c>
      <c r="D995" s="325"/>
      <c r="E995" s="290" t="s">
        <v>146</v>
      </c>
      <c r="F995" s="167" t="s">
        <v>143</v>
      </c>
    </row>
    <row r="996" s="185" customFormat="1" ht="36" customHeight="1" spans="1:6">
      <c r="A996" s="321" t="s">
        <v>884</v>
      </c>
      <c r="B996" s="323">
        <v>0</v>
      </c>
      <c r="C996" s="323">
        <v>0</v>
      </c>
      <c r="D996" s="325"/>
      <c r="E996" s="290" t="s">
        <v>146</v>
      </c>
      <c r="F996" s="167" t="s">
        <v>143</v>
      </c>
    </row>
    <row r="997" s="185" customFormat="1" ht="36" customHeight="1" spans="1:6">
      <c r="A997" s="321" t="s">
        <v>885</v>
      </c>
      <c r="B997" s="323"/>
      <c r="C997" s="323"/>
      <c r="D997" s="325"/>
      <c r="E997" s="290" t="s">
        <v>146</v>
      </c>
      <c r="F997" s="167" t="s">
        <v>143</v>
      </c>
    </row>
    <row r="998" s="185" customFormat="1" ht="36" customHeight="1" spans="1:6">
      <c r="A998" s="321" t="s">
        <v>886</v>
      </c>
      <c r="B998" s="323"/>
      <c r="C998" s="323"/>
      <c r="D998" s="325"/>
      <c r="E998" s="290" t="s">
        <v>146</v>
      </c>
      <c r="F998" s="167" t="s">
        <v>143</v>
      </c>
    </row>
    <row r="999" s="185" customFormat="1" ht="36" customHeight="1" spans="1:6">
      <c r="A999" s="321" t="s">
        <v>887</v>
      </c>
      <c r="B999" s="323"/>
      <c r="C999" s="323"/>
      <c r="D999" s="325"/>
      <c r="E999" s="290" t="s">
        <v>146</v>
      </c>
      <c r="F999" s="167" t="s">
        <v>143</v>
      </c>
    </row>
    <row r="1000" s="185" customFormat="1" ht="36" customHeight="1" spans="1:6">
      <c r="A1000" s="317" t="s">
        <v>888</v>
      </c>
      <c r="B1000" s="329">
        <v>0</v>
      </c>
      <c r="C1000" s="329">
        <v>0</v>
      </c>
      <c r="D1000" s="325"/>
      <c r="E1000" s="290" t="s">
        <v>146</v>
      </c>
      <c r="F1000" s="167" t="s">
        <v>141</v>
      </c>
    </row>
    <row r="1001" s="185" customFormat="1" ht="36" customHeight="1" spans="1:6">
      <c r="A1001" s="321" t="s">
        <v>889</v>
      </c>
      <c r="B1001" s="323">
        <v>0</v>
      </c>
      <c r="C1001" s="323">
        <v>0</v>
      </c>
      <c r="D1001" s="325"/>
      <c r="E1001" s="290" t="s">
        <v>146</v>
      </c>
      <c r="F1001" s="167" t="s">
        <v>143</v>
      </c>
    </row>
    <row r="1002" s="185" customFormat="1" ht="36" customHeight="1" spans="1:6">
      <c r="A1002" s="321" t="s">
        <v>890</v>
      </c>
      <c r="B1002" s="323">
        <v>0</v>
      </c>
      <c r="C1002" s="323">
        <v>0</v>
      </c>
      <c r="D1002" s="325"/>
      <c r="E1002" s="290" t="s">
        <v>146</v>
      </c>
      <c r="F1002" s="167" t="s">
        <v>143</v>
      </c>
    </row>
    <row r="1003" s="185" customFormat="1" ht="36" customHeight="1" spans="1:6">
      <c r="A1003" s="321" t="s">
        <v>891</v>
      </c>
      <c r="B1003" s="323">
        <v>0</v>
      </c>
      <c r="C1003" s="323">
        <v>0</v>
      </c>
      <c r="D1003" s="325"/>
      <c r="E1003" s="290" t="s">
        <v>146</v>
      </c>
      <c r="F1003" s="167" t="s">
        <v>143</v>
      </c>
    </row>
    <row r="1004" s="185" customFormat="1" ht="36" customHeight="1" spans="1:6">
      <c r="A1004" s="321" t="s">
        <v>892</v>
      </c>
      <c r="B1004" s="323">
        <v>0</v>
      </c>
      <c r="C1004" s="323">
        <v>0</v>
      </c>
      <c r="D1004" s="325"/>
      <c r="E1004" s="290" t="s">
        <v>146</v>
      </c>
      <c r="F1004" s="167" t="s">
        <v>143</v>
      </c>
    </row>
    <row r="1005" s="185" customFormat="1" ht="36" customHeight="1" spans="1:6">
      <c r="A1005" s="317" t="s">
        <v>893</v>
      </c>
      <c r="B1005" s="329">
        <v>0</v>
      </c>
      <c r="C1005" s="329">
        <v>0</v>
      </c>
      <c r="D1005" s="325"/>
      <c r="E1005" s="290" t="s">
        <v>146</v>
      </c>
      <c r="F1005" s="167" t="s">
        <v>141</v>
      </c>
    </row>
    <row r="1006" s="185" customFormat="1" ht="36" customHeight="1" spans="1:6">
      <c r="A1006" s="321" t="s">
        <v>142</v>
      </c>
      <c r="B1006" s="323">
        <v>0</v>
      </c>
      <c r="C1006" s="323">
        <v>0</v>
      </c>
      <c r="D1006" s="325"/>
      <c r="E1006" s="290" t="s">
        <v>146</v>
      </c>
      <c r="F1006" s="167" t="s">
        <v>143</v>
      </c>
    </row>
    <row r="1007" s="185" customFormat="1" ht="36" customHeight="1" spans="1:6">
      <c r="A1007" s="321" t="s">
        <v>144</v>
      </c>
      <c r="B1007" s="323">
        <v>0</v>
      </c>
      <c r="C1007" s="323">
        <v>0</v>
      </c>
      <c r="D1007" s="325"/>
      <c r="E1007" s="290" t="s">
        <v>146</v>
      </c>
      <c r="F1007" s="167" t="s">
        <v>143</v>
      </c>
    </row>
    <row r="1008" s="185" customFormat="1" ht="36" customHeight="1" spans="1:6">
      <c r="A1008" s="321" t="s">
        <v>145</v>
      </c>
      <c r="B1008" s="323">
        <v>0</v>
      </c>
      <c r="C1008" s="323">
        <v>0</v>
      </c>
      <c r="D1008" s="325"/>
      <c r="E1008" s="290" t="s">
        <v>146</v>
      </c>
      <c r="F1008" s="167" t="s">
        <v>143</v>
      </c>
    </row>
    <row r="1009" s="185" customFormat="1" ht="36" customHeight="1" spans="1:6">
      <c r="A1009" s="321" t="s">
        <v>879</v>
      </c>
      <c r="B1009" s="323">
        <v>0</v>
      </c>
      <c r="C1009" s="323">
        <v>0</v>
      </c>
      <c r="D1009" s="325"/>
      <c r="E1009" s="290" t="s">
        <v>146</v>
      </c>
      <c r="F1009" s="167" t="s">
        <v>143</v>
      </c>
    </row>
    <row r="1010" s="185" customFormat="1" ht="36" customHeight="1" spans="1:6">
      <c r="A1010" s="321" t="s">
        <v>894</v>
      </c>
      <c r="B1010" s="323">
        <v>0</v>
      </c>
      <c r="C1010" s="323">
        <v>0</v>
      </c>
      <c r="D1010" s="325"/>
      <c r="E1010" s="290" t="s">
        <v>146</v>
      </c>
      <c r="F1010" s="167" t="s">
        <v>143</v>
      </c>
    </row>
    <row r="1011" s="185" customFormat="1" ht="36" customHeight="1" spans="1:6">
      <c r="A1011" s="321" t="s">
        <v>895</v>
      </c>
      <c r="B1011" s="323">
        <v>0</v>
      </c>
      <c r="C1011" s="323">
        <v>0</v>
      </c>
      <c r="D1011" s="325"/>
      <c r="E1011" s="290" t="s">
        <v>146</v>
      </c>
      <c r="F1011" s="167" t="s">
        <v>143</v>
      </c>
    </row>
    <row r="1012" s="185" customFormat="1" ht="36" customHeight="1" spans="1:6">
      <c r="A1012" s="317" t="s">
        <v>896</v>
      </c>
      <c r="B1012" s="329">
        <v>0</v>
      </c>
      <c r="C1012" s="329">
        <v>0</v>
      </c>
      <c r="D1012" s="325"/>
      <c r="E1012" s="290" t="s">
        <v>146</v>
      </c>
      <c r="F1012" s="167" t="s">
        <v>141</v>
      </c>
    </row>
    <row r="1013" s="185" customFormat="1" ht="36" customHeight="1" spans="1:6">
      <c r="A1013" s="321" t="s">
        <v>897</v>
      </c>
      <c r="B1013" s="323">
        <v>0</v>
      </c>
      <c r="C1013" s="323">
        <v>0</v>
      </c>
      <c r="D1013" s="325"/>
      <c r="E1013" s="290" t="s">
        <v>146</v>
      </c>
      <c r="F1013" s="167" t="s">
        <v>143</v>
      </c>
    </row>
    <row r="1014" s="185" customFormat="1" ht="36" customHeight="1" spans="1:6">
      <c r="A1014" s="321" t="s">
        <v>898</v>
      </c>
      <c r="B1014" s="323">
        <v>0</v>
      </c>
      <c r="C1014" s="323">
        <v>0</v>
      </c>
      <c r="D1014" s="325"/>
      <c r="E1014" s="290" t="s">
        <v>146</v>
      </c>
      <c r="F1014" s="167" t="s">
        <v>143</v>
      </c>
    </row>
    <row r="1015" s="185" customFormat="1" ht="36" customHeight="1" spans="1:6">
      <c r="A1015" s="321" t="s">
        <v>899</v>
      </c>
      <c r="B1015" s="323">
        <v>0</v>
      </c>
      <c r="C1015" s="323">
        <v>0</v>
      </c>
      <c r="D1015" s="325"/>
      <c r="E1015" s="290" t="s">
        <v>146</v>
      </c>
      <c r="F1015" s="167" t="s">
        <v>143</v>
      </c>
    </row>
    <row r="1016" s="185" customFormat="1" ht="36" customHeight="1" spans="1:6">
      <c r="A1016" s="321" t="s">
        <v>900</v>
      </c>
      <c r="B1016" s="323">
        <v>0</v>
      </c>
      <c r="C1016" s="323">
        <v>0</v>
      </c>
      <c r="D1016" s="325"/>
      <c r="E1016" s="290" t="s">
        <v>146</v>
      </c>
      <c r="F1016" s="167" t="s">
        <v>143</v>
      </c>
    </row>
    <row r="1017" s="185" customFormat="1" ht="36" customHeight="1" spans="1:6">
      <c r="A1017" s="317" t="s">
        <v>901</v>
      </c>
      <c r="B1017" s="329">
        <v>1376</v>
      </c>
      <c r="C1017" s="329">
        <v>5485</v>
      </c>
      <c r="D1017" s="325">
        <f>(C1017-B1017)/B1017</f>
        <v>2.986</v>
      </c>
      <c r="E1017" s="290" t="s">
        <v>138</v>
      </c>
      <c r="F1017" s="167" t="s">
        <v>141</v>
      </c>
    </row>
    <row r="1018" s="185" customFormat="1" ht="36" customHeight="1" spans="1:6">
      <c r="A1018" s="321" t="s">
        <v>902</v>
      </c>
      <c r="B1018" s="323">
        <v>1376</v>
      </c>
      <c r="C1018" s="323">
        <v>1485</v>
      </c>
      <c r="D1018" s="325">
        <f>(C1018-B1018)/B1018</f>
        <v>0.079</v>
      </c>
      <c r="E1018" s="290" t="s">
        <v>138</v>
      </c>
      <c r="F1018" s="167" t="s">
        <v>143</v>
      </c>
    </row>
    <row r="1019" s="185" customFormat="1" ht="36" customHeight="1" spans="1:6">
      <c r="A1019" s="321" t="s">
        <v>903</v>
      </c>
      <c r="B1019" s="323"/>
      <c r="C1019" s="323">
        <v>4000</v>
      </c>
      <c r="D1019" s="325"/>
      <c r="E1019" s="290" t="s">
        <v>146</v>
      </c>
      <c r="F1019" s="167" t="s">
        <v>143</v>
      </c>
    </row>
    <row r="1020" s="185" customFormat="1" ht="36" customHeight="1" spans="1:6">
      <c r="A1020" s="317" t="s">
        <v>96</v>
      </c>
      <c r="B1020" s="329">
        <v>951</v>
      </c>
      <c r="C1020" s="329">
        <v>1425</v>
      </c>
      <c r="D1020" s="331">
        <f>(C1020-B1020)/B1020</f>
        <v>0.498</v>
      </c>
      <c r="E1020" s="290" t="s">
        <v>138</v>
      </c>
      <c r="F1020" s="167" t="s">
        <v>139</v>
      </c>
    </row>
    <row r="1021" s="185" customFormat="1" ht="36" customHeight="1" spans="1:6">
      <c r="A1021" s="317" t="s">
        <v>904</v>
      </c>
      <c r="B1021" s="329"/>
      <c r="C1021" s="329"/>
      <c r="D1021" s="325"/>
      <c r="E1021" s="290" t="s">
        <v>146</v>
      </c>
      <c r="F1021" s="167" t="s">
        <v>141</v>
      </c>
    </row>
    <row r="1022" s="185" customFormat="1" ht="36" customHeight="1" spans="1:6">
      <c r="A1022" s="321" t="s">
        <v>142</v>
      </c>
      <c r="B1022" s="323"/>
      <c r="C1022" s="323"/>
      <c r="D1022" s="325"/>
      <c r="E1022" s="290" t="s">
        <v>146</v>
      </c>
      <c r="F1022" s="167" t="s">
        <v>143</v>
      </c>
    </row>
    <row r="1023" s="185" customFormat="1" ht="36" customHeight="1" spans="1:6">
      <c r="A1023" s="321" t="s">
        <v>144</v>
      </c>
      <c r="B1023" s="323">
        <v>0</v>
      </c>
      <c r="C1023" s="323">
        <v>0</v>
      </c>
      <c r="D1023" s="325"/>
      <c r="E1023" s="290" t="s">
        <v>146</v>
      </c>
      <c r="F1023" s="167" t="s">
        <v>143</v>
      </c>
    </row>
    <row r="1024" s="185" customFormat="1" ht="36" customHeight="1" spans="1:6">
      <c r="A1024" s="321" t="s">
        <v>145</v>
      </c>
      <c r="B1024" s="323">
        <v>0</v>
      </c>
      <c r="C1024" s="323">
        <v>0</v>
      </c>
      <c r="D1024" s="325"/>
      <c r="E1024" s="290" t="s">
        <v>146</v>
      </c>
      <c r="F1024" s="167" t="s">
        <v>143</v>
      </c>
    </row>
    <row r="1025" s="185" customFormat="1" ht="36" customHeight="1" spans="1:6">
      <c r="A1025" s="321" t="s">
        <v>905</v>
      </c>
      <c r="B1025" s="323"/>
      <c r="C1025" s="323"/>
      <c r="D1025" s="325"/>
      <c r="E1025" s="290" t="s">
        <v>146</v>
      </c>
      <c r="F1025" s="167" t="s">
        <v>143</v>
      </c>
    </row>
    <row r="1026" s="185" customFormat="1" ht="36" customHeight="1" spans="1:6">
      <c r="A1026" s="321" t="s">
        <v>906</v>
      </c>
      <c r="B1026" s="323">
        <v>0</v>
      </c>
      <c r="C1026" s="323">
        <v>0</v>
      </c>
      <c r="D1026" s="325"/>
      <c r="E1026" s="290" t="s">
        <v>146</v>
      </c>
      <c r="F1026" s="167" t="s">
        <v>143</v>
      </c>
    </row>
    <row r="1027" s="185" customFormat="1" ht="36" customHeight="1" spans="1:6">
      <c r="A1027" s="321" t="s">
        <v>907</v>
      </c>
      <c r="B1027" s="323">
        <v>0</v>
      </c>
      <c r="C1027" s="323">
        <v>0</v>
      </c>
      <c r="D1027" s="325"/>
      <c r="E1027" s="290" t="s">
        <v>146</v>
      </c>
      <c r="F1027" s="167" t="s">
        <v>143</v>
      </c>
    </row>
    <row r="1028" s="185" customFormat="1" ht="36" customHeight="1" spans="1:6">
      <c r="A1028" s="321" t="s">
        <v>908</v>
      </c>
      <c r="B1028" s="323"/>
      <c r="C1028" s="323"/>
      <c r="D1028" s="325"/>
      <c r="E1028" s="290" t="s">
        <v>146</v>
      </c>
      <c r="F1028" s="167" t="s">
        <v>143</v>
      </c>
    </row>
    <row r="1029" s="185" customFormat="1" ht="36" customHeight="1" spans="1:6">
      <c r="A1029" s="321" t="s">
        <v>909</v>
      </c>
      <c r="B1029" s="323">
        <v>0</v>
      </c>
      <c r="C1029" s="323">
        <v>0</v>
      </c>
      <c r="D1029" s="325"/>
      <c r="E1029" s="290" t="s">
        <v>146</v>
      </c>
      <c r="F1029" s="167" t="s">
        <v>143</v>
      </c>
    </row>
    <row r="1030" s="185" customFormat="1" ht="36" customHeight="1" spans="1:6">
      <c r="A1030" s="321" t="s">
        <v>910</v>
      </c>
      <c r="B1030" s="323"/>
      <c r="C1030" s="323"/>
      <c r="D1030" s="325"/>
      <c r="E1030" s="290" t="s">
        <v>146</v>
      </c>
      <c r="F1030" s="167" t="s">
        <v>143</v>
      </c>
    </row>
    <row r="1031" s="185" customFormat="1" ht="36" customHeight="1" spans="1:6">
      <c r="A1031" s="317" t="s">
        <v>911</v>
      </c>
      <c r="B1031" s="329"/>
      <c r="C1031" s="329"/>
      <c r="D1031" s="325"/>
      <c r="E1031" s="290" t="s">
        <v>146</v>
      </c>
      <c r="F1031" s="167" t="s">
        <v>141</v>
      </c>
    </row>
    <row r="1032" s="185" customFormat="1" ht="36" customHeight="1" spans="1:6">
      <c r="A1032" s="321" t="s">
        <v>142</v>
      </c>
      <c r="B1032" s="323"/>
      <c r="C1032" s="323"/>
      <c r="D1032" s="325"/>
      <c r="E1032" s="290" t="s">
        <v>146</v>
      </c>
      <c r="F1032" s="167" t="s">
        <v>143</v>
      </c>
    </row>
    <row r="1033" s="185" customFormat="1" ht="36" customHeight="1" spans="1:6">
      <c r="A1033" s="321" t="s">
        <v>144</v>
      </c>
      <c r="B1033" s="323">
        <v>0</v>
      </c>
      <c r="C1033" s="323">
        <v>0</v>
      </c>
      <c r="D1033" s="325"/>
      <c r="E1033" s="290" t="s">
        <v>146</v>
      </c>
      <c r="F1033" s="167" t="s">
        <v>143</v>
      </c>
    </row>
    <row r="1034" s="185" customFormat="1" ht="36" customHeight="1" spans="1:6">
      <c r="A1034" s="321" t="s">
        <v>145</v>
      </c>
      <c r="B1034" s="323"/>
      <c r="C1034" s="323"/>
      <c r="D1034" s="325"/>
      <c r="E1034" s="290" t="s">
        <v>146</v>
      </c>
      <c r="F1034" s="167" t="s">
        <v>143</v>
      </c>
    </row>
    <row r="1035" s="185" customFormat="1" ht="36" customHeight="1" spans="1:6">
      <c r="A1035" s="321" t="s">
        <v>912</v>
      </c>
      <c r="B1035" s="323"/>
      <c r="C1035" s="323"/>
      <c r="D1035" s="325"/>
      <c r="E1035" s="290" t="s">
        <v>146</v>
      </c>
      <c r="F1035" s="167" t="s">
        <v>143</v>
      </c>
    </row>
    <row r="1036" s="185" customFormat="1" ht="36" customHeight="1" spans="1:6">
      <c r="A1036" s="321" t="s">
        <v>913</v>
      </c>
      <c r="B1036" s="323"/>
      <c r="C1036" s="323"/>
      <c r="D1036" s="325"/>
      <c r="E1036" s="290" t="s">
        <v>146</v>
      </c>
      <c r="F1036" s="167" t="s">
        <v>143</v>
      </c>
    </row>
    <row r="1037" s="185" customFormat="1" ht="36" customHeight="1" spans="1:6">
      <c r="A1037" s="321" t="s">
        <v>914</v>
      </c>
      <c r="B1037" s="323">
        <v>0</v>
      </c>
      <c r="C1037" s="323">
        <v>0</v>
      </c>
      <c r="D1037" s="325"/>
      <c r="E1037" s="290" t="s">
        <v>146</v>
      </c>
      <c r="F1037" s="167" t="s">
        <v>143</v>
      </c>
    </row>
    <row r="1038" s="185" customFormat="1" ht="36" customHeight="1" spans="1:6">
      <c r="A1038" s="321" t="s">
        <v>915</v>
      </c>
      <c r="B1038" s="323"/>
      <c r="C1038" s="323"/>
      <c r="D1038" s="325"/>
      <c r="E1038" s="290" t="s">
        <v>146</v>
      </c>
      <c r="F1038" s="167" t="s">
        <v>143</v>
      </c>
    </row>
    <row r="1039" s="185" customFormat="1" ht="36" customHeight="1" spans="1:6">
      <c r="A1039" s="321" t="s">
        <v>916</v>
      </c>
      <c r="B1039" s="323">
        <v>0</v>
      </c>
      <c r="C1039" s="323">
        <v>0</v>
      </c>
      <c r="D1039" s="325"/>
      <c r="E1039" s="290" t="s">
        <v>146</v>
      </c>
      <c r="F1039" s="167" t="s">
        <v>143</v>
      </c>
    </row>
    <row r="1040" s="185" customFormat="1" ht="36" customHeight="1" spans="1:6">
      <c r="A1040" s="321" t="s">
        <v>917</v>
      </c>
      <c r="B1040" s="323">
        <v>0</v>
      </c>
      <c r="C1040" s="323">
        <v>0</v>
      </c>
      <c r="D1040" s="325"/>
      <c r="E1040" s="290" t="s">
        <v>146</v>
      </c>
      <c r="F1040" s="167" t="s">
        <v>143</v>
      </c>
    </row>
    <row r="1041" s="185" customFormat="1" ht="36" customHeight="1" spans="1:6">
      <c r="A1041" s="321" t="s">
        <v>918</v>
      </c>
      <c r="B1041" s="323">
        <v>0</v>
      </c>
      <c r="C1041" s="323">
        <v>0</v>
      </c>
      <c r="D1041" s="325"/>
      <c r="E1041" s="290" t="s">
        <v>146</v>
      </c>
      <c r="F1041" s="167" t="s">
        <v>143</v>
      </c>
    </row>
    <row r="1042" s="185" customFormat="1" ht="36" customHeight="1" spans="1:6">
      <c r="A1042" s="321" t="s">
        <v>919</v>
      </c>
      <c r="B1042" s="323">
        <v>0</v>
      </c>
      <c r="C1042" s="323">
        <v>0</v>
      </c>
      <c r="D1042" s="325"/>
      <c r="E1042" s="290" t="s">
        <v>146</v>
      </c>
      <c r="F1042" s="167" t="s">
        <v>143</v>
      </c>
    </row>
    <row r="1043" s="185" customFormat="1" ht="36" customHeight="1" spans="1:6">
      <c r="A1043" s="321" t="s">
        <v>920</v>
      </c>
      <c r="B1043" s="323">
        <v>0</v>
      </c>
      <c r="C1043" s="323">
        <v>0</v>
      </c>
      <c r="D1043" s="325"/>
      <c r="E1043" s="290" t="s">
        <v>146</v>
      </c>
      <c r="F1043" s="167" t="s">
        <v>143</v>
      </c>
    </row>
    <row r="1044" s="185" customFormat="1" ht="36" customHeight="1" spans="1:6">
      <c r="A1044" s="321" t="s">
        <v>921</v>
      </c>
      <c r="B1044" s="323">
        <v>0</v>
      </c>
      <c r="C1044" s="323">
        <v>0</v>
      </c>
      <c r="D1044" s="325"/>
      <c r="E1044" s="290" t="s">
        <v>146</v>
      </c>
      <c r="F1044" s="167" t="s">
        <v>143</v>
      </c>
    </row>
    <row r="1045" s="185" customFormat="1" ht="36" customHeight="1" spans="1:6">
      <c r="A1045" s="321" t="s">
        <v>922</v>
      </c>
      <c r="B1045" s="323">
        <v>0</v>
      </c>
      <c r="C1045" s="323">
        <v>0</v>
      </c>
      <c r="D1045" s="325"/>
      <c r="E1045" s="290" t="s">
        <v>146</v>
      </c>
      <c r="F1045" s="167" t="s">
        <v>143</v>
      </c>
    </row>
    <row r="1046" s="185" customFormat="1" ht="36" customHeight="1" spans="1:6">
      <c r="A1046" s="321" t="s">
        <v>923</v>
      </c>
      <c r="B1046" s="323"/>
      <c r="C1046" s="323"/>
      <c r="D1046" s="325"/>
      <c r="E1046" s="290" t="s">
        <v>146</v>
      </c>
      <c r="F1046" s="167" t="s">
        <v>143</v>
      </c>
    </row>
    <row r="1047" s="185" customFormat="1" ht="36" customHeight="1" spans="1:6">
      <c r="A1047" s="317" t="s">
        <v>924</v>
      </c>
      <c r="B1047" s="329"/>
      <c r="C1047" s="329"/>
      <c r="D1047" s="325"/>
      <c r="E1047" s="290" t="s">
        <v>146</v>
      </c>
      <c r="F1047" s="167" t="s">
        <v>141</v>
      </c>
    </row>
    <row r="1048" s="185" customFormat="1" ht="36" customHeight="1" spans="1:6">
      <c r="A1048" s="321" t="s">
        <v>142</v>
      </c>
      <c r="B1048" s="323"/>
      <c r="C1048" s="323"/>
      <c r="D1048" s="325"/>
      <c r="E1048" s="290" t="s">
        <v>146</v>
      </c>
      <c r="F1048" s="167" t="s">
        <v>143</v>
      </c>
    </row>
    <row r="1049" s="185" customFormat="1" ht="36" customHeight="1" spans="1:6">
      <c r="A1049" s="321" t="s">
        <v>144</v>
      </c>
      <c r="B1049" s="323">
        <v>0</v>
      </c>
      <c r="C1049" s="323">
        <v>0</v>
      </c>
      <c r="D1049" s="325"/>
      <c r="E1049" s="290" t="s">
        <v>146</v>
      </c>
      <c r="F1049" s="167" t="s">
        <v>143</v>
      </c>
    </row>
    <row r="1050" s="185" customFormat="1" ht="36" customHeight="1" spans="1:6">
      <c r="A1050" s="321" t="s">
        <v>145</v>
      </c>
      <c r="B1050" s="323">
        <v>0</v>
      </c>
      <c r="C1050" s="323">
        <v>0</v>
      </c>
      <c r="D1050" s="325"/>
      <c r="E1050" s="290" t="s">
        <v>146</v>
      </c>
      <c r="F1050" s="167" t="s">
        <v>143</v>
      </c>
    </row>
    <row r="1051" s="185" customFormat="1" ht="36" customHeight="1" spans="1:6">
      <c r="A1051" s="321" t="s">
        <v>925</v>
      </c>
      <c r="B1051" s="323">
        <v>0</v>
      </c>
      <c r="C1051" s="323">
        <v>0</v>
      </c>
      <c r="D1051" s="325"/>
      <c r="E1051" s="290" t="s">
        <v>146</v>
      </c>
      <c r="F1051" s="167" t="s">
        <v>143</v>
      </c>
    </row>
    <row r="1052" s="185" customFormat="1" ht="36" customHeight="1" spans="1:6">
      <c r="A1052" s="317" t="s">
        <v>926</v>
      </c>
      <c r="B1052" s="329">
        <v>907</v>
      </c>
      <c r="C1052" s="329">
        <v>545</v>
      </c>
      <c r="D1052" s="325">
        <f>(C1052-B1052)/B1052</f>
        <v>-0.399</v>
      </c>
      <c r="E1052" s="290" t="s">
        <v>138</v>
      </c>
      <c r="F1052" s="167" t="s">
        <v>141</v>
      </c>
    </row>
    <row r="1053" s="185" customFormat="1" ht="36" customHeight="1" spans="1:6">
      <c r="A1053" s="321" t="s">
        <v>142</v>
      </c>
      <c r="B1053" s="323"/>
      <c r="C1053" s="323"/>
      <c r="D1053" s="325"/>
      <c r="E1053" s="290" t="s">
        <v>146</v>
      </c>
      <c r="F1053" s="167" t="s">
        <v>143</v>
      </c>
    </row>
    <row r="1054" s="185" customFormat="1" ht="36" customHeight="1" spans="1:6">
      <c r="A1054" s="321" t="s">
        <v>144</v>
      </c>
      <c r="B1054" s="323">
        <v>0</v>
      </c>
      <c r="C1054" s="323">
        <v>0</v>
      </c>
      <c r="D1054" s="325"/>
      <c r="E1054" s="290" t="s">
        <v>146</v>
      </c>
      <c r="F1054" s="167" t="s">
        <v>143</v>
      </c>
    </row>
    <row r="1055" s="185" customFormat="1" ht="36" customHeight="1" spans="1:6">
      <c r="A1055" s="321" t="s">
        <v>145</v>
      </c>
      <c r="B1055" s="323"/>
      <c r="C1055" s="323"/>
      <c r="D1055" s="325"/>
      <c r="E1055" s="290" t="s">
        <v>146</v>
      </c>
      <c r="F1055" s="167" t="s">
        <v>143</v>
      </c>
    </row>
    <row r="1056" s="185" customFormat="1" ht="36" customHeight="1" spans="1:6">
      <c r="A1056" s="321" t="s">
        <v>927</v>
      </c>
      <c r="B1056" s="323">
        <v>0</v>
      </c>
      <c r="C1056" s="323">
        <v>0</v>
      </c>
      <c r="D1056" s="325"/>
      <c r="E1056" s="290" t="s">
        <v>146</v>
      </c>
      <c r="F1056" s="167" t="s">
        <v>143</v>
      </c>
    </row>
    <row r="1057" s="185" customFormat="1" ht="36" customHeight="1" spans="1:6">
      <c r="A1057" s="321" t="s">
        <v>928</v>
      </c>
      <c r="B1057" s="323">
        <v>0</v>
      </c>
      <c r="C1057" s="323">
        <v>0</v>
      </c>
      <c r="D1057" s="325"/>
      <c r="E1057" s="290" t="s">
        <v>146</v>
      </c>
      <c r="F1057" s="167" t="s">
        <v>143</v>
      </c>
    </row>
    <row r="1058" s="185" customFormat="1" ht="36" customHeight="1" spans="1:6">
      <c r="A1058" s="321" t="s">
        <v>929</v>
      </c>
      <c r="B1058" s="323"/>
      <c r="C1058" s="323"/>
      <c r="D1058" s="325"/>
      <c r="E1058" s="290" t="s">
        <v>146</v>
      </c>
      <c r="F1058" s="167" t="s">
        <v>143</v>
      </c>
    </row>
    <row r="1059" s="185" customFormat="1" ht="36" customHeight="1" spans="1:6">
      <c r="A1059" s="321" t="s">
        <v>930</v>
      </c>
      <c r="B1059" s="323"/>
      <c r="C1059" s="323"/>
      <c r="D1059" s="325"/>
      <c r="E1059" s="290" t="s">
        <v>146</v>
      </c>
      <c r="F1059" s="167" t="s">
        <v>143</v>
      </c>
    </row>
    <row r="1060" s="185" customFormat="1" ht="36" customHeight="1" spans="1:6">
      <c r="A1060" s="321" t="s">
        <v>931</v>
      </c>
      <c r="B1060" s="323">
        <v>0</v>
      </c>
      <c r="C1060" s="323">
        <v>0</v>
      </c>
      <c r="D1060" s="325"/>
      <c r="E1060" s="290" t="s">
        <v>146</v>
      </c>
      <c r="F1060" s="167" t="s">
        <v>143</v>
      </c>
    </row>
    <row r="1061" s="185" customFormat="1" ht="36" customHeight="1" spans="1:6">
      <c r="A1061" s="321" t="s">
        <v>932</v>
      </c>
      <c r="B1061" s="323"/>
      <c r="C1061" s="323"/>
      <c r="D1061" s="325"/>
      <c r="E1061" s="290" t="s">
        <v>146</v>
      </c>
      <c r="F1061" s="167" t="s">
        <v>143</v>
      </c>
    </row>
    <row r="1062" s="185" customFormat="1" ht="36" customHeight="1" spans="1:6">
      <c r="A1062" s="321" t="s">
        <v>933</v>
      </c>
      <c r="B1062" s="323"/>
      <c r="C1062" s="323"/>
      <c r="D1062" s="325"/>
      <c r="E1062" s="290" t="s">
        <v>146</v>
      </c>
      <c r="F1062" s="167" t="s">
        <v>143</v>
      </c>
    </row>
    <row r="1063" s="185" customFormat="1" ht="36" customHeight="1" spans="1:6">
      <c r="A1063" s="321" t="s">
        <v>879</v>
      </c>
      <c r="B1063" s="323">
        <v>0</v>
      </c>
      <c r="C1063" s="323">
        <v>0</v>
      </c>
      <c r="D1063" s="325"/>
      <c r="E1063" s="290" t="s">
        <v>146</v>
      </c>
      <c r="F1063" s="167" t="s">
        <v>143</v>
      </c>
    </row>
    <row r="1064" s="185" customFormat="1" ht="36" customHeight="1" spans="1:6">
      <c r="A1064" s="321" t="s">
        <v>934</v>
      </c>
      <c r="B1064" s="323">
        <v>0</v>
      </c>
      <c r="C1064" s="323">
        <v>0</v>
      </c>
      <c r="D1064" s="325"/>
      <c r="E1064" s="290" t="s">
        <v>146</v>
      </c>
      <c r="F1064" s="167" t="s">
        <v>143</v>
      </c>
    </row>
    <row r="1065" s="185" customFormat="1" ht="36" customHeight="1" spans="1:6">
      <c r="A1065" s="464" t="s">
        <v>935</v>
      </c>
      <c r="B1065" s="323">
        <v>0</v>
      </c>
      <c r="C1065" s="323">
        <v>0</v>
      </c>
      <c r="D1065" s="325"/>
      <c r="E1065" s="290" t="s">
        <v>146</v>
      </c>
      <c r="F1065" s="167" t="s">
        <v>143</v>
      </c>
    </row>
    <row r="1066" s="185" customFormat="1" ht="36" customHeight="1" spans="1:6">
      <c r="A1066" s="464" t="s">
        <v>936</v>
      </c>
      <c r="B1066" s="323">
        <v>907</v>
      </c>
      <c r="C1066" s="323">
        <v>545</v>
      </c>
      <c r="D1066" s="325">
        <f>(C1066-B1066)/B1066</f>
        <v>-0.399</v>
      </c>
      <c r="E1066" s="290" t="s">
        <v>138</v>
      </c>
      <c r="F1066" s="167" t="s">
        <v>143</v>
      </c>
    </row>
    <row r="1067" s="185" customFormat="1" ht="36" customHeight="1" spans="1:6">
      <c r="A1067" s="464" t="s">
        <v>153</v>
      </c>
      <c r="B1067" s="323">
        <v>0</v>
      </c>
      <c r="C1067" s="323">
        <v>0</v>
      </c>
      <c r="D1067" s="325"/>
      <c r="E1067" s="290" t="s">
        <v>146</v>
      </c>
      <c r="F1067" s="167" t="s">
        <v>143</v>
      </c>
    </row>
    <row r="1068" s="185" customFormat="1" ht="36" customHeight="1" spans="1:6">
      <c r="A1068" s="321" t="s">
        <v>937</v>
      </c>
      <c r="B1068" s="323"/>
      <c r="C1068" s="323"/>
      <c r="D1068" s="325"/>
      <c r="E1068" s="290" t="s">
        <v>146</v>
      </c>
      <c r="F1068" s="167" t="s">
        <v>143</v>
      </c>
    </row>
    <row r="1069" s="185" customFormat="1" ht="36" customHeight="1" spans="1:6">
      <c r="A1069" s="317" t="s">
        <v>938</v>
      </c>
      <c r="B1069" s="329"/>
      <c r="C1069" s="329"/>
      <c r="D1069" s="325"/>
      <c r="E1069" s="290" t="s">
        <v>146</v>
      </c>
      <c r="F1069" s="167" t="s">
        <v>141</v>
      </c>
    </row>
    <row r="1070" s="185" customFormat="1" ht="36" customHeight="1" spans="1:6">
      <c r="A1070" s="321" t="s">
        <v>142</v>
      </c>
      <c r="B1070" s="323"/>
      <c r="C1070" s="323"/>
      <c r="D1070" s="325"/>
      <c r="E1070" s="290" t="s">
        <v>146</v>
      </c>
      <c r="F1070" s="167" t="s">
        <v>143</v>
      </c>
    </row>
    <row r="1071" s="185" customFormat="1" ht="36" customHeight="1" spans="1:6">
      <c r="A1071" s="321" t="s">
        <v>144</v>
      </c>
      <c r="B1071" s="323">
        <v>0</v>
      </c>
      <c r="C1071" s="323">
        <v>0</v>
      </c>
      <c r="D1071" s="325"/>
      <c r="E1071" s="290" t="s">
        <v>146</v>
      </c>
      <c r="F1071" s="167" t="s">
        <v>143</v>
      </c>
    </row>
    <row r="1072" s="185" customFormat="1" ht="36" customHeight="1" spans="1:6">
      <c r="A1072" s="321" t="s">
        <v>145</v>
      </c>
      <c r="B1072" s="323">
        <v>0</v>
      </c>
      <c r="C1072" s="323">
        <v>0</v>
      </c>
      <c r="D1072" s="325"/>
      <c r="E1072" s="290" t="s">
        <v>146</v>
      </c>
      <c r="F1072" s="167" t="s">
        <v>143</v>
      </c>
    </row>
    <row r="1073" s="185" customFormat="1" ht="36" customHeight="1" spans="1:6">
      <c r="A1073" s="321" t="s">
        <v>939</v>
      </c>
      <c r="B1073" s="323">
        <v>0</v>
      </c>
      <c r="C1073" s="323">
        <v>0</v>
      </c>
      <c r="D1073" s="325"/>
      <c r="E1073" s="290" t="s">
        <v>146</v>
      </c>
      <c r="F1073" s="167" t="s">
        <v>143</v>
      </c>
    </row>
    <row r="1074" s="185" customFormat="1" ht="36" customHeight="1" spans="1:6">
      <c r="A1074" s="321" t="s">
        <v>940</v>
      </c>
      <c r="B1074" s="323">
        <v>0</v>
      </c>
      <c r="C1074" s="323">
        <v>0</v>
      </c>
      <c r="D1074" s="325"/>
      <c r="E1074" s="290" t="s">
        <v>146</v>
      </c>
      <c r="F1074" s="167" t="s">
        <v>143</v>
      </c>
    </row>
    <row r="1075" s="185" customFormat="1" ht="36" customHeight="1" spans="1:6">
      <c r="A1075" s="321" t="s">
        <v>941</v>
      </c>
      <c r="B1075" s="323"/>
      <c r="C1075" s="323"/>
      <c r="D1075" s="325"/>
      <c r="E1075" s="290" t="s">
        <v>146</v>
      </c>
      <c r="F1075" s="167" t="s">
        <v>143</v>
      </c>
    </row>
    <row r="1076" s="185" customFormat="1" ht="36" customHeight="1" spans="1:6">
      <c r="A1076" s="317" t="s">
        <v>942</v>
      </c>
      <c r="B1076" s="329">
        <v>44</v>
      </c>
      <c r="C1076" s="329">
        <v>880</v>
      </c>
      <c r="D1076" s="325">
        <f>(C1076-B1076)/B1076</f>
        <v>19</v>
      </c>
      <c r="E1076" s="290" t="s">
        <v>138</v>
      </c>
      <c r="F1076" s="167" t="s">
        <v>141</v>
      </c>
    </row>
    <row r="1077" s="185" customFormat="1" ht="36" customHeight="1" spans="1:6">
      <c r="A1077" s="321" t="s">
        <v>142</v>
      </c>
      <c r="B1077" s="323">
        <v>0</v>
      </c>
      <c r="C1077" s="323">
        <v>0</v>
      </c>
      <c r="D1077" s="325"/>
      <c r="E1077" s="290" t="s">
        <v>146</v>
      </c>
      <c r="F1077" s="167" t="s">
        <v>143</v>
      </c>
    </row>
    <row r="1078" s="185" customFormat="1" ht="36" customHeight="1" spans="1:6">
      <c r="A1078" s="321" t="s">
        <v>144</v>
      </c>
      <c r="B1078" s="323">
        <v>0</v>
      </c>
      <c r="C1078" s="323">
        <v>0</v>
      </c>
      <c r="D1078" s="325"/>
      <c r="E1078" s="290" t="s">
        <v>146</v>
      </c>
      <c r="F1078" s="167" t="s">
        <v>143</v>
      </c>
    </row>
    <row r="1079" s="185" customFormat="1" ht="36" customHeight="1" spans="1:6">
      <c r="A1079" s="321" t="s">
        <v>145</v>
      </c>
      <c r="B1079" s="323">
        <v>0</v>
      </c>
      <c r="C1079" s="323">
        <v>0</v>
      </c>
      <c r="D1079" s="325"/>
      <c r="E1079" s="290" t="s">
        <v>146</v>
      </c>
      <c r="F1079" s="167" t="s">
        <v>143</v>
      </c>
    </row>
    <row r="1080" s="185" customFormat="1" ht="36" customHeight="1" spans="1:6">
      <c r="A1080" s="321" t="s">
        <v>943</v>
      </c>
      <c r="B1080" s="323">
        <v>0</v>
      </c>
      <c r="C1080" s="323">
        <v>0</v>
      </c>
      <c r="D1080" s="325"/>
      <c r="E1080" s="290" t="s">
        <v>146</v>
      </c>
      <c r="F1080" s="167" t="s">
        <v>143</v>
      </c>
    </row>
    <row r="1081" s="185" customFormat="1" ht="36" customHeight="1" spans="1:6">
      <c r="A1081" s="321" t="s">
        <v>944</v>
      </c>
      <c r="B1081" s="323">
        <v>44</v>
      </c>
      <c r="C1081" s="323">
        <v>880</v>
      </c>
      <c r="D1081" s="325">
        <f>(C1081-B1081)/B1081</f>
        <v>19</v>
      </c>
      <c r="E1081" s="290" t="s">
        <v>138</v>
      </c>
      <c r="F1081" s="167" t="s">
        <v>143</v>
      </c>
    </row>
    <row r="1082" s="185" customFormat="1" ht="36" customHeight="1" spans="1:6">
      <c r="A1082" s="457" t="s">
        <v>945</v>
      </c>
      <c r="B1082" s="323">
        <v>0</v>
      </c>
      <c r="C1082" s="323">
        <v>0</v>
      </c>
      <c r="D1082" s="325"/>
      <c r="E1082" s="290" t="s">
        <v>146</v>
      </c>
      <c r="F1082" s="167" t="s">
        <v>143</v>
      </c>
    </row>
    <row r="1083" s="185" customFormat="1" ht="36" customHeight="1" spans="1:6">
      <c r="A1083" s="321" t="s">
        <v>946</v>
      </c>
      <c r="B1083" s="323"/>
      <c r="C1083" s="323"/>
      <c r="D1083" s="325"/>
      <c r="E1083" s="290" t="s">
        <v>146</v>
      </c>
      <c r="F1083" s="167" t="s">
        <v>143</v>
      </c>
    </row>
    <row r="1084" s="185" customFormat="1" ht="36" customHeight="1" spans="1:6">
      <c r="A1084" s="317" t="s">
        <v>947</v>
      </c>
      <c r="B1084" s="329"/>
      <c r="C1084" s="329"/>
      <c r="D1084" s="325"/>
      <c r="E1084" s="290" t="s">
        <v>146</v>
      </c>
      <c r="F1084" s="167" t="s">
        <v>141</v>
      </c>
    </row>
    <row r="1085" s="185" customFormat="1" ht="36" customHeight="1" spans="1:6">
      <c r="A1085" s="321" t="s">
        <v>948</v>
      </c>
      <c r="B1085" s="323">
        <v>0</v>
      </c>
      <c r="C1085" s="323">
        <v>0</v>
      </c>
      <c r="D1085" s="325"/>
      <c r="E1085" s="290" t="s">
        <v>146</v>
      </c>
      <c r="F1085" s="167" t="s">
        <v>143</v>
      </c>
    </row>
    <row r="1086" s="185" customFormat="1" ht="36" customHeight="1" spans="1:6">
      <c r="A1086" s="321" t="s">
        <v>949</v>
      </c>
      <c r="B1086" s="323">
        <v>0</v>
      </c>
      <c r="C1086" s="323">
        <v>0</v>
      </c>
      <c r="D1086" s="325"/>
      <c r="E1086" s="290" t="s">
        <v>146</v>
      </c>
      <c r="F1086" s="167" t="s">
        <v>143</v>
      </c>
    </row>
    <row r="1087" s="185" customFormat="1" ht="36" customHeight="1" spans="1:6">
      <c r="A1087" s="321" t="s">
        <v>950</v>
      </c>
      <c r="B1087" s="323">
        <v>0</v>
      </c>
      <c r="C1087" s="323">
        <v>0</v>
      </c>
      <c r="D1087" s="325"/>
      <c r="E1087" s="290" t="s">
        <v>146</v>
      </c>
      <c r="F1087" s="167" t="s">
        <v>143</v>
      </c>
    </row>
    <row r="1088" s="185" customFormat="1" ht="36" customHeight="1" spans="1:6">
      <c r="A1088" s="321" t="s">
        <v>951</v>
      </c>
      <c r="B1088" s="323">
        <v>0</v>
      </c>
      <c r="C1088" s="323">
        <v>0</v>
      </c>
      <c r="D1088" s="325"/>
      <c r="E1088" s="290" t="s">
        <v>146</v>
      </c>
      <c r="F1088" s="167" t="s">
        <v>143</v>
      </c>
    </row>
    <row r="1089" s="185" customFormat="1" ht="36" customHeight="1" spans="1:6">
      <c r="A1089" s="321" t="s">
        <v>952</v>
      </c>
      <c r="B1089" s="323"/>
      <c r="C1089" s="323"/>
      <c r="D1089" s="325"/>
      <c r="E1089" s="290" t="s">
        <v>146</v>
      </c>
      <c r="F1089" s="167" t="s">
        <v>143</v>
      </c>
    </row>
    <row r="1090" s="185" customFormat="1" ht="36" customHeight="1" spans="1:6">
      <c r="A1090" s="317" t="s">
        <v>98</v>
      </c>
      <c r="B1090" s="329">
        <v>1156</v>
      </c>
      <c r="C1090" s="329">
        <v>784</v>
      </c>
      <c r="D1090" s="331">
        <f>(C1090-B1090)/B1090</f>
        <v>-0.322</v>
      </c>
      <c r="E1090" s="290" t="s">
        <v>138</v>
      </c>
      <c r="F1090" s="167" t="s">
        <v>139</v>
      </c>
    </row>
    <row r="1091" s="185" customFormat="1" ht="36" customHeight="1" spans="1:6">
      <c r="A1091" s="317" t="s">
        <v>953</v>
      </c>
      <c r="B1091" s="329">
        <v>1089</v>
      </c>
      <c r="C1091" s="329">
        <v>784</v>
      </c>
      <c r="D1091" s="325">
        <f>(C1091-B1091)/B1091</f>
        <v>-0.28</v>
      </c>
      <c r="E1091" s="290" t="s">
        <v>138</v>
      </c>
      <c r="F1091" s="167" t="s">
        <v>141</v>
      </c>
    </row>
    <row r="1092" s="185" customFormat="1" ht="36" customHeight="1" spans="1:6">
      <c r="A1092" s="321" t="s">
        <v>142</v>
      </c>
      <c r="B1092" s="323">
        <v>325</v>
      </c>
      <c r="C1092" s="323">
        <v>784</v>
      </c>
      <c r="D1092" s="325">
        <f>(C1092-B1092)/B1092</f>
        <v>1.412</v>
      </c>
      <c r="E1092" s="290" t="s">
        <v>138</v>
      </c>
      <c r="F1092" s="167" t="s">
        <v>143</v>
      </c>
    </row>
    <row r="1093" s="185" customFormat="1" ht="36" customHeight="1" spans="1:6">
      <c r="A1093" s="321" t="s">
        <v>144</v>
      </c>
      <c r="B1093" s="323"/>
      <c r="C1093" s="323">
        <v>0</v>
      </c>
      <c r="D1093" s="325"/>
      <c r="E1093" s="290" t="s">
        <v>146</v>
      </c>
      <c r="F1093" s="167" t="s">
        <v>143</v>
      </c>
    </row>
    <row r="1094" s="185" customFormat="1" ht="36" customHeight="1" spans="1:6">
      <c r="A1094" s="321" t="s">
        <v>145</v>
      </c>
      <c r="B1094" s="323">
        <v>0</v>
      </c>
      <c r="C1094" s="323">
        <v>0</v>
      </c>
      <c r="D1094" s="325"/>
      <c r="E1094" s="290" t="s">
        <v>146</v>
      </c>
      <c r="F1094" s="167" t="s">
        <v>143</v>
      </c>
    </row>
    <row r="1095" s="185" customFormat="1" ht="36" customHeight="1" spans="1:6">
      <c r="A1095" s="321" t="s">
        <v>954</v>
      </c>
      <c r="B1095" s="323">
        <v>0</v>
      </c>
      <c r="C1095" s="323">
        <v>0</v>
      </c>
      <c r="D1095" s="325"/>
      <c r="E1095" s="290" t="s">
        <v>146</v>
      </c>
      <c r="F1095" s="167" t="s">
        <v>143</v>
      </c>
    </row>
    <row r="1096" s="185" customFormat="1" ht="36" customHeight="1" spans="1:6">
      <c r="A1096" s="321" t="s">
        <v>955</v>
      </c>
      <c r="B1096" s="323">
        <v>0</v>
      </c>
      <c r="C1096" s="323">
        <v>0</v>
      </c>
      <c r="D1096" s="325"/>
      <c r="E1096" s="290" t="s">
        <v>146</v>
      </c>
      <c r="F1096" s="167" t="s">
        <v>143</v>
      </c>
    </row>
    <row r="1097" s="185" customFormat="1" ht="36" customHeight="1" spans="1:6">
      <c r="A1097" s="321" t="s">
        <v>956</v>
      </c>
      <c r="B1097" s="323">
        <v>0</v>
      </c>
      <c r="C1097" s="323">
        <v>0</v>
      </c>
      <c r="D1097" s="325"/>
      <c r="E1097" s="290" t="s">
        <v>146</v>
      </c>
      <c r="F1097" s="167" t="s">
        <v>143</v>
      </c>
    </row>
    <row r="1098" s="185" customFormat="1" ht="36" customHeight="1" spans="1:6">
      <c r="A1098" s="321" t="s">
        <v>957</v>
      </c>
      <c r="B1098" s="323">
        <v>0</v>
      </c>
      <c r="C1098" s="323">
        <v>0</v>
      </c>
      <c r="D1098" s="325"/>
      <c r="E1098" s="290" t="s">
        <v>146</v>
      </c>
      <c r="F1098" s="167" t="s">
        <v>143</v>
      </c>
    </row>
    <row r="1099" s="185" customFormat="1" ht="36" customHeight="1" spans="1:6">
      <c r="A1099" s="321" t="s">
        <v>153</v>
      </c>
      <c r="B1099" s="323">
        <v>0</v>
      </c>
      <c r="C1099" s="323">
        <v>0</v>
      </c>
      <c r="D1099" s="325"/>
      <c r="E1099" s="290" t="s">
        <v>146</v>
      </c>
      <c r="F1099" s="167" t="s">
        <v>143</v>
      </c>
    </row>
    <row r="1100" s="185" customFormat="1" ht="36" customHeight="1" spans="1:6">
      <c r="A1100" s="321" t="s">
        <v>958</v>
      </c>
      <c r="B1100" s="323">
        <v>764</v>
      </c>
      <c r="C1100" s="323"/>
      <c r="D1100" s="325">
        <f>(C1100-B1100)/B1100</f>
        <v>-1</v>
      </c>
      <c r="E1100" s="290" t="s">
        <v>138</v>
      </c>
      <c r="F1100" s="167" t="s">
        <v>143</v>
      </c>
    </row>
    <row r="1101" s="185" customFormat="1" ht="36" customHeight="1" spans="1:6">
      <c r="A1101" s="317" t="s">
        <v>959</v>
      </c>
      <c r="B1101" s="329">
        <v>67</v>
      </c>
      <c r="C1101" s="329"/>
      <c r="D1101" s="325">
        <f>(C1101-B1101)/B1101</f>
        <v>-1</v>
      </c>
      <c r="E1101" s="290" t="s">
        <v>138</v>
      </c>
      <c r="F1101" s="167" t="s">
        <v>141</v>
      </c>
    </row>
    <row r="1102" s="185" customFormat="1" ht="36" customHeight="1" spans="1:6">
      <c r="A1102" s="321" t="s">
        <v>142</v>
      </c>
      <c r="B1102" s="323">
        <v>0</v>
      </c>
      <c r="C1102" s="323">
        <v>0</v>
      </c>
      <c r="D1102" s="325"/>
      <c r="E1102" s="290" t="s">
        <v>146</v>
      </c>
      <c r="F1102" s="167" t="s">
        <v>143</v>
      </c>
    </row>
    <row r="1103" s="185" customFormat="1" ht="36" customHeight="1" spans="1:6">
      <c r="A1103" s="321" t="s">
        <v>144</v>
      </c>
      <c r="B1103" s="323">
        <v>0</v>
      </c>
      <c r="C1103" s="323">
        <v>0</v>
      </c>
      <c r="D1103" s="325"/>
      <c r="E1103" s="290" t="s">
        <v>146</v>
      </c>
      <c r="F1103" s="167" t="s">
        <v>143</v>
      </c>
    </row>
    <row r="1104" s="185" customFormat="1" ht="36" customHeight="1" spans="1:6">
      <c r="A1104" s="321" t="s">
        <v>145</v>
      </c>
      <c r="B1104" s="323">
        <v>0</v>
      </c>
      <c r="C1104" s="323">
        <v>0</v>
      </c>
      <c r="D1104" s="325"/>
      <c r="E1104" s="290" t="s">
        <v>146</v>
      </c>
      <c r="F1104" s="167" t="s">
        <v>143</v>
      </c>
    </row>
    <row r="1105" s="185" customFormat="1" ht="36" customHeight="1" spans="1:6">
      <c r="A1105" s="321" t="s">
        <v>960</v>
      </c>
      <c r="B1105" s="323">
        <v>0</v>
      </c>
      <c r="C1105" s="323">
        <v>0</v>
      </c>
      <c r="D1105" s="325"/>
      <c r="E1105" s="290" t="s">
        <v>146</v>
      </c>
      <c r="F1105" s="167" t="s">
        <v>143</v>
      </c>
    </row>
    <row r="1106" s="185" customFormat="1" ht="36" customHeight="1" spans="1:6">
      <c r="A1106" s="321" t="s">
        <v>961</v>
      </c>
      <c r="B1106" s="323">
        <v>67</v>
      </c>
      <c r="C1106" s="323"/>
      <c r="D1106" s="325">
        <f>(C1106-B1106)/B1106</f>
        <v>-1</v>
      </c>
      <c r="E1106" s="290" t="s">
        <v>138</v>
      </c>
      <c r="F1106" s="167" t="s">
        <v>143</v>
      </c>
    </row>
    <row r="1107" s="185" customFormat="1" ht="36" customHeight="1" spans="1:6">
      <c r="A1107" s="317" t="s">
        <v>962</v>
      </c>
      <c r="B1107" s="329"/>
      <c r="C1107" s="329"/>
      <c r="D1107" s="325"/>
      <c r="E1107" s="290" t="s">
        <v>146</v>
      </c>
      <c r="F1107" s="167" t="s">
        <v>141</v>
      </c>
    </row>
    <row r="1108" s="185" customFormat="1" ht="36" customHeight="1" spans="1:6">
      <c r="A1108" s="321" t="s">
        <v>963</v>
      </c>
      <c r="B1108" s="323">
        <v>0</v>
      </c>
      <c r="C1108" s="323">
        <v>0</v>
      </c>
      <c r="D1108" s="325"/>
      <c r="E1108" s="290" t="s">
        <v>146</v>
      </c>
      <c r="F1108" s="167" t="s">
        <v>143</v>
      </c>
    </row>
    <row r="1109" s="185" customFormat="1" ht="36" customHeight="1" spans="1:6">
      <c r="A1109" s="321" t="s">
        <v>964</v>
      </c>
      <c r="B1109" s="323"/>
      <c r="C1109" s="323"/>
      <c r="D1109" s="325"/>
      <c r="E1109" s="290" t="s">
        <v>146</v>
      </c>
      <c r="F1109" s="167" t="s">
        <v>143</v>
      </c>
    </row>
    <row r="1110" s="185" customFormat="1" ht="36" customHeight="1" spans="1:6">
      <c r="A1110" s="317" t="s">
        <v>100</v>
      </c>
      <c r="B1110" s="329"/>
      <c r="C1110" s="329"/>
      <c r="D1110" s="331"/>
      <c r="E1110" s="290" t="s">
        <v>138</v>
      </c>
      <c r="F1110" s="167" t="s">
        <v>139</v>
      </c>
    </row>
    <row r="1111" s="185" customFormat="1" ht="36" customHeight="1" spans="1:6">
      <c r="A1111" s="317" t="s">
        <v>965</v>
      </c>
      <c r="B1111" s="329">
        <v>0</v>
      </c>
      <c r="C1111" s="329">
        <v>0</v>
      </c>
      <c r="D1111" s="325"/>
      <c r="E1111" s="290" t="s">
        <v>146</v>
      </c>
      <c r="F1111" s="167" t="s">
        <v>141</v>
      </c>
    </row>
    <row r="1112" s="185" customFormat="1" ht="36" customHeight="1" spans="1:6">
      <c r="A1112" s="321" t="s">
        <v>142</v>
      </c>
      <c r="B1112" s="323">
        <v>0</v>
      </c>
      <c r="C1112" s="323">
        <v>0</v>
      </c>
      <c r="D1112" s="325"/>
      <c r="E1112" s="290" t="s">
        <v>146</v>
      </c>
      <c r="F1112" s="167" t="s">
        <v>143</v>
      </c>
    </row>
    <row r="1113" s="185" customFormat="1" ht="36" customHeight="1" spans="1:6">
      <c r="A1113" s="321" t="s">
        <v>144</v>
      </c>
      <c r="B1113" s="323">
        <v>0</v>
      </c>
      <c r="C1113" s="323">
        <v>0</v>
      </c>
      <c r="D1113" s="325"/>
      <c r="E1113" s="290" t="s">
        <v>146</v>
      </c>
      <c r="F1113" s="167" t="s">
        <v>143</v>
      </c>
    </row>
    <row r="1114" s="185" customFormat="1" ht="36" customHeight="1" spans="1:6">
      <c r="A1114" s="321" t="s">
        <v>145</v>
      </c>
      <c r="B1114" s="323">
        <v>0</v>
      </c>
      <c r="C1114" s="323">
        <v>0</v>
      </c>
      <c r="D1114" s="325"/>
      <c r="E1114" s="290" t="s">
        <v>146</v>
      </c>
      <c r="F1114" s="167" t="s">
        <v>143</v>
      </c>
    </row>
    <row r="1115" s="185" customFormat="1" ht="36" customHeight="1" spans="1:6">
      <c r="A1115" s="321" t="s">
        <v>966</v>
      </c>
      <c r="B1115" s="323">
        <v>0</v>
      </c>
      <c r="C1115" s="323">
        <v>0</v>
      </c>
      <c r="D1115" s="325"/>
      <c r="E1115" s="290" t="s">
        <v>146</v>
      </c>
      <c r="F1115" s="167" t="s">
        <v>143</v>
      </c>
    </row>
    <row r="1116" s="185" customFormat="1" ht="36" customHeight="1" spans="1:6">
      <c r="A1116" s="321" t="s">
        <v>153</v>
      </c>
      <c r="B1116" s="323">
        <v>0</v>
      </c>
      <c r="C1116" s="323">
        <v>0</v>
      </c>
      <c r="D1116" s="325"/>
      <c r="E1116" s="290" t="s">
        <v>146</v>
      </c>
      <c r="F1116" s="167" t="s">
        <v>143</v>
      </c>
    </row>
    <row r="1117" s="185" customFormat="1" ht="36" customHeight="1" spans="1:6">
      <c r="A1117" s="321" t="s">
        <v>967</v>
      </c>
      <c r="B1117" s="323">
        <v>0</v>
      </c>
      <c r="C1117" s="323">
        <v>0</v>
      </c>
      <c r="D1117" s="325"/>
      <c r="E1117" s="290" t="s">
        <v>146</v>
      </c>
      <c r="F1117" s="167" t="s">
        <v>143</v>
      </c>
    </row>
    <row r="1118" s="185" customFormat="1" ht="36" customHeight="1" spans="1:6">
      <c r="A1118" s="465" t="s">
        <v>968</v>
      </c>
      <c r="B1118" s="329"/>
      <c r="C1118" s="329"/>
      <c r="D1118" s="325"/>
      <c r="E1118" s="290" t="s">
        <v>146</v>
      </c>
      <c r="F1118" s="167" t="s">
        <v>141</v>
      </c>
    </row>
    <row r="1119" s="185" customFormat="1" ht="36" customHeight="1" spans="1:6">
      <c r="A1119" s="466" t="s">
        <v>969</v>
      </c>
      <c r="B1119" s="323">
        <v>0</v>
      </c>
      <c r="C1119" s="323">
        <v>0</v>
      </c>
      <c r="D1119" s="325"/>
      <c r="E1119" s="290" t="s">
        <v>146</v>
      </c>
      <c r="F1119" s="167" t="s">
        <v>143</v>
      </c>
    </row>
    <row r="1120" s="185" customFormat="1" ht="36" customHeight="1" spans="1:6">
      <c r="A1120" s="466" t="s">
        <v>970</v>
      </c>
      <c r="B1120" s="323">
        <v>0</v>
      </c>
      <c r="C1120" s="323">
        <v>0</v>
      </c>
      <c r="D1120" s="325"/>
      <c r="E1120" s="290" t="s">
        <v>146</v>
      </c>
      <c r="F1120" s="167" t="s">
        <v>143</v>
      </c>
    </row>
    <row r="1121" s="185" customFormat="1" ht="36" customHeight="1" spans="1:6">
      <c r="A1121" s="466" t="s">
        <v>971</v>
      </c>
      <c r="B1121" s="323">
        <v>0</v>
      </c>
      <c r="C1121" s="323">
        <v>0</v>
      </c>
      <c r="D1121" s="325"/>
      <c r="E1121" s="290" t="s">
        <v>146</v>
      </c>
      <c r="F1121" s="167" t="s">
        <v>143</v>
      </c>
    </row>
    <row r="1122" s="185" customFormat="1" ht="36" customHeight="1" spans="1:6">
      <c r="A1122" s="466" t="s">
        <v>972</v>
      </c>
      <c r="B1122" s="323">
        <v>0</v>
      </c>
      <c r="C1122" s="323">
        <v>0</v>
      </c>
      <c r="D1122" s="325"/>
      <c r="E1122" s="290" t="s">
        <v>146</v>
      </c>
      <c r="F1122" s="167" t="s">
        <v>143</v>
      </c>
    </row>
    <row r="1123" s="185" customFormat="1" ht="36" customHeight="1" spans="1:6">
      <c r="A1123" s="466" t="s">
        <v>973</v>
      </c>
      <c r="B1123" s="323">
        <v>0</v>
      </c>
      <c r="C1123" s="323">
        <v>0</v>
      </c>
      <c r="D1123" s="325"/>
      <c r="E1123" s="290" t="s">
        <v>146</v>
      </c>
      <c r="F1123" s="167" t="s">
        <v>143</v>
      </c>
    </row>
    <row r="1124" s="185" customFormat="1" ht="36" customHeight="1" spans="1:6">
      <c r="A1124" s="466" t="s">
        <v>974</v>
      </c>
      <c r="B1124" s="323">
        <v>0</v>
      </c>
      <c r="C1124" s="323">
        <v>0</v>
      </c>
      <c r="D1124" s="325"/>
      <c r="E1124" s="290" t="s">
        <v>146</v>
      </c>
      <c r="F1124" s="167" t="s">
        <v>143</v>
      </c>
    </row>
    <row r="1125" s="185" customFormat="1" ht="36" customHeight="1" spans="1:6">
      <c r="A1125" s="466" t="s">
        <v>975</v>
      </c>
      <c r="B1125" s="323">
        <v>0</v>
      </c>
      <c r="C1125" s="323">
        <v>0</v>
      </c>
      <c r="D1125" s="325"/>
      <c r="E1125" s="290" t="s">
        <v>146</v>
      </c>
      <c r="F1125" s="167" t="s">
        <v>143</v>
      </c>
    </row>
    <row r="1126" s="185" customFormat="1" ht="36" customHeight="1" spans="1:6">
      <c r="A1126" s="466" t="s">
        <v>976</v>
      </c>
      <c r="B1126" s="323">
        <v>0</v>
      </c>
      <c r="C1126" s="323">
        <v>0</v>
      </c>
      <c r="D1126" s="325"/>
      <c r="E1126" s="290" t="s">
        <v>146</v>
      </c>
      <c r="F1126" s="167" t="s">
        <v>143</v>
      </c>
    </row>
    <row r="1127" s="185" customFormat="1" ht="36" customHeight="1" spans="1:6">
      <c r="A1127" s="466" t="s">
        <v>977</v>
      </c>
      <c r="B1127" s="323"/>
      <c r="C1127" s="323"/>
      <c r="D1127" s="325"/>
      <c r="E1127" s="290" t="s">
        <v>146</v>
      </c>
      <c r="F1127" s="167" t="s">
        <v>143</v>
      </c>
    </row>
    <row r="1128" s="185" customFormat="1" ht="36" customHeight="1" spans="1:6">
      <c r="A1128" s="317" t="s">
        <v>978</v>
      </c>
      <c r="B1128" s="329"/>
      <c r="C1128" s="329"/>
      <c r="D1128" s="325"/>
      <c r="E1128" s="290" t="s">
        <v>146</v>
      </c>
      <c r="F1128" s="167" t="s">
        <v>141</v>
      </c>
    </row>
    <row r="1129" s="185" customFormat="1" ht="36" customHeight="1" spans="1:6">
      <c r="A1129" s="321" t="s">
        <v>979</v>
      </c>
      <c r="B1129" s="323">
        <v>0</v>
      </c>
      <c r="C1129" s="323">
        <v>0</v>
      </c>
      <c r="D1129" s="325"/>
      <c r="E1129" s="290" t="s">
        <v>146</v>
      </c>
      <c r="F1129" s="167" t="s">
        <v>143</v>
      </c>
    </row>
    <row r="1130" s="185" customFormat="1" ht="36" customHeight="1" spans="1:6">
      <c r="A1130" s="321" t="s">
        <v>980</v>
      </c>
      <c r="B1130" s="323">
        <v>0</v>
      </c>
      <c r="C1130" s="323">
        <v>0</v>
      </c>
      <c r="D1130" s="325"/>
      <c r="E1130" s="290" t="s">
        <v>146</v>
      </c>
      <c r="F1130" s="167" t="s">
        <v>143</v>
      </c>
    </row>
    <row r="1131" s="185" customFormat="1" ht="36" customHeight="1" spans="1:6">
      <c r="A1131" s="321" t="s">
        <v>981</v>
      </c>
      <c r="B1131" s="323"/>
      <c r="C1131" s="323"/>
      <c r="D1131" s="325"/>
      <c r="E1131" s="290" t="s">
        <v>146</v>
      </c>
      <c r="F1131" s="167" t="s">
        <v>143</v>
      </c>
    </row>
    <row r="1132" s="185" customFormat="1" ht="36" customHeight="1" spans="1:6">
      <c r="A1132" s="321" t="s">
        <v>982</v>
      </c>
      <c r="B1132" s="323">
        <v>0</v>
      </c>
      <c r="C1132" s="323">
        <v>0</v>
      </c>
      <c r="D1132" s="325"/>
      <c r="E1132" s="290" t="s">
        <v>146</v>
      </c>
      <c r="F1132" s="167" t="s">
        <v>143</v>
      </c>
    </row>
    <row r="1133" s="185" customFormat="1" ht="36" customHeight="1" spans="1:6">
      <c r="A1133" s="321" t="s">
        <v>983</v>
      </c>
      <c r="B1133" s="323"/>
      <c r="C1133" s="323"/>
      <c r="D1133" s="325"/>
      <c r="E1133" s="290" t="s">
        <v>146</v>
      </c>
      <c r="F1133" s="167" t="s">
        <v>143</v>
      </c>
    </row>
    <row r="1134" s="185" customFormat="1" ht="36" customHeight="1" spans="1:6">
      <c r="A1134" s="317" t="s">
        <v>984</v>
      </c>
      <c r="B1134" s="329"/>
      <c r="C1134" s="329"/>
      <c r="D1134" s="325"/>
      <c r="E1134" s="290" t="s">
        <v>146</v>
      </c>
      <c r="F1134" s="167" t="s">
        <v>141</v>
      </c>
    </row>
    <row r="1135" s="185" customFormat="1" ht="36" customHeight="1" spans="1:6">
      <c r="A1135" s="321" t="s">
        <v>985</v>
      </c>
      <c r="B1135" s="323">
        <v>0</v>
      </c>
      <c r="C1135" s="323">
        <v>0</v>
      </c>
      <c r="D1135" s="325"/>
      <c r="E1135" s="290" t="s">
        <v>146</v>
      </c>
      <c r="F1135" s="167" t="s">
        <v>143</v>
      </c>
    </row>
    <row r="1136" s="185" customFormat="1" ht="36" customHeight="1" spans="1:6">
      <c r="A1136" s="321" t="s">
        <v>983</v>
      </c>
      <c r="B1136" s="323"/>
      <c r="C1136" s="323"/>
      <c r="D1136" s="325"/>
      <c r="E1136" s="290" t="s">
        <v>146</v>
      </c>
      <c r="F1136" s="167" t="s">
        <v>143</v>
      </c>
    </row>
    <row r="1137" s="185" customFormat="1" ht="36" customHeight="1" spans="1:6">
      <c r="A1137" s="317" t="s">
        <v>102</v>
      </c>
      <c r="B1137" s="329"/>
      <c r="C1137" s="329"/>
      <c r="D1137" s="331"/>
      <c r="E1137" s="290" t="s">
        <v>138</v>
      </c>
      <c r="F1137" s="167" t="s">
        <v>139</v>
      </c>
    </row>
    <row r="1138" s="185" customFormat="1" ht="36" customHeight="1" spans="1:6">
      <c r="A1138" s="317" t="s">
        <v>986</v>
      </c>
      <c r="B1138" s="329">
        <v>0</v>
      </c>
      <c r="C1138" s="329">
        <v>0</v>
      </c>
      <c r="D1138" s="325"/>
      <c r="E1138" s="290" t="s">
        <v>146</v>
      </c>
      <c r="F1138" s="167" t="s">
        <v>141</v>
      </c>
    </row>
    <row r="1139" s="185" customFormat="1" ht="36" customHeight="1" spans="1:6">
      <c r="A1139" s="317" t="s">
        <v>987</v>
      </c>
      <c r="B1139" s="329">
        <v>0</v>
      </c>
      <c r="C1139" s="329">
        <v>0</v>
      </c>
      <c r="D1139" s="325"/>
      <c r="E1139" s="290" t="s">
        <v>146</v>
      </c>
      <c r="F1139" s="167" t="s">
        <v>141</v>
      </c>
    </row>
    <row r="1140" s="185" customFormat="1" ht="36" customHeight="1" spans="1:6">
      <c r="A1140" s="317" t="s">
        <v>988</v>
      </c>
      <c r="B1140" s="329">
        <v>0</v>
      </c>
      <c r="C1140" s="329">
        <v>0</v>
      </c>
      <c r="D1140" s="325"/>
      <c r="E1140" s="290" t="s">
        <v>146</v>
      </c>
      <c r="F1140" s="167" t="s">
        <v>141</v>
      </c>
    </row>
    <row r="1141" s="185" customFormat="1" ht="36" customHeight="1" spans="1:6">
      <c r="A1141" s="317" t="s">
        <v>989</v>
      </c>
      <c r="B1141" s="329">
        <v>0</v>
      </c>
      <c r="C1141" s="329">
        <v>0</v>
      </c>
      <c r="D1141" s="325"/>
      <c r="E1141" s="290" t="s">
        <v>146</v>
      </c>
      <c r="F1141" s="167" t="s">
        <v>141</v>
      </c>
    </row>
    <row r="1142" s="185" customFormat="1" ht="36" customHeight="1" spans="1:6">
      <c r="A1142" s="317" t="s">
        <v>990</v>
      </c>
      <c r="B1142" s="329">
        <v>0</v>
      </c>
      <c r="C1142" s="329">
        <v>0</v>
      </c>
      <c r="D1142" s="325"/>
      <c r="E1142" s="290" t="s">
        <v>146</v>
      </c>
      <c r="F1142" s="167" t="s">
        <v>141</v>
      </c>
    </row>
    <row r="1143" s="185" customFormat="1" ht="36" customHeight="1" spans="1:6">
      <c r="A1143" s="317" t="s">
        <v>991</v>
      </c>
      <c r="B1143" s="329">
        <v>0</v>
      </c>
      <c r="C1143" s="329">
        <v>0</v>
      </c>
      <c r="D1143" s="325"/>
      <c r="E1143" s="290" t="s">
        <v>146</v>
      </c>
      <c r="F1143" s="167" t="s">
        <v>141</v>
      </c>
    </row>
    <row r="1144" s="185" customFormat="1" ht="36" customHeight="1" spans="1:6">
      <c r="A1144" s="317" t="s">
        <v>992</v>
      </c>
      <c r="B1144" s="329">
        <v>0</v>
      </c>
      <c r="C1144" s="329">
        <v>0</v>
      </c>
      <c r="D1144" s="325"/>
      <c r="E1144" s="290" t="s">
        <v>146</v>
      </c>
      <c r="F1144" s="167" t="s">
        <v>141</v>
      </c>
    </row>
    <row r="1145" s="185" customFormat="1" ht="36" customHeight="1" spans="1:6">
      <c r="A1145" s="317" t="s">
        <v>993</v>
      </c>
      <c r="B1145" s="329">
        <v>0</v>
      </c>
      <c r="C1145" s="329">
        <v>0</v>
      </c>
      <c r="D1145" s="325"/>
      <c r="E1145" s="290" t="s">
        <v>146</v>
      </c>
      <c r="F1145" s="167" t="s">
        <v>141</v>
      </c>
    </row>
    <row r="1146" s="185" customFormat="1" ht="36" customHeight="1" spans="1:6">
      <c r="A1146" s="317" t="s">
        <v>994</v>
      </c>
      <c r="B1146" s="329">
        <v>0</v>
      </c>
      <c r="C1146" s="329">
        <v>0</v>
      </c>
      <c r="D1146" s="325"/>
      <c r="E1146" s="290" t="s">
        <v>146</v>
      </c>
      <c r="F1146" s="167" t="s">
        <v>141</v>
      </c>
    </row>
    <row r="1147" s="185" customFormat="1" ht="36" customHeight="1" spans="1:6">
      <c r="A1147" s="317" t="s">
        <v>104</v>
      </c>
      <c r="B1147" s="329">
        <v>2632</v>
      </c>
      <c r="C1147" s="329">
        <v>3171</v>
      </c>
      <c r="D1147" s="331">
        <f>(C1147-B1147)/B1147</f>
        <v>0.205</v>
      </c>
      <c r="E1147" s="290" t="s">
        <v>138</v>
      </c>
      <c r="F1147" s="167" t="s">
        <v>139</v>
      </c>
    </row>
    <row r="1148" s="185" customFormat="1" ht="36" customHeight="1" spans="1:6">
      <c r="A1148" s="317" t="s">
        <v>995</v>
      </c>
      <c r="B1148" s="329">
        <v>2591</v>
      </c>
      <c r="C1148" s="329">
        <v>2872</v>
      </c>
      <c r="D1148" s="325">
        <f>(C1148-B1148)/B1148</f>
        <v>0.108</v>
      </c>
      <c r="E1148" s="290" t="s">
        <v>138</v>
      </c>
      <c r="F1148" s="167" t="s">
        <v>141</v>
      </c>
    </row>
    <row r="1149" s="185" customFormat="1" ht="36" customHeight="1" spans="1:6">
      <c r="A1149" s="321" t="s">
        <v>142</v>
      </c>
      <c r="B1149" s="323">
        <v>1214</v>
      </c>
      <c r="C1149" s="323">
        <v>1569</v>
      </c>
      <c r="D1149" s="325">
        <f>(C1149-B1149)/B1149</f>
        <v>0.292</v>
      </c>
      <c r="E1149" s="290" t="s">
        <v>138</v>
      </c>
      <c r="F1149" s="167" t="s">
        <v>143</v>
      </c>
    </row>
    <row r="1150" s="185" customFormat="1" ht="36" customHeight="1" spans="1:6">
      <c r="A1150" s="321" t="s">
        <v>144</v>
      </c>
      <c r="B1150" s="323">
        <v>0</v>
      </c>
      <c r="C1150" s="323">
        <v>0</v>
      </c>
      <c r="D1150" s="325"/>
      <c r="E1150" s="290" t="s">
        <v>146</v>
      </c>
      <c r="F1150" s="167" t="s">
        <v>143</v>
      </c>
    </row>
    <row r="1151" s="185" customFormat="1" ht="36" customHeight="1" spans="1:6">
      <c r="A1151" s="321" t="s">
        <v>145</v>
      </c>
      <c r="B1151" s="323"/>
      <c r="C1151" s="323"/>
      <c r="D1151" s="325"/>
      <c r="E1151" s="290" t="s">
        <v>146</v>
      </c>
      <c r="F1151" s="167" t="s">
        <v>143</v>
      </c>
    </row>
    <row r="1152" s="185" customFormat="1" ht="36" customHeight="1" spans="1:6">
      <c r="A1152" s="321" t="s">
        <v>996</v>
      </c>
      <c r="B1152" s="323">
        <v>210</v>
      </c>
      <c r="C1152" s="323">
        <v>305</v>
      </c>
      <c r="D1152" s="325">
        <f>(C1152-B1152)/B1152</f>
        <v>0.452</v>
      </c>
      <c r="E1152" s="290" t="s">
        <v>138</v>
      </c>
      <c r="F1152" s="167" t="s">
        <v>143</v>
      </c>
    </row>
    <row r="1153" s="185" customFormat="1" ht="36" customHeight="1" spans="1:6">
      <c r="A1153" s="321" t="s">
        <v>997</v>
      </c>
      <c r="B1153" s="323">
        <v>474</v>
      </c>
      <c r="C1153" s="323">
        <v>186</v>
      </c>
      <c r="D1153" s="325">
        <f>(C1153-B1153)/B1153</f>
        <v>-0.608</v>
      </c>
      <c r="E1153" s="290" t="s">
        <v>138</v>
      </c>
      <c r="F1153" s="167" t="s">
        <v>143</v>
      </c>
    </row>
    <row r="1154" s="185" customFormat="1" ht="36" customHeight="1" spans="1:6">
      <c r="A1154" s="321" t="s">
        <v>998</v>
      </c>
      <c r="B1154" s="323"/>
      <c r="C1154" s="323"/>
      <c r="D1154" s="325"/>
      <c r="E1154" s="290" t="s">
        <v>146</v>
      </c>
      <c r="F1154" s="167" t="s">
        <v>143</v>
      </c>
    </row>
    <row r="1155" s="185" customFormat="1" ht="36" customHeight="1" spans="1:6">
      <c r="A1155" s="321" t="s">
        <v>999</v>
      </c>
      <c r="B1155" s="323"/>
      <c r="C1155" s="323"/>
      <c r="D1155" s="325"/>
      <c r="E1155" s="290" t="s">
        <v>146</v>
      </c>
      <c r="F1155" s="167" t="s">
        <v>143</v>
      </c>
    </row>
    <row r="1156" s="185" customFormat="1" ht="36" customHeight="1" spans="1:6">
      <c r="A1156" s="321" t="s">
        <v>1000</v>
      </c>
      <c r="B1156" s="323"/>
      <c r="C1156" s="323">
        <v>140</v>
      </c>
      <c r="D1156" s="325"/>
      <c r="E1156" s="290" t="s">
        <v>146</v>
      </c>
      <c r="F1156" s="167" t="s">
        <v>143</v>
      </c>
    </row>
    <row r="1157" s="185" customFormat="1" ht="36" customHeight="1" spans="1:6">
      <c r="A1157" s="321" t="s">
        <v>1001</v>
      </c>
      <c r="B1157" s="323">
        <v>0</v>
      </c>
      <c r="C1157" s="323">
        <v>0</v>
      </c>
      <c r="D1157" s="325"/>
      <c r="E1157" s="290" t="s">
        <v>146</v>
      </c>
      <c r="F1157" s="167" t="s">
        <v>143</v>
      </c>
    </row>
    <row r="1158" s="185" customFormat="1" ht="36" customHeight="1" spans="1:6">
      <c r="A1158" s="321" t="s">
        <v>1002</v>
      </c>
      <c r="B1158" s="323"/>
      <c r="C1158" s="323"/>
      <c r="D1158" s="325"/>
      <c r="E1158" s="290" t="s">
        <v>146</v>
      </c>
      <c r="F1158" s="167" t="s">
        <v>143</v>
      </c>
    </row>
    <row r="1159" s="185" customFormat="1" ht="36" customHeight="1" spans="1:6">
      <c r="A1159" s="321" t="s">
        <v>1003</v>
      </c>
      <c r="B1159" s="323"/>
      <c r="C1159" s="323"/>
      <c r="D1159" s="325"/>
      <c r="E1159" s="290" t="s">
        <v>146</v>
      </c>
      <c r="F1159" s="167" t="s">
        <v>143</v>
      </c>
    </row>
    <row r="1160" s="185" customFormat="1" ht="36" customHeight="1" spans="1:6">
      <c r="A1160" s="321" t="s">
        <v>1004</v>
      </c>
      <c r="B1160" s="323">
        <v>0</v>
      </c>
      <c r="C1160" s="323">
        <v>0</v>
      </c>
      <c r="D1160" s="325"/>
      <c r="E1160" s="290" t="s">
        <v>146</v>
      </c>
      <c r="F1160" s="167" t="s">
        <v>143</v>
      </c>
    </row>
    <row r="1161" s="185" customFormat="1" ht="36" customHeight="1" spans="1:6">
      <c r="A1161" s="321" t="s">
        <v>1005</v>
      </c>
      <c r="B1161" s="323">
        <v>0</v>
      </c>
      <c r="C1161" s="323">
        <v>0</v>
      </c>
      <c r="D1161" s="325"/>
      <c r="E1161" s="290" t="s">
        <v>146</v>
      </c>
      <c r="F1161" s="167" t="s">
        <v>143</v>
      </c>
    </row>
    <row r="1162" s="185" customFormat="1" ht="36" customHeight="1" spans="1:6">
      <c r="A1162" s="321" t="s">
        <v>1006</v>
      </c>
      <c r="B1162" s="323"/>
      <c r="C1162" s="323"/>
      <c r="D1162" s="325"/>
      <c r="E1162" s="290" t="s">
        <v>146</v>
      </c>
      <c r="F1162" s="167" t="s">
        <v>143</v>
      </c>
    </row>
    <row r="1163" s="185" customFormat="1" ht="36" customHeight="1" spans="1:6">
      <c r="A1163" s="321" t="s">
        <v>1007</v>
      </c>
      <c r="B1163" s="323"/>
      <c r="C1163" s="323"/>
      <c r="D1163" s="325"/>
      <c r="E1163" s="290" t="s">
        <v>146</v>
      </c>
      <c r="F1163" s="167" t="s">
        <v>143</v>
      </c>
    </row>
    <row r="1164" s="185" customFormat="1" ht="36" customHeight="1" spans="1:6">
      <c r="A1164" s="321" t="s">
        <v>1008</v>
      </c>
      <c r="B1164" s="323">
        <v>0</v>
      </c>
      <c r="C1164" s="323">
        <v>0</v>
      </c>
      <c r="D1164" s="325"/>
      <c r="E1164" s="290" t="s">
        <v>146</v>
      </c>
      <c r="F1164" s="167" t="s">
        <v>143</v>
      </c>
    </row>
    <row r="1165" s="185" customFormat="1" ht="36" customHeight="1" spans="1:6">
      <c r="A1165" s="321" t="s">
        <v>1009</v>
      </c>
      <c r="B1165" s="323">
        <v>0</v>
      </c>
      <c r="C1165" s="323">
        <v>0</v>
      </c>
      <c r="D1165" s="325"/>
      <c r="E1165" s="290" t="s">
        <v>146</v>
      </c>
      <c r="F1165" s="167" t="s">
        <v>143</v>
      </c>
    </row>
    <row r="1166" s="185" customFormat="1" ht="36" customHeight="1" spans="1:6">
      <c r="A1166" s="321" t="s">
        <v>1010</v>
      </c>
      <c r="B1166" s="323">
        <v>0</v>
      </c>
      <c r="C1166" s="323">
        <v>0</v>
      </c>
      <c r="D1166" s="325"/>
      <c r="E1166" s="290" t="s">
        <v>146</v>
      </c>
      <c r="F1166" s="167" t="s">
        <v>143</v>
      </c>
    </row>
    <row r="1167" s="185" customFormat="1" ht="36" customHeight="1" spans="1:6">
      <c r="A1167" s="321" t="s">
        <v>1011</v>
      </c>
      <c r="B1167" s="323">
        <v>0</v>
      </c>
      <c r="C1167" s="323">
        <v>0</v>
      </c>
      <c r="D1167" s="325"/>
      <c r="E1167" s="290" t="s">
        <v>146</v>
      </c>
      <c r="F1167" s="167" t="s">
        <v>143</v>
      </c>
    </row>
    <row r="1168" s="185" customFormat="1" ht="36" customHeight="1" spans="1:6">
      <c r="A1168" s="321" t="s">
        <v>1012</v>
      </c>
      <c r="B1168" s="323">
        <v>0</v>
      </c>
      <c r="C1168" s="323">
        <v>0</v>
      </c>
      <c r="D1168" s="325"/>
      <c r="E1168" s="290" t="s">
        <v>146</v>
      </c>
      <c r="F1168" s="167" t="s">
        <v>143</v>
      </c>
    </row>
    <row r="1169" s="185" customFormat="1" ht="36" customHeight="1" spans="1:6">
      <c r="A1169" s="321" t="s">
        <v>1013</v>
      </c>
      <c r="B1169" s="323">
        <v>0</v>
      </c>
      <c r="C1169" s="323">
        <v>0</v>
      </c>
      <c r="D1169" s="325"/>
      <c r="E1169" s="290" t="s">
        <v>146</v>
      </c>
      <c r="F1169" s="167" t="s">
        <v>143</v>
      </c>
    </row>
    <row r="1170" s="185" customFormat="1" ht="36" customHeight="1" spans="1:6">
      <c r="A1170" s="321" t="s">
        <v>1014</v>
      </c>
      <c r="B1170" s="323">
        <v>0</v>
      </c>
      <c r="C1170" s="323">
        <v>0</v>
      </c>
      <c r="D1170" s="325"/>
      <c r="E1170" s="290" t="s">
        <v>146</v>
      </c>
      <c r="F1170" s="167" t="s">
        <v>143</v>
      </c>
    </row>
    <row r="1171" s="185" customFormat="1" ht="36" customHeight="1" spans="1:6">
      <c r="A1171" s="321" t="s">
        <v>1015</v>
      </c>
      <c r="B1171" s="323">
        <v>0</v>
      </c>
      <c r="C1171" s="323">
        <v>0</v>
      </c>
      <c r="D1171" s="325"/>
      <c r="E1171" s="290" t="s">
        <v>146</v>
      </c>
      <c r="F1171" s="167" t="s">
        <v>143</v>
      </c>
    </row>
    <row r="1172" s="185" customFormat="1" ht="36" customHeight="1" spans="1:6">
      <c r="A1172" s="321" t="s">
        <v>1016</v>
      </c>
      <c r="B1172" s="323"/>
      <c r="C1172" s="323"/>
      <c r="D1172" s="325"/>
      <c r="E1172" s="290" t="s">
        <v>146</v>
      </c>
      <c r="F1172" s="167" t="s">
        <v>143</v>
      </c>
    </row>
    <row r="1173" s="185" customFormat="1" ht="36" customHeight="1" spans="1:6">
      <c r="A1173" s="321" t="s">
        <v>153</v>
      </c>
      <c r="B1173" s="323">
        <v>358</v>
      </c>
      <c r="C1173" s="323">
        <v>442</v>
      </c>
      <c r="D1173" s="325">
        <f>(C1173-B1173)/B1173</f>
        <v>0.235</v>
      </c>
      <c r="E1173" s="290" t="s">
        <v>138</v>
      </c>
      <c r="F1173" s="167" t="s">
        <v>143</v>
      </c>
    </row>
    <row r="1174" s="185" customFormat="1" ht="36" customHeight="1" spans="1:6">
      <c r="A1174" s="321" t="s">
        <v>1017</v>
      </c>
      <c r="B1174" s="323">
        <v>335</v>
      </c>
      <c r="C1174" s="323">
        <v>230</v>
      </c>
      <c r="D1174" s="325">
        <f>(C1174-B1174)/B1174</f>
        <v>-0.313</v>
      </c>
      <c r="E1174" s="290" t="s">
        <v>138</v>
      </c>
      <c r="F1174" s="167" t="s">
        <v>143</v>
      </c>
    </row>
    <row r="1175" s="185" customFormat="1" ht="36" customHeight="1" spans="1:6">
      <c r="A1175" s="317" t="s">
        <v>1018</v>
      </c>
      <c r="B1175" s="329">
        <v>36</v>
      </c>
      <c r="C1175" s="329">
        <v>299</v>
      </c>
      <c r="D1175" s="325">
        <f>(C1175-B1175)/B1175</f>
        <v>7.306</v>
      </c>
      <c r="E1175" s="290" t="s">
        <v>138</v>
      </c>
      <c r="F1175" s="167" t="s">
        <v>141</v>
      </c>
    </row>
    <row r="1176" s="185" customFormat="1" ht="36" customHeight="1" spans="1:6">
      <c r="A1176" s="321" t="s">
        <v>142</v>
      </c>
      <c r="B1176" s="323">
        <v>0</v>
      </c>
      <c r="C1176" s="323">
        <v>0</v>
      </c>
      <c r="D1176" s="325"/>
      <c r="E1176" s="290" t="s">
        <v>146</v>
      </c>
      <c r="F1176" s="167" t="s">
        <v>143</v>
      </c>
    </row>
    <row r="1177" s="185" customFormat="1" ht="36" customHeight="1" spans="1:6">
      <c r="A1177" s="321" t="s">
        <v>144</v>
      </c>
      <c r="B1177" s="323">
        <v>0</v>
      </c>
      <c r="C1177" s="323">
        <v>0</v>
      </c>
      <c r="D1177" s="325"/>
      <c r="E1177" s="290" t="s">
        <v>146</v>
      </c>
      <c r="F1177" s="167" t="s">
        <v>143</v>
      </c>
    </row>
    <row r="1178" s="185" customFormat="1" ht="36" customHeight="1" spans="1:6">
      <c r="A1178" s="321" t="s">
        <v>145</v>
      </c>
      <c r="B1178" s="323">
        <v>0</v>
      </c>
      <c r="C1178" s="323">
        <v>0</v>
      </c>
      <c r="D1178" s="325"/>
      <c r="E1178" s="290" t="s">
        <v>146</v>
      </c>
      <c r="F1178" s="167" t="s">
        <v>143</v>
      </c>
    </row>
    <row r="1179" s="185" customFormat="1" ht="36" customHeight="1" spans="1:6">
      <c r="A1179" s="321" t="s">
        <v>1019</v>
      </c>
      <c r="B1179" s="323">
        <v>0</v>
      </c>
      <c r="C1179" s="323">
        <v>3</v>
      </c>
      <c r="D1179" s="325"/>
      <c r="E1179" s="290" t="s">
        <v>146</v>
      </c>
      <c r="F1179" s="167" t="s">
        <v>143</v>
      </c>
    </row>
    <row r="1180" s="185" customFormat="1" ht="36" customHeight="1" spans="1:6">
      <c r="A1180" s="321" t="s">
        <v>1020</v>
      </c>
      <c r="B1180" s="323"/>
      <c r="C1180" s="323"/>
      <c r="D1180" s="325"/>
      <c r="E1180" s="290" t="s">
        <v>146</v>
      </c>
      <c r="F1180" s="167" t="s">
        <v>143</v>
      </c>
    </row>
    <row r="1181" s="185" customFormat="1" ht="36" customHeight="1" spans="1:6">
      <c r="A1181" s="321" t="s">
        <v>1021</v>
      </c>
      <c r="B1181" s="323"/>
      <c r="C1181" s="323"/>
      <c r="D1181" s="325"/>
      <c r="E1181" s="290" t="s">
        <v>146</v>
      </c>
      <c r="F1181" s="167" t="s">
        <v>143</v>
      </c>
    </row>
    <row r="1182" s="185" customFormat="1" ht="36" customHeight="1" spans="1:6">
      <c r="A1182" s="321" t="s">
        <v>1022</v>
      </c>
      <c r="B1182" s="323"/>
      <c r="C1182" s="323"/>
      <c r="D1182" s="325"/>
      <c r="E1182" s="290" t="s">
        <v>146</v>
      </c>
      <c r="F1182" s="167" t="s">
        <v>143</v>
      </c>
    </row>
    <row r="1183" s="185" customFormat="1" ht="36" customHeight="1" spans="1:6">
      <c r="A1183" s="321" t="s">
        <v>1023</v>
      </c>
      <c r="B1183" s="323"/>
      <c r="C1183" s="323"/>
      <c r="D1183" s="325"/>
      <c r="E1183" s="290" t="s">
        <v>146</v>
      </c>
      <c r="F1183" s="167" t="s">
        <v>143</v>
      </c>
    </row>
    <row r="1184" s="185" customFormat="1" ht="36" customHeight="1" spans="1:6">
      <c r="A1184" s="321" t="s">
        <v>1024</v>
      </c>
      <c r="B1184" s="323">
        <v>0</v>
      </c>
      <c r="C1184" s="323">
        <v>0</v>
      </c>
      <c r="D1184" s="325"/>
      <c r="E1184" s="290" t="s">
        <v>146</v>
      </c>
      <c r="F1184" s="167" t="s">
        <v>143</v>
      </c>
    </row>
    <row r="1185" s="185" customFormat="1" ht="36" customHeight="1" spans="1:6">
      <c r="A1185" s="321" t="s">
        <v>1025</v>
      </c>
      <c r="B1185" s="323">
        <v>0</v>
      </c>
      <c r="C1185" s="323">
        <v>0</v>
      </c>
      <c r="D1185" s="325"/>
      <c r="E1185" s="290" t="s">
        <v>146</v>
      </c>
      <c r="F1185" s="167" t="s">
        <v>143</v>
      </c>
    </row>
    <row r="1186" s="185" customFormat="1" ht="36" customHeight="1" spans="1:6">
      <c r="A1186" s="321" t="s">
        <v>1026</v>
      </c>
      <c r="B1186" s="323">
        <v>0</v>
      </c>
      <c r="C1186" s="323">
        <v>0</v>
      </c>
      <c r="D1186" s="325"/>
      <c r="E1186" s="290" t="s">
        <v>146</v>
      </c>
      <c r="F1186" s="167" t="s">
        <v>143</v>
      </c>
    </row>
    <row r="1187" s="185" customFormat="1" ht="36" customHeight="1" spans="1:6">
      <c r="A1187" s="321" t="s">
        <v>1027</v>
      </c>
      <c r="B1187" s="323">
        <v>0</v>
      </c>
      <c r="C1187" s="323">
        <v>0</v>
      </c>
      <c r="D1187" s="325"/>
      <c r="E1187" s="290" t="s">
        <v>146</v>
      </c>
      <c r="F1187" s="167" t="s">
        <v>143</v>
      </c>
    </row>
    <row r="1188" s="185" customFormat="1" ht="36" customHeight="1" spans="1:6">
      <c r="A1188" s="321" t="s">
        <v>1028</v>
      </c>
      <c r="B1188" s="323">
        <v>0</v>
      </c>
      <c r="C1188" s="323">
        <v>0</v>
      </c>
      <c r="D1188" s="325"/>
      <c r="E1188" s="290" t="s">
        <v>146</v>
      </c>
      <c r="F1188" s="167" t="s">
        <v>143</v>
      </c>
    </row>
    <row r="1189" s="185" customFormat="1" ht="36" customHeight="1" spans="1:6">
      <c r="A1189" s="321" t="s">
        <v>1029</v>
      </c>
      <c r="B1189" s="323">
        <v>36</v>
      </c>
      <c r="C1189" s="323">
        <v>296</v>
      </c>
      <c r="D1189" s="325">
        <f>(C1189-B1189)/B1189</f>
        <v>7.222</v>
      </c>
      <c r="E1189" s="290" t="s">
        <v>138</v>
      </c>
      <c r="F1189" s="167" t="s">
        <v>143</v>
      </c>
    </row>
    <row r="1190" s="185" customFormat="1" ht="36" customHeight="1" spans="1:6">
      <c r="A1190" s="317" t="s">
        <v>1030</v>
      </c>
      <c r="B1190" s="329">
        <v>5</v>
      </c>
      <c r="C1190" s="329"/>
      <c r="D1190" s="325">
        <f>(C1190-B1190)/B1190</f>
        <v>-1</v>
      </c>
      <c r="E1190" s="290" t="s">
        <v>138</v>
      </c>
      <c r="F1190" s="167" t="s">
        <v>141</v>
      </c>
    </row>
    <row r="1191" s="185" customFormat="1" ht="36" customHeight="1" spans="1:6">
      <c r="A1191" s="321" t="s">
        <v>1031</v>
      </c>
      <c r="B1191" s="323">
        <v>5</v>
      </c>
      <c r="C1191" s="323"/>
      <c r="D1191" s="325">
        <f>(C1191-B1191)/B1191</f>
        <v>-1</v>
      </c>
      <c r="E1191" s="290" t="s">
        <v>138</v>
      </c>
      <c r="F1191" s="167" t="s">
        <v>143</v>
      </c>
    </row>
    <row r="1192" s="185" customFormat="1" ht="36" customHeight="1" spans="1:6">
      <c r="A1192" s="317" t="s">
        <v>106</v>
      </c>
      <c r="B1192" s="329">
        <v>14475</v>
      </c>
      <c r="C1192" s="329">
        <v>15207</v>
      </c>
      <c r="D1192" s="331">
        <f>(C1192-B1192)/B1192</f>
        <v>0.051</v>
      </c>
      <c r="E1192" s="290" t="s">
        <v>138</v>
      </c>
      <c r="F1192" s="167" t="s">
        <v>139</v>
      </c>
    </row>
    <row r="1193" s="185" customFormat="1" ht="36" customHeight="1" spans="1:6">
      <c r="A1193" s="317" t="s">
        <v>1032</v>
      </c>
      <c r="B1193" s="329">
        <v>464</v>
      </c>
      <c r="C1193" s="329">
        <v>183</v>
      </c>
      <c r="D1193" s="325">
        <f>(C1193-B1193)/B1193</f>
        <v>-0.606</v>
      </c>
      <c r="E1193" s="290" t="s">
        <v>138</v>
      </c>
      <c r="F1193" s="167" t="s">
        <v>141</v>
      </c>
    </row>
    <row r="1194" s="185" customFormat="1" ht="36" customHeight="1" spans="1:6">
      <c r="A1194" s="321" t="s">
        <v>1033</v>
      </c>
      <c r="B1194" s="323">
        <v>0</v>
      </c>
      <c r="C1194" s="323">
        <v>0</v>
      </c>
      <c r="D1194" s="325"/>
      <c r="E1194" s="290" t="s">
        <v>146</v>
      </c>
      <c r="F1194" s="167" t="s">
        <v>143</v>
      </c>
    </row>
    <row r="1195" s="185" customFormat="1" ht="36" customHeight="1" spans="1:6">
      <c r="A1195" s="321" t="s">
        <v>1034</v>
      </c>
      <c r="B1195" s="323">
        <v>0</v>
      </c>
      <c r="C1195" s="323">
        <v>0</v>
      </c>
      <c r="D1195" s="325"/>
      <c r="E1195" s="290" t="s">
        <v>146</v>
      </c>
      <c r="F1195" s="167" t="s">
        <v>143</v>
      </c>
    </row>
    <row r="1196" s="185" customFormat="1" ht="36" customHeight="1" spans="1:6">
      <c r="A1196" s="321" t="s">
        <v>1035</v>
      </c>
      <c r="B1196" s="323">
        <v>0</v>
      </c>
      <c r="C1196" s="323">
        <v>0</v>
      </c>
      <c r="D1196" s="325"/>
      <c r="E1196" s="290" t="s">
        <v>146</v>
      </c>
      <c r="F1196" s="167" t="s">
        <v>143</v>
      </c>
    </row>
    <row r="1197" s="185" customFormat="1" ht="36" customHeight="1" spans="1:6">
      <c r="A1197" s="321" t="s">
        <v>1036</v>
      </c>
      <c r="B1197" s="323">
        <v>0</v>
      </c>
      <c r="C1197" s="323">
        <v>0</v>
      </c>
      <c r="D1197" s="325"/>
      <c r="E1197" s="290" t="s">
        <v>146</v>
      </c>
      <c r="F1197" s="167" t="s">
        <v>143</v>
      </c>
    </row>
    <row r="1198" s="185" customFormat="1" ht="36" customHeight="1" spans="1:6">
      <c r="A1198" s="321" t="s">
        <v>1037</v>
      </c>
      <c r="B1198" s="323">
        <v>409</v>
      </c>
      <c r="C1198" s="323">
        <v>59</v>
      </c>
      <c r="D1198" s="325">
        <f>(C1198-B1198)/B1198</f>
        <v>-0.856</v>
      </c>
      <c r="E1198" s="290" t="s">
        <v>138</v>
      </c>
      <c r="F1198" s="167" t="s">
        <v>143</v>
      </c>
    </row>
    <row r="1199" s="185" customFormat="1" ht="36" customHeight="1" spans="1:6">
      <c r="A1199" s="321" t="s">
        <v>1038</v>
      </c>
      <c r="B1199" s="323">
        <v>0</v>
      </c>
      <c r="C1199" s="323">
        <v>0</v>
      </c>
      <c r="D1199" s="325"/>
      <c r="E1199" s="290" t="s">
        <v>146</v>
      </c>
      <c r="F1199" s="167" t="s">
        <v>143</v>
      </c>
    </row>
    <row r="1200" s="185" customFormat="1" ht="36" customHeight="1" spans="1:6">
      <c r="A1200" s="321" t="s">
        <v>1039</v>
      </c>
      <c r="B1200" s="323">
        <v>55</v>
      </c>
      <c r="C1200" s="323">
        <v>0</v>
      </c>
      <c r="D1200" s="325">
        <f>(C1200-B1200)/B1200</f>
        <v>-1</v>
      </c>
      <c r="E1200" s="290" t="s">
        <v>138</v>
      </c>
      <c r="F1200" s="167" t="s">
        <v>143</v>
      </c>
    </row>
    <row r="1201" s="185" customFormat="1" ht="36" customHeight="1" spans="1:6">
      <c r="A1201" s="321" t="s">
        <v>1040</v>
      </c>
      <c r="B1201" s="323">
        <v>0</v>
      </c>
      <c r="C1201" s="323">
        <v>0</v>
      </c>
      <c r="D1201" s="325"/>
      <c r="E1201" s="290" t="s">
        <v>146</v>
      </c>
      <c r="F1201" s="167" t="s">
        <v>143</v>
      </c>
    </row>
    <row r="1202" s="185" customFormat="1" ht="36" customHeight="1" spans="1:6">
      <c r="A1202" s="321" t="s">
        <v>1041</v>
      </c>
      <c r="B1202" s="323">
        <v>0</v>
      </c>
      <c r="C1202" s="323">
        <v>0</v>
      </c>
      <c r="D1202" s="325"/>
      <c r="E1202" s="290" t="s">
        <v>146</v>
      </c>
      <c r="F1202" s="167" t="s">
        <v>143</v>
      </c>
    </row>
    <row r="1203" s="185" customFormat="1" ht="36" customHeight="1" spans="1:6">
      <c r="A1203" s="321" t="s">
        <v>1042</v>
      </c>
      <c r="B1203" s="323"/>
      <c r="C1203" s="323">
        <v>124</v>
      </c>
      <c r="D1203" s="325"/>
      <c r="E1203" s="290" t="s">
        <v>146</v>
      </c>
      <c r="F1203" s="167" t="s">
        <v>143</v>
      </c>
    </row>
    <row r="1204" s="185" customFormat="1" ht="36" customHeight="1" spans="1:6">
      <c r="A1204" s="317" t="s">
        <v>1043</v>
      </c>
      <c r="B1204" s="329">
        <v>14011</v>
      </c>
      <c r="C1204" s="329">
        <v>15024</v>
      </c>
      <c r="D1204" s="325">
        <f>(C1204-B1204)/B1204</f>
        <v>0.072</v>
      </c>
      <c r="E1204" s="290" t="s">
        <v>138</v>
      </c>
      <c r="F1204" s="167" t="s">
        <v>141</v>
      </c>
    </row>
    <row r="1205" s="185" customFormat="1" ht="36" customHeight="1" spans="1:6">
      <c r="A1205" s="321" t="s">
        <v>1044</v>
      </c>
      <c r="B1205" s="323">
        <v>14011</v>
      </c>
      <c r="C1205" s="323">
        <v>15024</v>
      </c>
      <c r="D1205" s="325">
        <f>(C1205-B1205)/B1205</f>
        <v>0.072</v>
      </c>
      <c r="E1205" s="290" t="s">
        <v>138</v>
      </c>
      <c r="F1205" s="167" t="s">
        <v>143</v>
      </c>
    </row>
    <row r="1206" s="185" customFormat="1" ht="36" customHeight="1" spans="1:6">
      <c r="A1206" s="321" t="s">
        <v>1045</v>
      </c>
      <c r="B1206" s="323">
        <v>0</v>
      </c>
      <c r="C1206" s="323">
        <v>0</v>
      </c>
      <c r="D1206" s="325"/>
      <c r="E1206" s="290" t="s">
        <v>146</v>
      </c>
      <c r="F1206" s="167" t="s">
        <v>143</v>
      </c>
    </row>
    <row r="1207" s="185" customFormat="1" ht="36" customHeight="1" spans="1:6">
      <c r="A1207" s="321" t="s">
        <v>1046</v>
      </c>
      <c r="B1207" s="323"/>
      <c r="C1207" s="323"/>
      <c r="D1207" s="325"/>
      <c r="E1207" s="290" t="s">
        <v>146</v>
      </c>
      <c r="F1207" s="167" t="s">
        <v>143</v>
      </c>
    </row>
    <row r="1208" s="185" customFormat="1" ht="36" customHeight="1" spans="1:6">
      <c r="A1208" s="317" t="s">
        <v>1047</v>
      </c>
      <c r="B1208" s="329"/>
      <c r="C1208" s="329"/>
      <c r="D1208" s="325"/>
      <c r="E1208" s="290" t="s">
        <v>146</v>
      </c>
      <c r="F1208" s="167" t="s">
        <v>141</v>
      </c>
    </row>
    <row r="1209" s="185" customFormat="1" ht="36" customHeight="1" spans="1:6">
      <c r="A1209" s="321" t="s">
        <v>1048</v>
      </c>
      <c r="B1209" s="323">
        <v>0</v>
      </c>
      <c r="C1209" s="323">
        <v>0</v>
      </c>
      <c r="D1209" s="325"/>
      <c r="E1209" s="290" t="s">
        <v>146</v>
      </c>
      <c r="F1209" s="167" t="s">
        <v>143</v>
      </c>
    </row>
    <row r="1210" s="185" customFormat="1" ht="36" customHeight="1" spans="1:6">
      <c r="A1210" s="321" t="s">
        <v>1049</v>
      </c>
      <c r="B1210" s="323"/>
      <c r="C1210" s="323"/>
      <c r="D1210" s="325"/>
      <c r="E1210" s="290" t="s">
        <v>146</v>
      </c>
      <c r="F1210" s="167" t="s">
        <v>143</v>
      </c>
    </row>
    <row r="1211" s="185" customFormat="1" ht="36" customHeight="1" spans="1:6">
      <c r="A1211" s="321" t="s">
        <v>1050</v>
      </c>
      <c r="B1211" s="323">
        <v>0</v>
      </c>
      <c r="C1211" s="323">
        <v>0</v>
      </c>
      <c r="D1211" s="325"/>
      <c r="E1211" s="290" t="s">
        <v>146</v>
      </c>
      <c r="F1211" s="167" t="s">
        <v>143</v>
      </c>
    </row>
    <row r="1212" s="185" customFormat="1" ht="36" customHeight="1" spans="1:6">
      <c r="A1212" s="317" t="s">
        <v>108</v>
      </c>
      <c r="B1212" s="329">
        <v>2035</v>
      </c>
      <c r="C1212" s="329">
        <v>214</v>
      </c>
      <c r="D1212" s="331">
        <f>(C1212-B1212)/B1212</f>
        <v>-0.895</v>
      </c>
      <c r="E1212" s="290" t="s">
        <v>138</v>
      </c>
      <c r="F1212" s="167" t="s">
        <v>139</v>
      </c>
    </row>
    <row r="1213" s="185" customFormat="1" ht="36" customHeight="1" spans="1:6">
      <c r="A1213" s="463" t="s">
        <v>1051</v>
      </c>
      <c r="B1213" s="329">
        <v>1919</v>
      </c>
      <c r="C1213" s="329">
        <v>214</v>
      </c>
      <c r="D1213" s="325">
        <f>(C1213-B1213)/B1213</f>
        <v>-0.888</v>
      </c>
      <c r="E1213" s="290" t="s">
        <v>138</v>
      </c>
      <c r="F1213" s="167" t="s">
        <v>141</v>
      </c>
    </row>
    <row r="1214" s="185" customFormat="1" ht="36" customHeight="1" spans="1:6">
      <c r="A1214" s="321" t="s">
        <v>142</v>
      </c>
      <c r="B1214" s="323">
        <v>59</v>
      </c>
      <c r="C1214" s="323">
        <v>4</v>
      </c>
      <c r="D1214" s="325">
        <f>(C1214-B1214)/B1214</f>
        <v>-0.932</v>
      </c>
      <c r="E1214" s="290" t="s">
        <v>138</v>
      </c>
      <c r="F1214" s="167" t="s">
        <v>143</v>
      </c>
    </row>
    <row r="1215" s="185" customFormat="1" ht="36" customHeight="1" spans="1:6">
      <c r="A1215" s="321" t="s">
        <v>144</v>
      </c>
      <c r="B1215" s="323">
        <v>0</v>
      </c>
      <c r="C1215" s="323">
        <v>0</v>
      </c>
      <c r="D1215" s="325"/>
      <c r="E1215" s="290" t="s">
        <v>146</v>
      </c>
      <c r="F1215" s="167" t="s">
        <v>143</v>
      </c>
    </row>
    <row r="1216" s="185" customFormat="1" ht="36" customHeight="1" spans="1:6">
      <c r="A1216" s="321" t="s">
        <v>145</v>
      </c>
      <c r="B1216" s="323"/>
      <c r="C1216" s="323"/>
      <c r="D1216" s="325"/>
      <c r="E1216" s="290" t="s">
        <v>146</v>
      </c>
      <c r="F1216" s="167" t="s">
        <v>143</v>
      </c>
    </row>
    <row r="1217" s="185" customFormat="1" ht="36" customHeight="1" spans="1:6">
      <c r="A1217" s="321" t="s">
        <v>1052</v>
      </c>
      <c r="B1217" s="323">
        <v>0</v>
      </c>
      <c r="C1217" s="323">
        <v>0</v>
      </c>
      <c r="D1217" s="325"/>
      <c r="E1217" s="290" t="s">
        <v>146</v>
      </c>
      <c r="F1217" s="167" t="s">
        <v>143</v>
      </c>
    </row>
    <row r="1218" s="185" customFormat="1" ht="36" customHeight="1" spans="1:6">
      <c r="A1218" s="321" t="s">
        <v>1053</v>
      </c>
      <c r="B1218" s="323">
        <v>0</v>
      </c>
      <c r="C1218" s="323">
        <v>0</v>
      </c>
      <c r="D1218" s="325"/>
      <c r="E1218" s="290" t="s">
        <v>146</v>
      </c>
      <c r="F1218" s="167" t="s">
        <v>143</v>
      </c>
    </row>
    <row r="1219" s="185" customFormat="1" ht="36" customHeight="1" spans="1:6">
      <c r="A1219" s="321" t="s">
        <v>1054</v>
      </c>
      <c r="B1219" s="323"/>
      <c r="C1219" s="323"/>
      <c r="D1219" s="325"/>
      <c r="E1219" s="290" t="s">
        <v>146</v>
      </c>
      <c r="F1219" s="167" t="s">
        <v>143</v>
      </c>
    </row>
    <row r="1220" s="185" customFormat="1" ht="36" customHeight="1" spans="1:6">
      <c r="A1220" s="321" t="s">
        <v>1055</v>
      </c>
      <c r="B1220" s="323">
        <v>0</v>
      </c>
      <c r="C1220" s="323">
        <v>0</v>
      </c>
      <c r="D1220" s="325"/>
      <c r="E1220" s="290" t="s">
        <v>146</v>
      </c>
      <c r="F1220" s="167" t="s">
        <v>143</v>
      </c>
    </row>
    <row r="1221" s="185" customFormat="1" ht="36" customHeight="1" spans="1:6">
      <c r="A1221" s="321" t="s">
        <v>1056</v>
      </c>
      <c r="B1221" s="323"/>
      <c r="C1221" s="323"/>
      <c r="D1221" s="325"/>
      <c r="E1221" s="290" t="s">
        <v>146</v>
      </c>
      <c r="F1221" s="167" t="s">
        <v>143</v>
      </c>
    </row>
    <row r="1222" s="185" customFormat="1" ht="36" customHeight="1" spans="1:6">
      <c r="A1222" s="321" t="s">
        <v>1057</v>
      </c>
      <c r="B1222" s="323">
        <v>0</v>
      </c>
      <c r="C1222" s="323">
        <v>0</v>
      </c>
      <c r="D1222" s="325"/>
      <c r="E1222" s="290" t="s">
        <v>146</v>
      </c>
      <c r="F1222" s="167" t="s">
        <v>143</v>
      </c>
    </row>
    <row r="1223" s="185" customFormat="1" ht="36" customHeight="1" spans="1:6">
      <c r="A1223" s="321" t="s">
        <v>1058</v>
      </c>
      <c r="B1223" s="323">
        <v>0</v>
      </c>
      <c r="C1223" s="323">
        <v>0</v>
      </c>
      <c r="D1223" s="325"/>
      <c r="E1223" s="290" t="s">
        <v>146</v>
      </c>
      <c r="F1223" s="167" t="s">
        <v>143</v>
      </c>
    </row>
    <row r="1224" s="185" customFormat="1" ht="36" customHeight="1" spans="1:6">
      <c r="A1224" s="321" t="s">
        <v>1059</v>
      </c>
      <c r="B1224" s="323"/>
      <c r="C1224" s="323">
        <v>210</v>
      </c>
      <c r="D1224" s="325"/>
      <c r="E1224" s="290" t="s">
        <v>146</v>
      </c>
      <c r="F1224" s="167" t="s">
        <v>143</v>
      </c>
    </row>
    <row r="1225" s="185" customFormat="1" ht="36" customHeight="1" spans="1:6">
      <c r="A1225" s="321" t="s">
        <v>1060</v>
      </c>
      <c r="B1225" s="323">
        <v>0</v>
      </c>
      <c r="C1225" s="323">
        <v>0</v>
      </c>
      <c r="D1225" s="325"/>
      <c r="E1225" s="290" t="s">
        <v>146</v>
      </c>
      <c r="F1225" s="167" t="s">
        <v>143</v>
      </c>
    </row>
    <row r="1226" s="185" customFormat="1" ht="36" customHeight="1" spans="1:6">
      <c r="A1226" s="464" t="s">
        <v>1061</v>
      </c>
      <c r="B1226" s="323">
        <v>0</v>
      </c>
      <c r="C1226" s="323">
        <v>0</v>
      </c>
      <c r="D1226" s="325"/>
      <c r="E1226" s="290" t="s">
        <v>146</v>
      </c>
      <c r="F1226" s="167" t="s">
        <v>143</v>
      </c>
    </row>
    <row r="1227" s="185" customFormat="1" ht="36" customHeight="1" spans="1:6">
      <c r="A1227" s="464" t="s">
        <v>1062</v>
      </c>
      <c r="B1227" s="323">
        <v>0</v>
      </c>
      <c r="C1227" s="323">
        <v>0</v>
      </c>
      <c r="D1227" s="325"/>
      <c r="E1227" s="290" t="s">
        <v>146</v>
      </c>
      <c r="F1227" s="167" t="s">
        <v>143</v>
      </c>
    </row>
    <row r="1228" s="185" customFormat="1" ht="36" customHeight="1" spans="1:6">
      <c r="A1228" s="467" t="s">
        <v>1063</v>
      </c>
      <c r="B1228" s="323">
        <v>7</v>
      </c>
      <c r="C1228" s="323"/>
      <c r="D1228" s="325">
        <f>(C1228-B1228)/B1228</f>
        <v>-1</v>
      </c>
      <c r="E1228" s="290" t="s">
        <v>138</v>
      </c>
      <c r="F1228" s="167" t="s">
        <v>143</v>
      </c>
    </row>
    <row r="1229" s="185" customFormat="1" ht="36" customHeight="1" spans="1:6">
      <c r="A1229" s="321" t="s">
        <v>153</v>
      </c>
      <c r="B1229" s="323"/>
      <c r="C1229" s="323"/>
      <c r="D1229" s="325"/>
      <c r="E1229" s="290" t="s">
        <v>146</v>
      </c>
      <c r="F1229" s="167" t="s">
        <v>143</v>
      </c>
    </row>
    <row r="1230" s="185" customFormat="1" ht="36" customHeight="1" spans="1:6">
      <c r="A1230" s="321" t="s">
        <v>1064</v>
      </c>
      <c r="B1230" s="323">
        <v>1853</v>
      </c>
      <c r="C1230" s="323"/>
      <c r="D1230" s="325">
        <f>(C1230-B1230)/B1230</f>
        <v>-1</v>
      </c>
      <c r="E1230" s="290" t="s">
        <v>138</v>
      </c>
      <c r="F1230" s="167" t="s">
        <v>143</v>
      </c>
    </row>
    <row r="1231" s="185" customFormat="1" ht="36" customHeight="1" spans="1:6">
      <c r="A1231" s="317" t="s">
        <v>1065</v>
      </c>
      <c r="B1231" s="329"/>
      <c r="C1231" s="329"/>
      <c r="D1231" s="325"/>
      <c r="E1231" s="290" t="s">
        <v>146</v>
      </c>
      <c r="F1231" s="167" t="s">
        <v>141</v>
      </c>
    </row>
    <row r="1232" s="185" customFormat="1" ht="36" customHeight="1" spans="1:6">
      <c r="A1232" s="321" t="s">
        <v>142</v>
      </c>
      <c r="B1232" s="323">
        <v>0</v>
      </c>
      <c r="C1232" s="323">
        <v>0</v>
      </c>
      <c r="D1232" s="325"/>
      <c r="E1232" s="290" t="s">
        <v>146</v>
      </c>
      <c r="F1232" s="167" t="s">
        <v>143</v>
      </c>
    </row>
    <row r="1233" s="185" customFormat="1" ht="36" customHeight="1" spans="1:6">
      <c r="A1233" s="321" t="s">
        <v>144</v>
      </c>
      <c r="B1233" s="323">
        <v>0</v>
      </c>
      <c r="C1233" s="323">
        <v>0</v>
      </c>
      <c r="D1233" s="325"/>
      <c r="E1233" s="290" t="s">
        <v>146</v>
      </c>
      <c r="F1233" s="167" t="s">
        <v>143</v>
      </c>
    </row>
    <row r="1234" s="185" customFormat="1" ht="36" customHeight="1" spans="1:6">
      <c r="A1234" s="321" t="s">
        <v>145</v>
      </c>
      <c r="B1234" s="323">
        <v>0</v>
      </c>
      <c r="C1234" s="323">
        <v>0</v>
      </c>
      <c r="D1234" s="325"/>
      <c r="E1234" s="290" t="s">
        <v>146</v>
      </c>
      <c r="F1234" s="167" t="s">
        <v>143</v>
      </c>
    </row>
    <row r="1235" s="185" customFormat="1" ht="36" customHeight="1" spans="1:6">
      <c r="A1235" s="321" t="s">
        <v>1066</v>
      </c>
      <c r="B1235" s="323">
        <v>0</v>
      </c>
      <c r="C1235" s="323">
        <v>0</v>
      </c>
      <c r="D1235" s="325"/>
      <c r="E1235" s="290" t="s">
        <v>146</v>
      </c>
      <c r="F1235" s="167" t="s">
        <v>143</v>
      </c>
    </row>
    <row r="1236" s="185" customFormat="1" ht="36" customHeight="1" spans="1:6">
      <c r="A1236" s="321" t="s">
        <v>1067</v>
      </c>
      <c r="B1236" s="323">
        <v>0</v>
      </c>
      <c r="C1236" s="323">
        <v>0</v>
      </c>
      <c r="D1236" s="325"/>
      <c r="E1236" s="290" t="s">
        <v>146</v>
      </c>
      <c r="F1236" s="167" t="s">
        <v>143</v>
      </c>
    </row>
    <row r="1237" s="185" customFormat="1" ht="36" customHeight="1" spans="1:6">
      <c r="A1237" s="321" t="s">
        <v>1068</v>
      </c>
      <c r="B1237" s="323">
        <v>0</v>
      </c>
      <c r="C1237" s="323">
        <v>0</v>
      </c>
      <c r="D1237" s="325"/>
      <c r="E1237" s="290" t="s">
        <v>146</v>
      </c>
      <c r="F1237" s="167" t="s">
        <v>143</v>
      </c>
    </row>
    <row r="1238" s="185" customFormat="1" ht="36" customHeight="1" spans="1:6">
      <c r="A1238" s="321" t="s">
        <v>1069</v>
      </c>
      <c r="B1238" s="323">
        <v>0</v>
      </c>
      <c r="C1238" s="323">
        <v>0</v>
      </c>
      <c r="D1238" s="325"/>
      <c r="E1238" s="290" t="s">
        <v>146</v>
      </c>
      <c r="F1238" s="167" t="s">
        <v>143</v>
      </c>
    </row>
    <row r="1239" s="185" customFormat="1" ht="36" customHeight="1" spans="1:6">
      <c r="A1239" s="321" t="s">
        <v>1070</v>
      </c>
      <c r="B1239" s="323">
        <v>0</v>
      </c>
      <c r="C1239" s="323">
        <v>0</v>
      </c>
      <c r="D1239" s="325"/>
      <c r="E1239" s="290" t="s">
        <v>146</v>
      </c>
      <c r="F1239" s="167" t="s">
        <v>143</v>
      </c>
    </row>
    <row r="1240" s="185" customFormat="1" ht="36" customHeight="1" spans="1:6">
      <c r="A1240" s="321" t="s">
        <v>1071</v>
      </c>
      <c r="B1240" s="323">
        <v>0</v>
      </c>
      <c r="C1240" s="323">
        <v>0</v>
      </c>
      <c r="D1240" s="325"/>
      <c r="E1240" s="290" t="s">
        <v>146</v>
      </c>
      <c r="F1240" s="167" t="s">
        <v>143</v>
      </c>
    </row>
    <row r="1241" s="185" customFormat="1" ht="36" customHeight="1" spans="1:6">
      <c r="A1241" s="321" t="s">
        <v>1072</v>
      </c>
      <c r="B1241" s="323">
        <v>0</v>
      </c>
      <c r="C1241" s="323">
        <v>0</v>
      </c>
      <c r="D1241" s="325"/>
      <c r="E1241" s="290" t="s">
        <v>146</v>
      </c>
      <c r="F1241" s="167" t="s">
        <v>143</v>
      </c>
    </row>
    <row r="1242" s="185" customFormat="1" ht="36" customHeight="1" spans="1:6">
      <c r="A1242" s="321" t="s">
        <v>1073</v>
      </c>
      <c r="B1242" s="323">
        <v>0</v>
      </c>
      <c r="C1242" s="323">
        <v>0</v>
      </c>
      <c r="D1242" s="325"/>
      <c r="E1242" s="290" t="s">
        <v>146</v>
      </c>
      <c r="F1242" s="167" t="s">
        <v>143</v>
      </c>
    </row>
    <row r="1243" s="185" customFormat="1" ht="36" customHeight="1" spans="1:6">
      <c r="A1243" s="321" t="s">
        <v>153</v>
      </c>
      <c r="B1243" s="323"/>
      <c r="C1243" s="323"/>
      <c r="D1243" s="325"/>
      <c r="E1243" s="290" t="s">
        <v>146</v>
      </c>
      <c r="F1243" s="167" t="s">
        <v>143</v>
      </c>
    </row>
    <row r="1244" s="185" customFormat="1" ht="36" customHeight="1" spans="1:6">
      <c r="A1244" s="321" t="s">
        <v>1074</v>
      </c>
      <c r="B1244" s="323"/>
      <c r="C1244" s="323"/>
      <c r="D1244" s="325"/>
      <c r="E1244" s="290" t="s">
        <v>146</v>
      </c>
      <c r="F1244" s="167" t="s">
        <v>143</v>
      </c>
    </row>
    <row r="1245" s="185" customFormat="1" ht="36" customHeight="1" spans="1:6">
      <c r="A1245" s="317" t="s">
        <v>1075</v>
      </c>
      <c r="B1245" s="329">
        <v>0</v>
      </c>
      <c r="C1245" s="329">
        <v>0</v>
      </c>
      <c r="D1245" s="325"/>
      <c r="E1245" s="290" t="s">
        <v>146</v>
      </c>
      <c r="F1245" s="167" t="s">
        <v>141</v>
      </c>
    </row>
    <row r="1246" s="185" customFormat="1" ht="36" customHeight="1" spans="1:6">
      <c r="A1246" s="321" t="s">
        <v>1076</v>
      </c>
      <c r="B1246" s="323">
        <v>0</v>
      </c>
      <c r="C1246" s="323">
        <v>0</v>
      </c>
      <c r="D1246" s="325"/>
      <c r="E1246" s="290" t="s">
        <v>146</v>
      </c>
      <c r="F1246" s="167" t="s">
        <v>143</v>
      </c>
    </row>
    <row r="1247" s="185" customFormat="1" ht="36" customHeight="1" spans="1:6">
      <c r="A1247" s="321" t="s">
        <v>1077</v>
      </c>
      <c r="B1247" s="323">
        <v>0</v>
      </c>
      <c r="C1247" s="323">
        <v>0</v>
      </c>
      <c r="D1247" s="325"/>
      <c r="E1247" s="290" t="s">
        <v>146</v>
      </c>
      <c r="F1247" s="167" t="s">
        <v>143</v>
      </c>
    </row>
    <row r="1248" s="185" customFormat="1" ht="36" customHeight="1" spans="1:6">
      <c r="A1248" s="321" t="s">
        <v>1078</v>
      </c>
      <c r="B1248" s="323">
        <v>0</v>
      </c>
      <c r="C1248" s="323">
        <v>0</v>
      </c>
      <c r="D1248" s="325"/>
      <c r="E1248" s="290" t="s">
        <v>146</v>
      </c>
      <c r="F1248" s="167" t="s">
        <v>143</v>
      </c>
    </row>
    <row r="1249" s="185" customFormat="1" ht="36" customHeight="1" spans="1:6">
      <c r="A1249" s="464" t="s">
        <v>1079</v>
      </c>
      <c r="B1249" s="323">
        <v>0</v>
      </c>
      <c r="C1249" s="323">
        <v>0</v>
      </c>
      <c r="D1249" s="325"/>
      <c r="E1249" s="290" t="s">
        <v>146</v>
      </c>
      <c r="F1249" s="167" t="s">
        <v>143</v>
      </c>
    </row>
    <row r="1250" s="185" customFormat="1" ht="36" customHeight="1" spans="1:6">
      <c r="A1250" s="321" t="s">
        <v>1080</v>
      </c>
      <c r="B1250" s="323">
        <v>0</v>
      </c>
      <c r="C1250" s="323">
        <v>0</v>
      </c>
      <c r="D1250" s="325"/>
      <c r="E1250" s="290" t="s">
        <v>146</v>
      </c>
      <c r="F1250" s="167" t="s">
        <v>143</v>
      </c>
    </row>
    <row r="1251" s="185" customFormat="1" ht="36" customHeight="1" spans="1:6">
      <c r="A1251" s="317" t="s">
        <v>1081</v>
      </c>
      <c r="B1251" s="329">
        <v>116</v>
      </c>
      <c r="C1251" s="329">
        <v>0</v>
      </c>
      <c r="D1251" s="325">
        <f>(C1251-B1251)/B1251</f>
        <v>-1</v>
      </c>
      <c r="E1251" s="290" t="s">
        <v>138</v>
      </c>
      <c r="F1251" s="167" t="s">
        <v>141</v>
      </c>
    </row>
    <row r="1252" s="185" customFormat="1" ht="36" customHeight="1" spans="1:6">
      <c r="A1252" s="321" t="s">
        <v>1082</v>
      </c>
      <c r="B1252" s="323">
        <v>116</v>
      </c>
      <c r="C1252" s="323">
        <v>0</v>
      </c>
      <c r="D1252" s="325">
        <f>(C1252-B1252)/B1252</f>
        <v>-1</v>
      </c>
      <c r="E1252" s="290" t="s">
        <v>138</v>
      </c>
      <c r="F1252" s="167" t="s">
        <v>143</v>
      </c>
    </row>
    <row r="1253" s="185" customFormat="1" ht="36" customHeight="1" spans="1:6">
      <c r="A1253" s="321" t="s">
        <v>1083</v>
      </c>
      <c r="B1253" s="323">
        <v>0</v>
      </c>
      <c r="C1253" s="323">
        <v>0</v>
      </c>
      <c r="D1253" s="325"/>
      <c r="E1253" s="290" t="s">
        <v>146</v>
      </c>
      <c r="F1253" s="167" t="s">
        <v>143</v>
      </c>
    </row>
    <row r="1254" s="185" customFormat="1" ht="36" customHeight="1" spans="1:6">
      <c r="A1254" s="321" t="s">
        <v>1084</v>
      </c>
      <c r="B1254" s="323">
        <v>0</v>
      </c>
      <c r="C1254" s="323">
        <v>0</v>
      </c>
      <c r="D1254" s="325"/>
      <c r="E1254" s="290" t="s">
        <v>146</v>
      </c>
      <c r="F1254" s="167" t="s">
        <v>143</v>
      </c>
    </row>
    <row r="1255" s="185" customFormat="1" ht="36" customHeight="1" spans="1:6">
      <c r="A1255" s="321" t="s">
        <v>1085</v>
      </c>
      <c r="B1255" s="323">
        <v>0</v>
      </c>
      <c r="C1255" s="323">
        <v>0</v>
      </c>
      <c r="D1255" s="325"/>
      <c r="E1255" s="290" t="s">
        <v>146</v>
      </c>
      <c r="F1255" s="167" t="s">
        <v>143</v>
      </c>
    </row>
    <row r="1256" s="185" customFormat="1" ht="36" customHeight="1" spans="1:6">
      <c r="A1256" s="321" t="s">
        <v>1086</v>
      </c>
      <c r="B1256" s="323">
        <v>0</v>
      </c>
      <c r="C1256" s="323">
        <v>0</v>
      </c>
      <c r="D1256" s="325"/>
      <c r="E1256" s="290" t="s">
        <v>146</v>
      </c>
      <c r="F1256" s="167" t="s">
        <v>143</v>
      </c>
    </row>
    <row r="1257" s="185" customFormat="1" ht="36" customHeight="1" spans="1:6">
      <c r="A1257" s="317" t="s">
        <v>1087</v>
      </c>
      <c r="B1257" s="329"/>
      <c r="C1257" s="329"/>
      <c r="D1257" s="325"/>
      <c r="E1257" s="290" t="s">
        <v>146</v>
      </c>
      <c r="F1257" s="167" t="s">
        <v>141</v>
      </c>
    </row>
    <row r="1258" s="185" customFormat="1" ht="36" customHeight="1" spans="1:6">
      <c r="A1258" s="321" t="s">
        <v>1088</v>
      </c>
      <c r="B1258" s="323">
        <v>0</v>
      </c>
      <c r="C1258" s="323">
        <v>0</v>
      </c>
      <c r="D1258" s="325"/>
      <c r="E1258" s="290" t="s">
        <v>146</v>
      </c>
      <c r="F1258" s="167" t="s">
        <v>143</v>
      </c>
    </row>
    <row r="1259" s="185" customFormat="1" ht="36" customHeight="1" spans="1:6">
      <c r="A1259" s="321" t="s">
        <v>1089</v>
      </c>
      <c r="B1259" s="323">
        <v>0</v>
      </c>
      <c r="C1259" s="323">
        <v>0</v>
      </c>
      <c r="D1259" s="325"/>
      <c r="E1259" s="290" t="s">
        <v>146</v>
      </c>
      <c r="F1259" s="167" t="s">
        <v>143</v>
      </c>
    </row>
    <row r="1260" s="185" customFormat="1" ht="36" customHeight="1" spans="1:6">
      <c r="A1260" s="321" t="s">
        <v>1090</v>
      </c>
      <c r="B1260" s="323">
        <v>0</v>
      </c>
      <c r="C1260" s="323">
        <v>0</v>
      </c>
      <c r="D1260" s="325"/>
      <c r="E1260" s="290" t="s">
        <v>146</v>
      </c>
      <c r="F1260" s="167" t="s">
        <v>143</v>
      </c>
    </row>
    <row r="1261" s="185" customFormat="1" ht="36" customHeight="1" spans="1:6">
      <c r="A1261" s="321" t="s">
        <v>1091</v>
      </c>
      <c r="B1261" s="323">
        <v>0</v>
      </c>
      <c r="C1261" s="323">
        <v>0</v>
      </c>
      <c r="D1261" s="325"/>
      <c r="E1261" s="290" t="s">
        <v>146</v>
      </c>
      <c r="F1261" s="167" t="s">
        <v>143</v>
      </c>
    </row>
    <row r="1262" s="185" customFormat="1" ht="36" customHeight="1" spans="1:6">
      <c r="A1262" s="321" t="s">
        <v>1092</v>
      </c>
      <c r="B1262" s="323">
        <v>0</v>
      </c>
      <c r="C1262" s="323">
        <v>0</v>
      </c>
      <c r="D1262" s="325"/>
      <c r="E1262" s="290" t="s">
        <v>146</v>
      </c>
      <c r="F1262" s="167" t="s">
        <v>143</v>
      </c>
    </row>
    <row r="1263" s="185" customFormat="1" ht="36" customHeight="1" spans="1:6">
      <c r="A1263" s="321" t="s">
        <v>1093</v>
      </c>
      <c r="B1263" s="323">
        <v>0</v>
      </c>
      <c r="C1263" s="323">
        <v>0</v>
      </c>
      <c r="D1263" s="325"/>
      <c r="E1263" s="290" t="s">
        <v>146</v>
      </c>
      <c r="F1263" s="167" t="s">
        <v>143</v>
      </c>
    </row>
    <row r="1264" s="185" customFormat="1" ht="36" customHeight="1" spans="1:6">
      <c r="A1264" s="321" t="s">
        <v>1094</v>
      </c>
      <c r="B1264" s="323">
        <v>0</v>
      </c>
      <c r="C1264" s="323">
        <v>0</v>
      </c>
      <c r="D1264" s="325"/>
      <c r="E1264" s="290" t="s">
        <v>146</v>
      </c>
      <c r="F1264" s="167" t="s">
        <v>143</v>
      </c>
    </row>
    <row r="1265" s="185" customFormat="1" ht="36" customHeight="1" spans="1:6">
      <c r="A1265" s="321" t="s">
        <v>1095</v>
      </c>
      <c r="B1265" s="323"/>
      <c r="C1265" s="323"/>
      <c r="D1265" s="325"/>
      <c r="E1265" s="290" t="s">
        <v>146</v>
      </c>
      <c r="F1265" s="167" t="s">
        <v>143</v>
      </c>
    </row>
    <row r="1266" s="185" customFormat="1" ht="36" customHeight="1" spans="1:6">
      <c r="A1266" s="321" t="s">
        <v>1096</v>
      </c>
      <c r="B1266" s="323"/>
      <c r="C1266" s="323"/>
      <c r="D1266" s="325"/>
      <c r="E1266" s="290" t="s">
        <v>146</v>
      </c>
      <c r="F1266" s="167" t="s">
        <v>143</v>
      </c>
    </row>
    <row r="1267" s="185" customFormat="1" ht="36" customHeight="1" spans="1:6">
      <c r="A1267" s="321" t="s">
        <v>1097</v>
      </c>
      <c r="B1267" s="323">
        <v>0</v>
      </c>
      <c r="C1267" s="323">
        <v>0</v>
      </c>
      <c r="D1267" s="325"/>
      <c r="E1267" s="290" t="s">
        <v>146</v>
      </c>
      <c r="F1267" s="167" t="s">
        <v>143</v>
      </c>
    </row>
    <row r="1268" s="185" customFormat="1" ht="36" customHeight="1" spans="1:6">
      <c r="A1268" s="321" t="s">
        <v>1098</v>
      </c>
      <c r="B1268" s="323">
        <v>0</v>
      </c>
      <c r="C1268" s="323">
        <v>0</v>
      </c>
      <c r="D1268" s="325"/>
      <c r="E1268" s="290" t="s">
        <v>146</v>
      </c>
      <c r="F1268" s="167" t="s">
        <v>143</v>
      </c>
    </row>
    <row r="1269" s="185" customFormat="1" ht="36" customHeight="1" spans="1:6">
      <c r="A1269" s="321" t="s">
        <v>1099</v>
      </c>
      <c r="B1269" s="323">
        <v>0</v>
      </c>
      <c r="C1269" s="323">
        <v>0</v>
      </c>
      <c r="D1269" s="325"/>
      <c r="E1269" s="290" t="s">
        <v>146</v>
      </c>
      <c r="F1269" s="167" t="s">
        <v>143</v>
      </c>
    </row>
    <row r="1270" s="185" customFormat="1" ht="36" customHeight="1" spans="1:6">
      <c r="A1270" s="317" t="s">
        <v>110</v>
      </c>
      <c r="B1270" s="329">
        <v>3602</v>
      </c>
      <c r="C1270" s="329">
        <v>1766</v>
      </c>
      <c r="D1270" s="331">
        <f>(C1270-B1270)/B1270</f>
        <v>-0.51</v>
      </c>
      <c r="E1270" s="290" t="s">
        <v>138</v>
      </c>
      <c r="F1270" s="167" t="s">
        <v>139</v>
      </c>
    </row>
    <row r="1271" s="185" customFormat="1" ht="36" customHeight="1" spans="1:6">
      <c r="A1271" s="317" t="s">
        <v>1100</v>
      </c>
      <c r="B1271" s="329">
        <v>673</v>
      </c>
      <c r="C1271" s="329">
        <v>675</v>
      </c>
      <c r="D1271" s="325">
        <f>(C1271-B1271)/B1271</f>
        <v>0.003</v>
      </c>
      <c r="E1271" s="290" t="s">
        <v>138</v>
      </c>
      <c r="F1271" s="167" t="s">
        <v>141</v>
      </c>
    </row>
    <row r="1272" s="185" customFormat="1" ht="36" customHeight="1" spans="1:6">
      <c r="A1272" s="321" t="s">
        <v>142</v>
      </c>
      <c r="B1272" s="323">
        <v>473</v>
      </c>
      <c r="C1272" s="323">
        <v>475</v>
      </c>
      <c r="D1272" s="325">
        <f>(C1272-B1272)/B1272</f>
        <v>0.004</v>
      </c>
      <c r="E1272" s="290" t="s">
        <v>138</v>
      </c>
      <c r="F1272" s="167" t="s">
        <v>143</v>
      </c>
    </row>
    <row r="1273" s="185" customFormat="1" ht="36" customHeight="1" spans="1:6">
      <c r="A1273" s="321" t="s">
        <v>144</v>
      </c>
      <c r="B1273" s="323">
        <v>0</v>
      </c>
      <c r="C1273" s="323">
        <v>0</v>
      </c>
      <c r="D1273" s="325"/>
      <c r="E1273" s="290" t="s">
        <v>146</v>
      </c>
      <c r="F1273" s="167" t="s">
        <v>143</v>
      </c>
    </row>
    <row r="1274" s="185" customFormat="1" ht="36" customHeight="1" spans="1:6">
      <c r="A1274" s="321" t="s">
        <v>145</v>
      </c>
      <c r="B1274" s="323">
        <v>0</v>
      </c>
      <c r="C1274" s="323">
        <v>0</v>
      </c>
      <c r="D1274" s="325"/>
      <c r="E1274" s="290" t="s">
        <v>146</v>
      </c>
      <c r="F1274" s="167" t="s">
        <v>143</v>
      </c>
    </row>
    <row r="1275" s="185" customFormat="1" ht="36" customHeight="1" spans="1:6">
      <c r="A1275" s="321" t="s">
        <v>1101</v>
      </c>
      <c r="B1275" s="323">
        <v>0</v>
      </c>
      <c r="C1275" s="323">
        <v>0</v>
      </c>
      <c r="D1275" s="325"/>
      <c r="E1275" s="290" t="s">
        <v>146</v>
      </c>
      <c r="F1275" s="167" t="s">
        <v>143</v>
      </c>
    </row>
    <row r="1276" s="185" customFormat="1" ht="36" customHeight="1" spans="1:6">
      <c r="A1276" s="321" t="s">
        <v>1102</v>
      </c>
      <c r="B1276" s="323">
        <v>0</v>
      </c>
      <c r="C1276" s="323">
        <v>0</v>
      </c>
      <c r="D1276" s="325"/>
      <c r="E1276" s="290" t="s">
        <v>146</v>
      </c>
      <c r="F1276" s="167" t="s">
        <v>143</v>
      </c>
    </row>
    <row r="1277" s="185" customFormat="1" ht="36" customHeight="1" spans="1:6">
      <c r="A1277" s="321" t="s">
        <v>1103</v>
      </c>
      <c r="B1277" s="323">
        <v>160</v>
      </c>
      <c r="C1277" s="323">
        <v>173</v>
      </c>
      <c r="D1277" s="325">
        <f>(C1277-B1277)/B1277</f>
        <v>0.081</v>
      </c>
      <c r="E1277" s="290" t="s">
        <v>138</v>
      </c>
      <c r="F1277" s="167" t="s">
        <v>143</v>
      </c>
    </row>
    <row r="1278" s="185" customFormat="1" ht="36" customHeight="1" spans="1:6">
      <c r="A1278" s="321" t="s">
        <v>1104</v>
      </c>
      <c r="B1278" s="323">
        <v>0</v>
      </c>
      <c r="C1278" s="323">
        <v>0</v>
      </c>
      <c r="D1278" s="325"/>
      <c r="E1278" s="290" t="s">
        <v>146</v>
      </c>
      <c r="F1278" s="167" t="s">
        <v>143</v>
      </c>
    </row>
    <row r="1279" s="185" customFormat="1" ht="36" customHeight="1" spans="1:6">
      <c r="A1279" s="321" t="s">
        <v>1105</v>
      </c>
      <c r="B1279" s="323">
        <v>0</v>
      </c>
      <c r="C1279" s="323">
        <v>0</v>
      </c>
      <c r="D1279" s="325"/>
      <c r="E1279" s="290" t="s">
        <v>146</v>
      </c>
      <c r="F1279" s="167" t="s">
        <v>143</v>
      </c>
    </row>
    <row r="1280" s="185" customFormat="1" ht="36" customHeight="1" spans="1:6">
      <c r="A1280" s="321" t="s">
        <v>1106</v>
      </c>
      <c r="B1280" s="323">
        <v>40</v>
      </c>
      <c r="C1280" s="323">
        <v>26</v>
      </c>
      <c r="D1280" s="325">
        <f>(C1280-B1280)/B1280</f>
        <v>-0.35</v>
      </c>
      <c r="E1280" s="290" t="s">
        <v>138</v>
      </c>
      <c r="F1280" s="167" t="s">
        <v>143</v>
      </c>
    </row>
    <row r="1281" s="185" customFormat="1" ht="36" customHeight="1" spans="1:6">
      <c r="A1281" s="321" t="s">
        <v>153</v>
      </c>
      <c r="B1281" s="323"/>
      <c r="C1281" s="323"/>
      <c r="D1281" s="325"/>
      <c r="E1281" s="290" t="s">
        <v>146</v>
      </c>
      <c r="F1281" s="167" t="s">
        <v>143</v>
      </c>
    </row>
    <row r="1282" s="185" customFormat="1" ht="36" customHeight="1" spans="1:6">
      <c r="A1282" s="321" t="s">
        <v>1107</v>
      </c>
      <c r="B1282" s="323">
        <v>0</v>
      </c>
      <c r="C1282" s="323">
        <v>0</v>
      </c>
      <c r="D1282" s="325"/>
      <c r="E1282" s="290" t="s">
        <v>146</v>
      </c>
      <c r="F1282" s="167" t="s">
        <v>143</v>
      </c>
    </row>
    <row r="1283" s="185" customFormat="1" ht="36" customHeight="1" spans="1:6">
      <c r="A1283" s="463" t="s">
        <v>1108</v>
      </c>
      <c r="B1283" s="329">
        <v>714</v>
      </c>
      <c r="C1283" s="329">
        <v>724</v>
      </c>
      <c r="D1283" s="325">
        <f>(C1283-B1283)/B1283</f>
        <v>0.014</v>
      </c>
      <c r="E1283" s="290" t="s">
        <v>138</v>
      </c>
      <c r="F1283" s="167" t="s">
        <v>141</v>
      </c>
    </row>
    <row r="1284" s="185" customFormat="1" ht="36" customHeight="1" spans="1:6">
      <c r="A1284" s="321" t="s">
        <v>142</v>
      </c>
      <c r="B1284" s="323">
        <v>154</v>
      </c>
      <c r="C1284" s="323">
        <v>139</v>
      </c>
      <c r="D1284" s="325">
        <f>(C1284-B1284)/B1284</f>
        <v>-0.097</v>
      </c>
      <c r="E1284" s="290" t="s">
        <v>138</v>
      </c>
      <c r="F1284" s="167" t="s">
        <v>143</v>
      </c>
    </row>
    <row r="1285" s="185" customFormat="1" ht="36" customHeight="1" spans="1:6">
      <c r="A1285" s="321" t="s">
        <v>144</v>
      </c>
      <c r="B1285" s="323">
        <v>0</v>
      </c>
      <c r="C1285" s="323">
        <v>0</v>
      </c>
      <c r="D1285" s="325"/>
      <c r="E1285" s="290" t="s">
        <v>146</v>
      </c>
      <c r="F1285" s="167" t="s">
        <v>143</v>
      </c>
    </row>
    <row r="1286" s="185" customFormat="1" ht="36" customHeight="1" spans="1:6">
      <c r="A1286" s="321" t="s">
        <v>145</v>
      </c>
      <c r="B1286" s="323">
        <v>0</v>
      </c>
      <c r="C1286" s="323">
        <v>0</v>
      </c>
      <c r="D1286" s="325"/>
      <c r="E1286" s="290" t="s">
        <v>146</v>
      </c>
      <c r="F1286" s="167" t="s">
        <v>143</v>
      </c>
    </row>
    <row r="1287" s="185" customFormat="1" ht="36" customHeight="1" spans="1:6">
      <c r="A1287" s="321" t="s">
        <v>1109</v>
      </c>
      <c r="B1287" s="323">
        <v>518</v>
      </c>
      <c r="C1287" s="323">
        <v>531</v>
      </c>
      <c r="D1287" s="325">
        <f>(C1287-B1287)/B1287</f>
        <v>0.025</v>
      </c>
      <c r="E1287" s="290" t="s">
        <v>138</v>
      </c>
      <c r="F1287" s="167" t="s">
        <v>143</v>
      </c>
    </row>
    <row r="1288" s="185" customFormat="1" ht="36" customHeight="1" spans="1:6">
      <c r="A1288" s="321" t="s">
        <v>1110</v>
      </c>
      <c r="B1288" s="323">
        <v>42</v>
      </c>
      <c r="C1288" s="323">
        <v>55</v>
      </c>
      <c r="D1288" s="325">
        <f>(C1288-B1288)/B1288</f>
        <v>0.31</v>
      </c>
      <c r="E1288" s="290" t="s">
        <v>138</v>
      </c>
      <c r="F1288" s="167" t="s">
        <v>143</v>
      </c>
    </row>
    <row r="1289" s="185" customFormat="1" ht="36" customHeight="1" spans="1:6">
      <c r="A1289" s="317" t="s">
        <v>1111</v>
      </c>
      <c r="B1289" s="329"/>
      <c r="C1289" s="329"/>
      <c r="D1289" s="325"/>
      <c r="E1289" s="290" t="s">
        <v>146</v>
      </c>
      <c r="F1289" s="167" t="s">
        <v>141</v>
      </c>
    </row>
    <row r="1290" s="185" customFormat="1" ht="36" customHeight="1" spans="1:6">
      <c r="A1290" s="321" t="s">
        <v>142</v>
      </c>
      <c r="B1290" s="323"/>
      <c r="C1290" s="323"/>
      <c r="D1290" s="325"/>
      <c r="E1290" s="290" t="s">
        <v>146</v>
      </c>
      <c r="F1290" s="167" t="s">
        <v>143</v>
      </c>
    </row>
    <row r="1291" s="185" customFormat="1" ht="36" customHeight="1" spans="1:6">
      <c r="A1291" s="321" t="s">
        <v>144</v>
      </c>
      <c r="B1291" s="323">
        <v>0</v>
      </c>
      <c r="C1291" s="323">
        <v>0</v>
      </c>
      <c r="D1291" s="325"/>
      <c r="E1291" s="290" t="s">
        <v>146</v>
      </c>
      <c r="F1291" s="167" t="s">
        <v>143</v>
      </c>
    </row>
    <row r="1292" s="185" customFormat="1" ht="36" customHeight="1" spans="1:6">
      <c r="A1292" s="321" t="s">
        <v>145</v>
      </c>
      <c r="B1292" s="323">
        <v>0</v>
      </c>
      <c r="C1292" s="323">
        <v>0</v>
      </c>
      <c r="D1292" s="325"/>
      <c r="E1292" s="290" t="s">
        <v>146</v>
      </c>
      <c r="F1292" s="167" t="s">
        <v>143</v>
      </c>
    </row>
    <row r="1293" s="185" customFormat="1" ht="36" customHeight="1" spans="1:6">
      <c r="A1293" s="321" t="s">
        <v>1112</v>
      </c>
      <c r="B1293" s="323"/>
      <c r="C1293" s="323"/>
      <c r="D1293" s="325"/>
      <c r="E1293" s="290" t="s">
        <v>146</v>
      </c>
      <c r="F1293" s="167" t="s">
        <v>143</v>
      </c>
    </row>
    <row r="1294" s="185" customFormat="1" ht="36" customHeight="1" spans="1:6">
      <c r="A1294" s="321" t="s">
        <v>1113</v>
      </c>
      <c r="B1294" s="323"/>
      <c r="C1294" s="323"/>
      <c r="D1294" s="325"/>
      <c r="E1294" s="290" t="s">
        <v>146</v>
      </c>
      <c r="F1294" s="167" t="s">
        <v>143</v>
      </c>
    </row>
    <row r="1295" s="185" customFormat="1" ht="36" customHeight="1" spans="1:6">
      <c r="A1295" s="463" t="s">
        <v>1114</v>
      </c>
      <c r="B1295" s="329">
        <v>520</v>
      </c>
      <c r="C1295" s="329">
        <v>3</v>
      </c>
      <c r="D1295" s="325">
        <f>(C1295-B1295)/B1295</f>
        <v>-0.994</v>
      </c>
      <c r="E1295" s="290" t="s">
        <v>138</v>
      </c>
      <c r="F1295" s="167" t="s">
        <v>141</v>
      </c>
    </row>
    <row r="1296" s="185" customFormat="1" ht="36" customHeight="1" spans="1:6">
      <c r="A1296" s="321" t="s">
        <v>142</v>
      </c>
      <c r="B1296" s="323">
        <v>0</v>
      </c>
      <c r="C1296" s="323">
        <v>0</v>
      </c>
      <c r="D1296" s="325"/>
      <c r="E1296" s="290" t="s">
        <v>146</v>
      </c>
      <c r="F1296" s="167" t="s">
        <v>143</v>
      </c>
    </row>
    <row r="1297" s="185" customFormat="1" ht="36" customHeight="1" spans="1:6">
      <c r="A1297" s="321" t="s">
        <v>144</v>
      </c>
      <c r="B1297" s="323">
        <v>0</v>
      </c>
      <c r="C1297" s="323">
        <v>0</v>
      </c>
      <c r="D1297" s="325"/>
      <c r="E1297" s="290" t="s">
        <v>146</v>
      </c>
      <c r="F1297" s="167" t="s">
        <v>143</v>
      </c>
    </row>
    <row r="1298" s="185" customFormat="1" ht="36" customHeight="1" spans="1:6">
      <c r="A1298" s="321" t="s">
        <v>145</v>
      </c>
      <c r="B1298" s="323">
        <v>0</v>
      </c>
      <c r="C1298" s="323">
        <v>0</v>
      </c>
      <c r="D1298" s="325"/>
      <c r="E1298" s="290" t="s">
        <v>146</v>
      </c>
      <c r="F1298" s="167" t="s">
        <v>143</v>
      </c>
    </row>
    <row r="1299" s="185" customFormat="1" ht="36" customHeight="1" spans="1:6">
      <c r="A1299" s="321" t="s">
        <v>1115</v>
      </c>
      <c r="B1299" s="323"/>
      <c r="C1299" s="323">
        <v>3</v>
      </c>
      <c r="D1299" s="325"/>
      <c r="E1299" s="290" t="s">
        <v>146</v>
      </c>
      <c r="F1299" s="167" t="s">
        <v>143</v>
      </c>
    </row>
    <row r="1300" s="185" customFormat="1" ht="36" customHeight="1" spans="1:6">
      <c r="A1300" s="321" t="s">
        <v>1116</v>
      </c>
      <c r="B1300" s="323"/>
      <c r="C1300" s="323"/>
      <c r="D1300" s="325"/>
      <c r="E1300" s="290" t="s">
        <v>146</v>
      </c>
      <c r="F1300" s="167" t="s">
        <v>143</v>
      </c>
    </row>
    <row r="1301" s="185" customFormat="1" ht="36" customHeight="1" spans="1:6">
      <c r="A1301" s="321" t="s">
        <v>153</v>
      </c>
      <c r="B1301" s="323"/>
      <c r="C1301" s="323"/>
      <c r="D1301" s="325"/>
      <c r="E1301" s="290" t="s">
        <v>146</v>
      </c>
      <c r="F1301" s="167" t="s">
        <v>143</v>
      </c>
    </row>
    <row r="1302" s="185" customFormat="1" ht="36" customHeight="1" spans="1:6">
      <c r="A1302" s="462" t="s">
        <v>1117</v>
      </c>
      <c r="B1302" s="323">
        <v>520</v>
      </c>
      <c r="C1302" s="323">
        <v>0</v>
      </c>
      <c r="D1302" s="325">
        <f>(C1302-B1302)/B1302</f>
        <v>-1</v>
      </c>
      <c r="E1302" s="290" t="s">
        <v>138</v>
      </c>
      <c r="F1302" s="167" t="s">
        <v>143</v>
      </c>
    </row>
    <row r="1303" s="185" customFormat="1" ht="36" customHeight="1" spans="1:6">
      <c r="A1303" s="317" t="s">
        <v>1118</v>
      </c>
      <c r="B1303" s="329">
        <v>119</v>
      </c>
      <c r="C1303" s="329">
        <v>109</v>
      </c>
      <c r="D1303" s="325">
        <f>(C1303-B1303)/B1303</f>
        <v>-0.084</v>
      </c>
      <c r="E1303" s="290" t="s">
        <v>138</v>
      </c>
      <c r="F1303" s="167" t="s">
        <v>141</v>
      </c>
    </row>
    <row r="1304" s="185" customFormat="1" ht="36" customHeight="1" spans="1:6">
      <c r="A1304" s="321" t="s">
        <v>142</v>
      </c>
      <c r="B1304" s="323">
        <v>112</v>
      </c>
      <c r="C1304" s="323">
        <v>100</v>
      </c>
      <c r="D1304" s="325">
        <f>(C1304-B1304)/B1304</f>
        <v>-0.107</v>
      </c>
      <c r="E1304" s="290" t="s">
        <v>138</v>
      </c>
      <c r="F1304" s="167" t="s">
        <v>143</v>
      </c>
    </row>
    <row r="1305" s="185" customFormat="1" ht="36" customHeight="1" spans="1:6">
      <c r="A1305" s="321" t="s">
        <v>144</v>
      </c>
      <c r="B1305" s="323">
        <v>0</v>
      </c>
      <c r="C1305" s="323">
        <v>0</v>
      </c>
      <c r="D1305" s="325"/>
      <c r="E1305" s="290" t="s">
        <v>146</v>
      </c>
      <c r="F1305" s="167" t="s">
        <v>143</v>
      </c>
    </row>
    <row r="1306" s="185" customFormat="1" ht="36" customHeight="1" spans="1:6">
      <c r="A1306" s="321" t="s">
        <v>145</v>
      </c>
      <c r="B1306" s="323">
        <v>0</v>
      </c>
      <c r="C1306" s="323">
        <v>0</v>
      </c>
      <c r="D1306" s="325"/>
      <c r="E1306" s="290" t="s">
        <v>146</v>
      </c>
      <c r="F1306" s="167" t="s">
        <v>143</v>
      </c>
    </row>
    <row r="1307" s="185" customFormat="1" ht="36" customHeight="1" spans="1:6">
      <c r="A1307" s="321" t="s">
        <v>1119</v>
      </c>
      <c r="B1307" s="323"/>
      <c r="C1307" s="323"/>
      <c r="D1307" s="325"/>
      <c r="E1307" s="290" t="s">
        <v>146</v>
      </c>
      <c r="F1307" s="167" t="s">
        <v>143</v>
      </c>
    </row>
    <row r="1308" s="185" customFormat="1" ht="36" customHeight="1" spans="1:6">
      <c r="A1308" s="321" t="s">
        <v>1120</v>
      </c>
      <c r="B1308" s="323">
        <v>1</v>
      </c>
      <c r="C1308" s="323">
        <v>2</v>
      </c>
      <c r="D1308" s="325">
        <f>(C1308-B1308)/B1308</f>
        <v>1</v>
      </c>
      <c r="E1308" s="290" t="s">
        <v>138</v>
      </c>
      <c r="F1308" s="167" t="s">
        <v>143</v>
      </c>
    </row>
    <row r="1309" s="185" customFormat="1" ht="36" customHeight="1" spans="1:6">
      <c r="A1309" s="321" t="s">
        <v>1121</v>
      </c>
      <c r="B1309" s="323">
        <v>6</v>
      </c>
      <c r="C1309" s="323">
        <v>7</v>
      </c>
      <c r="D1309" s="325">
        <f>(C1309-B1309)/B1309</f>
        <v>0.167</v>
      </c>
      <c r="E1309" s="290" t="s">
        <v>138</v>
      </c>
      <c r="F1309" s="167" t="s">
        <v>143</v>
      </c>
    </row>
    <row r="1310" s="185" customFormat="1" ht="36" customHeight="1" spans="1:6">
      <c r="A1310" s="321" t="s">
        <v>1122</v>
      </c>
      <c r="B1310" s="323">
        <v>0</v>
      </c>
      <c r="C1310" s="323">
        <v>0</v>
      </c>
      <c r="D1310" s="325"/>
      <c r="E1310" s="290" t="s">
        <v>146</v>
      </c>
      <c r="F1310" s="167" t="s">
        <v>143</v>
      </c>
    </row>
    <row r="1311" s="185" customFormat="1" ht="36" customHeight="1" spans="1:6">
      <c r="A1311" s="321" t="s">
        <v>1123</v>
      </c>
      <c r="B1311" s="323">
        <v>0</v>
      </c>
      <c r="C1311" s="323">
        <v>0</v>
      </c>
      <c r="D1311" s="325"/>
      <c r="E1311" s="290" t="s">
        <v>146</v>
      </c>
      <c r="F1311" s="167" t="s">
        <v>143</v>
      </c>
    </row>
    <row r="1312" s="185" customFormat="1" ht="36" customHeight="1" spans="1:6">
      <c r="A1312" s="321" t="s">
        <v>1124</v>
      </c>
      <c r="B1312" s="323">
        <v>0</v>
      </c>
      <c r="C1312" s="323">
        <v>0</v>
      </c>
      <c r="D1312" s="325"/>
      <c r="E1312" s="290" t="s">
        <v>146</v>
      </c>
      <c r="F1312" s="167" t="s">
        <v>143</v>
      </c>
    </row>
    <row r="1313" s="185" customFormat="1" ht="36" customHeight="1" spans="1:6">
      <c r="A1313" s="321" t="s">
        <v>1125</v>
      </c>
      <c r="B1313" s="323">
        <v>0</v>
      </c>
      <c r="C1313" s="323">
        <v>0</v>
      </c>
      <c r="D1313" s="325"/>
      <c r="E1313" s="290" t="s">
        <v>146</v>
      </c>
      <c r="F1313" s="167" t="s">
        <v>143</v>
      </c>
    </row>
    <row r="1314" s="185" customFormat="1" ht="36" customHeight="1" spans="1:6">
      <c r="A1314" s="321" t="s">
        <v>1126</v>
      </c>
      <c r="B1314" s="323"/>
      <c r="C1314" s="323"/>
      <c r="D1314" s="325"/>
      <c r="E1314" s="290" t="s">
        <v>146</v>
      </c>
      <c r="F1314" s="167" t="s">
        <v>143</v>
      </c>
    </row>
    <row r="1315" s="185" customFormat="1" ht="36" customHeight="1" spans="1:6">
      <c r="A1315" s="321" t="s">
        <v>1127</v>
      </c>
      <c r="B1315" s="323"/>
      <c r="C1315" s="323"/>
      <c r="D1315" s="325"/>
      <c r="E1315" s="290" t="s">
        <v>146</v>
      </c>
      <c r="F1315" s="167" t="s">
        <v>143</v>
      </c>
    </row>
    <row r="1316" s="185" customFormat="1" ht="36" customHeight="1" spans="1:6">
      <c r="A1316" s="317" t="s">
        <v>1128</v>
      </c>
      <c r="B1316" s="329">
        <v>715</v>
      </c>
      <c r="C1316" s="329">
        <v>54</v>
      </c>
      <c r="D1316" s="325">
        <f>(C1316-B1316)/B1316</f>
        <v>-0.924</v>
      </c>
      <c r="E1316" s="290" t="s">
        <v>138</v>
      </c>
      <c r="F1316" s="167" t="s">
        <v>141</v>
      </c>
    </row>
    <row r="1317" s="185" customFormat="1" ht="36" customHeight="1" spans="1:6">
      <c r="A1317" s="321" t="s">
        <v>1129</v>
      </c>
      <c r="B1317" s="323">
        <v>618</v>
      </c>
      <c r="C1317" s="323"/>
      <c r="D1317" s="325">
        <f>(C1317-B1317)/B1317</f>
        <v>-1</v>
      </c>
      <c r="E1317" s="290" t="s">
        <v>138</v>
      </c>
      <c r="F1317" s="167" t="s">
        <v>143</v>
      </c>
    </row>
    <row r="1318" s="185" customFormat="1" ht="36" customHeight="1" spans="1:6">
      <c r="A1318" s="321" t="s">
        <v>1130</v>
      </c>
      <c r="B1318" s="323">
        <v>0</v>
      </c>
      <c r="C1318" s="323">
        <v>0</v>
      </c>
      <c r="D1318" s="325"/>
      <c r="E1318" s="290" t="s">
        <v>146</v>
      </c>
      <c r="F1318" s="167" t="s">
        <v>143</v>
      </c>
    </row>
    <row r="1319" s="185" customFormat="1" ht="36" customHeight="1" spans="1:6">
      <c r="A1319" s="321" t="s">
        <v>1131</v>
      </c>
      <c r="B1319" s="323">
        <v>97</v>
      </c>
      <c r="C1319" s="323">
        <v>54</v>
      </c>
      <c r="D1319" s="325">
        <f>(C1319-B1319)/B1319</f>
        <v>-0.443</v>
      </c>
      <c r="E1319" s="290" t="s">
        <v>138</v>
      </c>
      <c r="F1319" s="167" t="s">
        <v>143</v>
      </c>
    </row>
    <row r="1320" s="185" customFormat="1" ht="36" customHeight="1" spans="1:6">
      <c r="A1320" s="317" t="s">
        <v>1132</v>
      </c>
      <c r="B1320" s="329">
        <v>861</v>
      </c>
      <c r="C1320" s="329">
        <v>201</v>
      </c>
      <c r="D1320" s="325">
        <f>(C1320-B1320)/B1320</f>
        <v>-0.767</v>
      </c>
      <c r="E1320" s="290" t="s">
        <v>138</v>
      </c>
      <c r="F1320" s="167" t="s">
        <v>141</v>
      </c>
    </row>
    <row r="1321" s="185" customFormat="1" ht="36" customHeight="1" spans="1:6">
      <c r="A1321" s="321" t="s">
        <v>1133</v>
      </c>
      <c r="B1321" s="323">
        <v>0</v>
      </c>
      <c r="C1321" s="323"/>
      <c r="D1321" s="325"/>
      <c r="E1321" s="290" t="s">
        <v>146</v>
      </c>
      <c r="F1321" s="167" t="s">
        <v>143</v>
      </c>
    </row>
    <row r="1322" s="185" customFormat="1" ht="36" customHeight="1" spans="1:6">
      <c r="A1322" s="321" t="s">
        <v>1134</v>
      </c>
      <c r="B1322" s="323">
        <v>0</v>
      </c>
      <c r="C1322" s="323">
        <v>0</v>
      </c>
      <c r="D1322" s="325"/>
      <c r="E1322" s="290" t="s">
        <v>146</v>
      </c>
      <c r="F1322" s="167" t="s">
        <v>143</v>
      </c>
    </row>
    <row r="1323" s="185" customFormat="1" ht="36" customHeight="1" spans="1:6">
      <c r="A1323" s="321" t="s">
        <v>1135</v>
      </c>
      <c r="B1323" s="323">
        <v>861</v>
      </c>
      <c r="C1323" s="323">
        <v>201</v>
      </c>
      <c r="D1323" s="325">
        <f>(C1323-B1323)/B1323</f>
        <v>-0.767</v>
      </c>
      <c r="E1323" s="290" t="s">
        <v>138</v>
      </c>
      <c r="F1323" s="167" t="s">
        <v>143</v>
      </c>
    </row>
    <row r="1324" s="185" customFormat="1" ht="36" customHeight="1" spans="1:6">
      <c r="A1324" s="321" t="s">
        <v>1136</v>
      </c>
      <c r="B1324" s="323">
        <v>0</v>
      </c>
      <c r="C1324" s="323">
        <v>0</v>
      </c>
      <c r="D1324" s="325"/>
      <c r="E1324" s="290" t="s">
        <v>146</v>
      </c>
      <c r="F1324" s="167" t="s">
        <v>143</v>
      </c>
    </row>
    <row r="1325" s="185" customFormat="1" ht="36" customHeight="1" spans="1:6">
      <c r="A1325" s="321" t="s">
        <v>1137</v>
      </c>
      <c r="B1325" s="323">
        <v>0</v>
      </c>
      <c r="C1325" s="323">
        <v>0</v>
      </c>
      <c r="D1325" s="325"/>
      <c r="E1325" s="290" t="s">
        <v>146</v>
      </c>
      <c r="F1325" s="167" t="s">
        <v>143</v>
      </c>
    </row>
    <row r="1326" s="185" customFormat="1" ht="36" customHeight="1" spans="1:6">
      <c r="A1326" s="317" t="s">
        <v>1138</v>
      </c>
      <c r="B1326" s="329">
        <v>0</v>
      </c>
      <c r="C1326" s="329">
        <v>0</v>
      </c>
      <c r="D1326" s="325"/>
      <c r="E1326" s="290" t="s">
        <v>146</v>
      </c>
      <c r="F1326" s="167" t="s">
        <v>141</v>
      </c>
    </row>
    <row r="1327" s="185" customFormat="1" ht="36" customHeight="1" spans="1:6">
      <c r="A1327" s="321" t="s">
        <v>1139</v>
      </c>
      <c r="B1327" s="323">
        <v>0</v>
      </c>
      <c r="C1327" s="323">
        <v>0</v>
      </c>
      <c r="D1327" s="325"/>
      <c r="E1327" s="290" t="s">
        <v>146</v>
      </c>
      <c r="F1327" s="167" t="s">
        <v>143</v>
      </c>
    </row>
    <row r="1328" s="185" customFormat="1" ht="36" customHeight="1" spans="1:6">
      <c r="A1328" s="317" t="s">
        <v>112</v>
      </c>
      <c r="B1328" s="329">
        <v>3000</v>
      </c>
      <c r="C1328" s="329">
        <v>3000</v>
      </c>
      <c r="D1328" s="331">
        <f>(C1328-B1328)/B1328</f>
        <v>0</v>
      </c>
      <c r="E1328" s="290" t="s">
        <v>138</v>
      </c>
      <c r="F1328" s="167" t="s">
        <v>139</v>
      </c>
    </row>
    <row r="1329" s="185" customFormat="1" ht="36" customHeight="1" spans="1:6">
      <c r="A1329" s="317" t="s">
        <v>114</v>
      </c>
      <c r="B1329" s="329">
        <v>2448</v>
      </c>
      <c r="C1329" s="329">
        <v>2273</v>
      </c>
      <c r="D1329" s="331">
        <f>(C1329-B1329)/B1329</f>
        <v>-0.071</v>
      </c>
      <c r="E1329" s="290" t="s">
        <v>138</v>
      </c>
      <c r="F1329" s="167" t="s">
        <v>139</v>
      </c>
    </row>
    <row r="1330" s="185" customFormat="1" ht="36" customHeight="1" spans="1:6">
      <c r="A1330" s="317" t="s">
        <v>1140</v>
      </c>
      <c r="B1330" s="329">
        <v>2448</v>
      </c>
      <c r="C1330" s="323">
        <v>2273</v>
      </c>
      <c r="D1330" s="325">
        <f>(C1330-B1330)/B1330</f>
        <v>-0.071</v>
      </c>
      <c r="E1330" s="290" t="s">
        <v>138</v>
      </c>
      <c r="F1330" s="167" t="s">
        <v>141</v>
      </c>
    </row>
    <row r="1331" s="185" customFormat="1" ht="36" customHeight="1" spans="1:6">
      <c r="A1331" s="321" t="s">
        <v>1141</v>
      </c>
      <c r="B1331" s="323">
        <v>2448</v>
      </c>
      <c r="C1331" s="323">
        <v>2273</v>
      </c>
      <c r="D1331" s="325">
        <f>(C1331-B1331)/B1331</f>
        <v>-0.071</v>
      </c>
      <c r="E1331" s="290" t="s">
        <v>138</v>
      </c>
      <c r="F1331" s="167" t="s">
        <v>143</v>
      </c>
    </row>
    <row r="1332" s="185" customFormat="1" ht="36" customHeight="1" spans="1:6">
      <c r="A1332" s="321" t="s">
        <v>1142</v>
      </c>
      <c r="B1332" s="323"/>
      <c r="C1332" s="323"/>
      <c r="D1332" s="325"/>
      <c r="E1332" s="290" t="s">
        <v>146</v>
      </c>
      <c r="F1332" s="167" t="s">
        <v>143</v>
      </c>
    </row>
    <row r="1333" s="185" customFormat="1" ht="36" customHeight="1" spans="1:6">
      <c r="A1333" s="321" t="s">
        <v>1143</v>
      </c>
      <c r="B1333" s="323"/>
      <c r="C1333" s="323"/>
      <c r="D1333" s="325"/>
      <c r="E1333" s="290" t="s">
        <v>146</v>
      </c>
      <c r="F1333" s="167" t="s">
        <v>143</v>
      </c>
    </row>
    <row r="1334" s="185" customFormat="1" ht="36" customHeight="1" spans="1:6">
      <c r="A1334" s="321" t="s">
        <v>1144</v>
      </c>
      <c r="B1334" s="323">
        <v>0</v>
      </c>
      <c r="C1334" s="323">
        <v>0</v>
      </c>
      <c r="D1334" s="325"/>
      <c r="E1334" s="290" t="s">
        <v>146</v>
      </c>
      <c r="F1334" s="167" t="s">
        <v>143</v>
      </c>
    </row>
    <row r="1335" s="185" customFormat="1" ht="36" customHeight="1" spans="1:6">
      <c r="A1335" s="317" t="s">
        <v>116</v>
      </c>
      <c r="B1335" s="329">
        <v>15</v>
      </c>
      <c r="C1335" s="329">
        <v>15</v>
      </c>
      <c r="D1335" s="331">
        <f>(C1335-B1335)/B1335</f>
        <v>0</v>
      </c>
      <c r="E1335" s="290" t="s">
        <v>138</v>
      </c>
      <c r="F1335" s="167" t="s">
        <v>139</v>
      </c>
    </row>
    <row r="1336" s="185" customFormat="1" ht="36" customHeight="1" spans="1:6">
      <c r="A1336" s="317" t="s">
        <v>1145</v>
      </c>
      <c r="B1336" s="329">
        <v>15</v>
      </c>
      <c r="C1336" s="329">
        <v>15</v>
      </c>
      <c r="D1336" s="325">
        <f>(C1336-B1336)/B1336</f>
        <v>0</v>
      </c>
      <c r="E1336" s="290" t="s">
        <v>138</v>
      </c>
      <c r="F1336" s="167" t="s">
        <v>141</v>
      </c>
    </row>
    <row r="1337" s="185" customFormat="1" ht="36" customHeight="1" spans="1:6">
      <c r="A1337" s="317" t="s">
        <v>118</v>
      </c>
      <c r="B1337" s="329">
        <v>13000</v>
      </c>
      <c r="C1337" s="329">
        <v>6116</v>
      </c>
      <c r="D1337" s="331">
        <f>(C1337-B1337)/B1337</f>
        <v>-0.53</v>
      </c>
      <c r="E1337" s="290" t="s">
        <v>138</v>
      </c>
      <c r="F1337" s="167" t="s">
        <v>139</v>
      </c>
    </row>
    <row r="1338" s="185" customFormat="1" ht="36" customHeight="1" spans="1:6">
      <c r="A1338" s="317" t="s">
        <v>1146</v>
      </c>
      <c r="B1338" s="329"/>
      <c r="C1338" s="329"/>
      <c r="D1338" s="325"/>
      <c r="E1338" s="290" t="s">
        <v>146</v>
      </c>
      <c r="F1338" s="167" t="s">
        <v>141</v>
      </c>
    </row>
    <row r="1339" s="185" customFormat="1" ht="36" customHeight="1" spans="1:6">
      <c r="A1339" s="317" t="s">
        <v>994</v>
      </c>
      <c r="B1339" s="329">
        <v>13000</v>
      </c>
      <c r="C1339" s="329">
        <v>6116</v>
      </c>
      <c r="D1339" s="325">
        <f>(C1339-B1339)/B1339</f>
        <v>-0.53</v>
      </c>
      <c r="E1339" s="290" t="s">
        <v>138</v>
      </c>
      <c r="F1339" s="167" t="s">
        <v>141</v>
      </c>
    </row>
    <row r="1340" s="185" customFormat="1" ht="36" customHeight="1" spans="1:5">
      <c r="A1340" s="468" t="s">
        <v>1147</v>
      </c>
      <c r="B1340" s="318">
        <f>B4+B280+B372+B261+B426+B482+B668+B740+B1329+B541+B820+B843+B956+B1020+B1090+B1147+B1192+B1212+B1270+B1328+B1335+B1337</f>
        <v>451216</v>
      </c>
      <c r="C1340" s="318">
        <f>C4+C280+C372+C261+C426+C482+C668+C740+C1329+C541+C820+C843+C956+C1020+C1090+C1147+C1192+C1212+C1270+C1328+C1335+C1337</f>
        <v>495156</v>
      </c>
      <c r="D1340" s="331">
        <f>(C1340-B1340)/B1340</f>
        <v>0.097</v>
      </c>
      <c r="E1340" s="290" t="s">
        <v>138</v>
      </c>
    </row>
    <row r="1341" s="185" customFormat="1" ht="14.25" spans="2:2">
      <c r="B1341" s="469"/>
    </row>
    <row r="1342" s="185" customFormat="1" ht="14.25" spans="2:2">
      <c r="B1342" s="470"/>
    </row>
    <row r="1343" s="185" customFormat="1" ht="14.25" spans="2:2">
      <c r="B1343" s="469"/>
    </row>
    <row r="1344" s="185" customFormat="1" ht="14.25" spans="2:2">
      <c r="B1344" s="470"/>
    </row>
    <row r="1345" s="185" customFormat="1" ht="14.25" spans="2:2">
      <c r="B1345" s="469"/>
    </row>
    <row r="1346" s="185" customFormat="1" ht="14.25" spans="2:2">
      <c r="B1346" s="469"/>
    </row>
    <row r="1347" s="185" customFormat="1" ht="14.25" spans="2:2">
      <c r="B1347" s="470"/>
    </row>
    <row r="1348" s="185" customFormat="1" ht="14.25" spans="2:2">
      <c r="B1348" s="469"/>
    </row>
    <row r="1349" s="185" customFormat="1" ht="14.25" spans="2:2">
      <c r="B1349" s="469"/>
    </row>
    <row r="1350" s="185" customFormat="1" ht="14.25" spans="2:2">
      <c r="B1350" s="469"/>
    </row>
    <row r="1351" s="185" customFormat="1" ht="14.25" spans="2:2">
      <c r="B1351" s="469"/>
    </row>
    <row r="1352" s="185" customFormat="1" ht="14.25" spans="2:4">
      <c r="B1352" s="470"/>
      <c r="D1352" s="471" t="s">
        <v>1148</v>
      </c>
    </row>
    <row r="1353" s="185" customFormat="1" ht="14.25" spans="2:2">
      <c r="B1353" s="469"/>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 sqref="A1:B1"/>
    </sheetView>
  </sheetViews>
  <sheetFormatPr defaultColWidth="9" defaultRowHeight="13.5" outlineLevelCol="1"/>
  <cols>
    <col min="1" max="1" width="79" customWidth="1"/>
    <col min="2" max="2" width="36.5" customWidth="1"/>
  </cols>
  <sheetData>
    <row r="1" ht="45" customHeight="1" spans="1:2">
      <c r="A1" s="438" t="s">
        <v>1149</v>
      </c>
      <c r="B1" s="438"/>
    </row>
    <row r="2" ht="20.1" customHeight="1" spans="1:2">
      <c r="A2" s="439"/>
      <c r="B2" s="440" t="s">
        <v>2</v>
      </c>
    </row>
    <row r="3" ht="45" customHeight="1" spans="1:2">
      <c r="A3" s="441" t="s">
        <v>1150</v>
      </c>
      <c r="B3" s="81" t="s">
        <v>6</v>
      </c>
    </row>
    <row r="4" ht="30" customHeight="1" spans="1:2">
      <c r="A4" s="442" t="s">
        <v>1151</v>
      </c>
      <c r="B4" s="443">
        <v>57498</v>
      </c>
    </row>
    <row r="5" ht="30" customHeight="1" spans="1:2">
      <c r="A5" s="444" t="s">
        <v>1152</v>
      </c>
      <c r="B5" s="445">
        <v>36271</v>
      </c>
    </row>
    <row r="6" ht="30" customHeight="1" spans="1:2">
      <c r="A6" s="444" t="s">
        <v>1153</v>
      </c>
      <c r="B6" s="445">
        <v>10129</v>
      </c>
    </row>
    <row r="7" ht="30" customHeight="1" spans="1:2">
      <c r="A7" s="444" t="s">
        <v>1154</v>
      </c>
      <c r="B7" s="445">
        <v>3219</v>
      </c>
    </row>
    <row r="8" ht="30" customHeight="1" spans="1:2">
      <c r="A8" s="444" t="s">
        <v>1155</v>
      </c>
      <c r="B8" s="445">
        <v>7879</v>
      </c>
    </row>
    <row r="9" ht="30" customHeight="1" spans="1:2">
      <c r="A9" s="442" t="s">
        <v>1156</v>
      </c>
      <c r="B9" s="443">
        <v>128105</v>
      </c>
    </row>
    <row r="10" ht="30" customHeight="1" spans="1:2">
      <c r="A10" s="444" t="s">
        <v>1157</v>
      </c>
      <c r="B10" s="445">
        <v>90926</v>
      </c>
    </row>
    <row r="11" ht="30" customHeight="1" spans="1:2">
      <c r="A11" s="444" t="s">
        <v>1158</v>
      </c>
      <c r="B11" s="445">
        <v>395</v>
      </c>
    </row>
    <row r="12" ht="30" customHeight="1" spans="1:2">
      <c r="A12" s="444" t="s">
        <v>1159</v>
      </c>
      <c r="B12" s="445">
        <v>953</v>
      </c>
    </row>
    <row r="13" ht="30" customHeight="1" spans="1:2">
      <c r="A13" s="444" t="s">
        <v>1160</v>
      </c>
      <c r="B13" s="445">
        <v>3917</v>
      </c>
    </row>
    <row r="14" ht="30" customHeight="1" spans="1:2">
      <c r="A14" s="444" t="s">
        <v>1161</v>
      </c>
      <c r="B14" s="445">
        <v>24274</v>
      </c>
    </row>
    <row r="15" ht="30" customHeight="1" spans="1:2">
      <c r="A15" s="444" t="s">
        <v>1162</v>
      </c>
      <c r="B15" s="445">
        <v>451</v>
      </c>
    </row>
    <row r="16" ht="30" customHeight="1" spans="1:2">
      <c r="A16" s="444" t="s">
        <v>1163</v>
      </c>
      <c r="B16" s="445"/>
    </row>
    <row r="17" ht="30" customHeight="1" spans="1:2">
      <c r="A17" s="444" t="s">
        <v>1164</v>
      </c>
      <c r="B17" s="445">
        <v>623</v>
      </c>
    </row>
    <row r="18" ht="30" customHeight="1" spans="1:2">
      <c r="A18" s="444" t="s">
        <v>1165</v>
      </c>
      <c r="B18" s="445">
        <v>2062</v>
      </c>
    </row>
    <row r="19" ht="30" customHeight="1" spans="1:2">
      <c r="A19" s="444" t="s">
        <v>1166</v>
      </c>
      <c r="B19" s="445">
        <v>4504</v>
      </c>
    </row>
    <row r="20" ht="30" customHeight="1" spans="1:2">
      <c r="A20" s="442" t="s">
        <v>1167</v>
      </c>
      <c r="B20" s="446">
        <v>1081</v>
      </c>
    </row>
    <row r="21" ht="30" customHeight="1" spans="1:2">
      <c r="A21" s="444" t="s">
        <v>1168</v>
      </c>
      <c r="B21" s="421">
        <v>1081</v>
      </c>
    </row>
    <row r="22" ht="30" customHeight="1" spans="1:2">
      <c r="A22" s="442" t="s">
        <v>1169</v>
      </c>
      <c r="B22" s="443">
        <v>175103</v>
      </c>
    </row>
    <row r="23" ht="30" customHeight="1" spans="1:2">
      <c r="A23" s="444" t="s">
        <v>1170</v>
      </c>
      <c r="B23" s="421">
        <v>156911</v>
      </c>
    </row>
    <row r="24" ht="30" customHeight="1" spans="1:2">
      <c r="A24" s="444" t="s">
        <v>1171</v>
      </c>
      <c r="B24" s="445">
        <v>18192</v>
      </c>
    </row>
    <row r="25" ht="30" customHeight="1" spans="1:2">
      <c r="A25" s="442" t="s">
        <v>1172</v>
      </c>
      <c r="B25" s="443">
        <v>14344</v>
      </c>
    </row>
    <row r="26" ht="30" customHeight="1" spans="1:2">
      <c r="A26" s="444" t="s">
        <v>1173</v>
      </c>
      <c r="B26" s="421">
        <v>14344</v>
      </c>
    </row>
    <row r="27" ht="30" customHeight="1" spans="1:2">
      <c r="A27" s="442" t="s">
        <v>1174</v>
      </c>
      <c r="B27" s="443">
        <f>SUM(B28:B30)</f>
        <v>69046</v>
      </c>
    </row>
    <row r="28" ht="30" customHeight="1" spans="1:2">
      <c r="A28" s="444" t="s">
        <v>1175</v>
      </c>
      <c r="B28" s="445">
        <v>67521</v>
      </c>
    </row>
    <row r="29" ht="30" customHeight="1" spans="1:2">
      <c r="A29" s="444" t="s">
        <v>1176</v>
      </c>
      <c r="B29" s="445">
        <v>210</v>
      </c>
    </row>
    <row r="30" ht="30" customHeight="1" spans="1:2">
      <c r="A30" s="444" t="s">
        <v>1177</v>
      </c>
      <c r="B30" s="445">
        <v>1315</v>
      </c>
    </row>
    <row r="31" ht="30" customHeight="1" spans="1:2">
      <c r="A31" s="447" t="s">
        <v>1178</v>
      </c>
      <c r="B31" s="443">
        <f>B4+B9+B20+B22+B25+B27</f>
        <v>445177</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A1" sqref="A1:D1"/>
    </sheetView>
  </sheetViews>
  <sheetFormatPr defaultColWidth="9" defaultRowHeight="13.5" outlineLevelCol="4"/>
  <cols>
    <col min="1" max="1" width="69.6333333333333" style="185" customWidth="1"/>
    <col min="2" max="2" width="45.6333333333333" customWidth="1"/>
    <col min="3" max="4" width="16.6333333333333" hidden="1" customWidth="1"/>
    <col min="5" max="5" width="9" hidden="1" customWidth="1"/>
  </cols>
  <sheetData>
    <row r="1" s="280" customFormat="1" ht="45" customHeight="1" spans="1:4">
      <c r="A1" s="425" t="s">
        <v>1179</v>
      </c>
      <c r="B1" s="425"/>
      <c r="C1" s="425"/>
      <c r="D1" s="425"/>
    </row>
    <row r="2" ht="20.1" customHeight="1" spans="1:4">
      <c r="A2" s="283"/>
      <c r="B2" s="416" t="s">
        <v>2</v>
      </c>
      <c r="C2" s="426"/>
      <c r="D2" s="426" t="s">
        <v>2</v>
      </c>
    </row>
    <row r="3" ht="45" customHeight="1" spans="1:5">
      <c r="A3" s="179" t="s">
        <v>1180</v>
      </c>
      <c r="B3" s="81" t="s">
        <v>6</v>
      </c>
      <c r="C3" s="427" t="s">
        <v>1181</v>
      </c>
      <c r="D3" s="81" t="s">
        <v>1182</v>
      </c>
      <c r="E3" s="428" t="s">
        <v>136</v>
      </c>
    </row>
    <row r="4" ht="36" customHeight="1" spans="1:5">
      <c r="A4" s="429" t="s">
        <v>1183</v>
      </c>
      <c r="B4" s="105"/>
      <c r="C4" s="430">
        <f>SUM(C5:C5)</f>
        <v>0</v>
      </c>
      <c r="D4" s="431">
        <f>SUM(D5:D5)</f>
        <v>0</v>
      </c>
      <c r="E4" s="292" t="str">
        <f>IF(A4&lt;&gt;"",IF(SUM(B4:D4)&lt;&gt;0,"是","否"),"是")</f>
        <v>否</v>
      </c>
    </row>
    <row r="5" ht="36" customHeight="1" spans="1:5">
      <c r="A5" s="432" t="s">
        <v>1184</v>
      </c>
      <c r="B5" s="127"/>
      <c r="C5" s="433"/>
      <c r="D5" s="434"/>
      <c r="E5" s="292" t="str">
        <f>IF(A5&lt;&gt;"",IF(SUM(B5:D5)&lt;&gt;0,"是","否"),"是")</f>
        <v>否</v>
      </c>
    </row>
    <row r="6" ht="36" customHeight="1" spans="1:5">
      <c r="A6" s="429" t="s">
        <v>1185</v>
      </c>
      <c r="B6" s="127"/>
      <c r="C6" s="433">
        <v>64164</v>
      </c>
      <c r="D6" s="434"/>
      <c r="E6" s="292" t="str">
        <f>IF(A6&lt;&gt;"",IF(SUM(B6:D6)&lt;&gt;0,"是","否"),"是")</f>
        <v>是</v>
      </c>
    </row>
    <row r="7" ht="36" customHeight="1" spans="1:5">
      <c r="A7" s="432" t="s">
        <v>1184</v>
      </c>
      <c r="B7" s="105"/>
      <c r="C7" s="433"/>
      <c r="D7" s="434"/>
      <c r="E7" s="292"/>
    </row>
    <row r="8" ht="36" customHeight="1" spans="1:5">
      <c r="A8" s="429" t="s">
        <v>1186</v>
      </c>
      <c r="B8" s="127"/>
      <c r="C8" s="433">
        <v>2293</v>
      </c>
      <c r="D8" s="434"/>
      <c r="E8" s="292" t="str">
        <f>IF(A8&lt;&gt;"",IF(SUM(B8:D8)&lt;&gt;0,"是","否"),"是")</f>
        <v>是</v>
      </c>
    </row>
    <row r="9" ht="36" customHeight="1" spans="1:5">
      <c r="A9" s="432" t="s">
        <v>1184</v>
      </c>
      <c r="B9" s="127"/>
      <c r="C9" s="433"/>
      <c r="D9" s="434"/>
      <c r="E9" s="292"/>
    </row>
    <row r="10" ht="36" customHeight="1" spans="1:5">
      <c r="A10" s="429" t="s">
        <v>1187</v>
      </c>
      <c r="B10" s="127"/>
      <c r="C10" s="433">
        <v>9600</v>
      </c>
      <c r="D10" s="434"/>
      <c r="E10" s="292" t="str">
        <f>IF(A10&lt;&gt;"",IF(SUM(B10:D10)&lt;&gt;0,"是","否"),"是")</f>
        <v>是</v>
      </c>
    </row>
    <row r="11" ht="36" customHeight="1" spans="1:5">
      <c r="A11" s="432" t="s">
        <v>1184</v>
      </c>
      <c r="B11" s="127"/>
      <c r="C11" s="433"/>
      <c r="D11" s="434"/>
      <c r="E11" s="292"/>
    </row>
    <row r="12" ht="36" customHeight="1" spans="1:5">
      <c r="A12" s="429" t="s">
        <v>1188</v>
      </c>
      <c r="B12" s="127"/>
      <c r="C12" s="433">
        <v>280</v>
      </c>
      <c r="D12" s="434"/>
      <c r="E12" s="292" t="str">
        <f>IF(A12&lt;&gt;"",IF(SUM(B12:D12)&lt;&gt;0,"是","否"),"是")</f>
        <v>是</v>
      </c>
    </row>
    <row r="13" ht="36" customHeight="1" spans="1:5">
      <c r="A13" s="432" t="s">
        <v>1184</v>
      </c>
      <c r="B13" s="127"/>
      <c r="C13" s="433"/>
      <c r="D13" s="434"/>
      <c r="E13" s="292"/>
    </row>
    <row r="14" ht="36" customHeight="1" spans="1:5">
      <c r="A14" s="429" t="s">
        <v>1189</v>
      </c>
      <c r="B14" s="127"/>
      <c r="C14" s="433">
        <v>83870</v>
      </c>
      <c r="D14" s="434"/>
      <c r="E14" s="292" t="str">
        <f>IF(A14&lt;&gt;"",IF(SUM(B14:D14)&lt;&gt;0,"是","否"),"是")</f>
        <v>是</v>
      </c>
    </row>
    <row r="15" ht="36" customHeight="1" spans="1:5">
      <c r="A15" s="432" t="s">
        <v>1184</v>
      </c>
      <c r="B15" s="127"/>
      <c r="C15" s="433"/>
      <c r="D15" s="434"/>
      <c r="E15" s="292"/>
    </row>
    <row r="16" ht="36" customHeight="1" spans="1:5">
      <c r="A16" s="429" t="s">
        <v>1190</v>
      </c>
      <c r="B16" s="127"/>
      <c r="C16" s="433">
        <v>413</v>
      </c>
      <c r="D16" s="434"/>
      <c r="E16" s="292" t="str">
        <f>IF(A16&lt;&gt;"",IF(SUM(B16:D16)&lt;&gt;0,"是","否"),"是")</f>
        <v>是</v>
      </c>
    </row>
    <row r="17" ht="36" customHeight="1" spans="1:5">
      <c r="A17" s="432" t="s">
        <v>1184</v>
      </c>
      <c r="B17" s="127"/>
      <c r="C17" s="433"/>
      <c r="D17" s="434"/>
      <c r="E17" s="292"/>
    </row>
    <row r="18" ht="36" customHeight="1" spans="1:5">
      <c r="A18" s="429" t="s">
        <v>1191</v>
      </c>
      <c r="B18" s="127"/>
      <c r="C18" s="433">
        <v>60</v>
      </c>
      <c r="D18" s="434"/>
      <c r="E18" s="292" t="str">
        <f>IF(A18&lt;&gt;"",IF(SUM(B18:D18)&lt;&gt;0,"是","否"),"是")</f>
        <v>是</v>
      </c>
    </row>
    <row r="19" ht="36" customHeight="1" spans="1:5">
      <c r="A19" s="432" t="s">
        <v>1184</v>
      </c>
      <c r="B19" s="127"/>
      <c r="C19" s="433"/>
      <c r="D19" s="434"/>
      <c r="E19" s="292"/>
    </row>
    <row r="20" ht="36" customHeight="1" spans="1:5">
      <c r="A20" s="429" t="s">
        <v>1192</v>
      </c>
      <c r="B20" s="127"/>
      <c r="C20" s="433">
        <v>4418</v>
      </c>
      <c r="D20" s="434"/>
      <c r="E20" s="292" t="str">
        <f>IF(A20&lt;&gt;"",IF(SUM(B20:D20)&lt;&gt;0,"是","否"),"是")</f>
        <v>是</v>
      </c>
    </row>
    <row r="21" ht="36" customHeight="1" spans="1:5">
      <c r="A21" s="432" t="s">
        <v>1184</v>
      </c>
      <c r="B21" s="127"/>
      <c r="C21" s="430"/>
      <c r="D21" s="431"/>
      <c r="E21" s="292"/>
    </row>
    <row r="22" ht="36" customHeight="1" spans="1:5">
      <c r="A22" s="429" t="s">
        <v>1193</v>
      </c>
      <c r="B22" s="127"/>
      <c r="C22" s="433"/>
      <c r="D22" s="434"/>
      <c r="E22" s="292" t="str">
        <f>IF(A22&lt;&gt;"",IF(SUM(B22:D22)&lt;&gt;0,"是","否"),"是")</f>
        <v>否</v>
      </c>
    </row>
    <row r="23" ht="36" customHeight="1" spans="1:5">
      <c r="A23" s="432" t="s">
        <v>1184</v>
      </c>
      <c r="B23" s="127"/>
      <c r="C23" s="433"/>
      <c r="D23" s="434"/>
      <c r="E23" s="292"/>
    </row>
    <row r="24" ht="36" customHeight="1" spans="1:5">
      <c r="A24" s="429" t="s">
        <v>1194</v>
      </c>
      <c r="B24" s="127"/>
      <c r="C24" s="433"/>
      <c r="D24" s="434"/>
      <c r="E24" s="292" t="str">
        <f>IF(A24&lt;&gt;"",IF(SUM(B24:D24)&lt;&gt;0,"是","否"),"是")</f>
        <v>否</v>
      </c>
    </row>
    <row r="25" ht="36" customHeight="1" spans="1:5">
      <c r="A25" s="432" t="s">
        <v>1184</v>
      </c>
      <c r="B25" s="127"/>
      <c r="C25" s="433"/>
      <c r="D25" s="434"/>
      <c r="E25" s="292"/>
    </row>
    <row r="26" ht="36" customHeight="1" spans="1:5">
      <c r="A26" s="429" t="s">
        <v>1195</v>
      </c>
      <c r="B26" s="127"/>
      <c r="C26" s="433"/>
      <c r="D26" s="434">
        <v>5000</v>
      </c>
      <c r="E26" s="292" t="str">
        <f>IF(A26&lt;&gt;"",IF(SUM(B26:D26)&lt;&gt;0,"是","否"),"是")</f>
        <v>是</v>
      </c>
    </row>
    <row r="27" ht="36" customHeight="1" spans="1:5">
      <c r="A27" s="432" t="s">
        <v>1184</v>
      </c>
      <c r="B27" s="127"/>
      <c r="C27" s="433"/>
      <c r="D27" s="434"/>
      <c r="E27" s="292"/>
    </row>
    <row r="28" ht="36" customHeight="1" spans="1:5">
      <c r="A28" s="429" t="s">
        <v>1196</v>
      </c>
      <c r="B28" s="127"/>
      <c r="C28" s="433">
        <v>3800</v>
      </c>
      <c r="D28" s="434"/>
      <c r="E28" s="292" t="str">
        <f>IF(A28&lt;&gt;"",IF(SUM(B28:D28)&lt;&gt;0,"是","否"),"是")</f>
        <v>是</v>
      </c>
    </row>
    <row r="29" ht="36" customHeight="1" spans="1:5">
      <c r="A29" s="432" t="s">
        <v>1184</v>
      </c>
      <c r="B29" s="127"/>
      <c r="C29" s="433"/>
      <c r="D29" s="434"/>
      <c r="E29" s="292"/>
    </row>
    <row r="30" ht="36" customHeight="1" spans="1:5">
      <c r="A30" s="429" t="s">
        <v>1197</v>
      </c>
      <c r="B30" s="127"/>
      <c r="C30" s="433">
        <v>1257</v>
      </c>
      <c r="D30" s="434"/>
      <c r="E30" s="292" t="str">
        <f>IF(A30&lt;&gt;"",IF(SUM(B30:D30)&lt;&gt;0,"是","否"),"是")</f>
        <v>是</v>
      </c>
    </row>
    <row r="31" ht="36" customHeight="1" spans="1:5">
      <c r="A31" s="432" t="s">
        <v>1184</v>
      </c>
      <c r="B31" s="127"/>
      <c r="C31" s="433"/>
      <c r="D31" s="434"/>
      <c r="E31" s="292"/>
    </row>
    <row r="32" ht="36" customHeight="1" spans="1:5">
      <c r="A32" s="429" t="s">
        <v>1198</v>
      </c>
      <c r="B32" s="127"/>
      <c r="C32" s="433">
        <v>2163</v>
      </c>
      <c r="D32" s="434"/>
      <c r="E32" s="292" t="str">
        <f>IF(A32&lt;&gt;"",IF(SUM(B32:D32)&lt;&gt;0,"是","否"),"是")</f>
        <v>是</v>
      </c>
    </row>
    <row r="33" ht="36" customHeight="1" spans="1:5">
      <c r="A33" s="432" t="s">
        <v>1184</v>
      </c>
      <c r="B33" s="127"/>
      <c r="C33" s="433"/>
      <c r="D33" s="434"/>
      <c r="E33" s="292"/>
    </row>
    <row r="34" ht="36" customHeight="1" spans="1:5">
      <c r="A34" s="429" t="s">
        <v>1199</v>
      </c>
      <c r="B34" s="127"/>
      <c r="E34" s="292" t="str">
        <f>IF(A34&lt;&gt;"",IF(SUM(B34:D34)&lt;&gt;0,"是","否"),"是")</f>
        <v>否</v>
      </c>
    </row>
    <row r="35" ht="36" customHeight="1" spans="1:5">
      <c r="A35" s="432" t="s">
        <v>1184</v>
      </c>
      <c r="B35" s="127"/>
      <c r="E35" s="292"/>
    </row>
    <row r="36" ht="36" customHeight="1" spans="1:5">
      <c r="A36" s="429" t="s">
        <v>1200</v>
      </c>
      <c r="B36" s="127"/>
      <c r="E36" s="292" t="str">
        <f>IF(A36&lt;&gt;"",IF(SUM(B36:D36)&lt;&gt;0,"是","否"),"是")</f>
        <v>否</v>
      </c>
    </row>
    <row r="37" ht="36" customHeight="1" spans="1:5">
      <c r="A37" s="432" t="s">
        <v>1184</v>
      </c>
      <c r="B37" s="127"/>
      <c r="E37" s="292"/>
    </row>
    <row r="38" ht="36" customHeight="1" spans="1:5">
      <c r="A38" s="429" t="s">
        <v>1201</v>
      </c>
      <c r="B38" s="127"/>
      <c r="E38" s="292" t="str">
        <f>IF(A38&lt;&gt;"",IF(SUM(B38:D38)&lt;&gt;0,"是","否"),"是")</f>
        <v>否</v>
      </c>
    </row>
    <row r="39" ht="36" customHeight="1" spans="1:5">
      <c r="A39" s="432" t="s">
        <v>1184</v>
      </c>
      <c r="B39" s="127"/>
      <c r="E39" s="292"/>
    </row>
    <row r="40" ht="36" customHeight="1" spans="1:5">
      <c r="A40" s="429" t="s">
        <v>1202</v>
      </c>
      <c r="B40" s="127"/>
      <c r="E40" s="292" t="str">
        <f>IF(A40&lt;&gt;"",IF(SUM(B40:D40)&lt;&gt;0,"是","否"),"是")</f>
        <v>否</v>
      </c>
    </row>
    <row r="41" ht="36" customHeight="1" spans="1:5">
      <c r="A41" s="432" t="s">
        <v>1184</v>
      </c>
      <c r="B41" s="127"/>
      <c r="E41" s="292"/>
    </row>
    <row r="42" ht="36" customHeight="1" spans="1:5">
      <c r="A42" s="435" t="s">
        <v>1203</v>
      </c>
      <c r="B42" s="127"/>
      <c r="E42" s="292"/>
    </row>
    <row r="43" ht="36" customHeight="1" spans="1:5">
      <c r="A43" s="436" t="s">
        <v>1204</v>
      </c>
      <c r="B43" s="437"/>
      <c r="E43" s="292" t="str">
        <f>IF(A43&lt;&gt;"",IF(SUM(B43:D43)&lt;&gt;0,"是","否"),"是")</f>
        <v>否</v>
      </c>
    </row>
  </sheetData>
  <mergeCells count="2">
    <mergeCell ref="A1:D1"/>
    <mergeCell ref="A43:B43"/>
  </mergeCells>
  <conditionalFormatting sqref="E4">
    <cfRule type="cellIs" dxfId="2" priority="2" stopIfTrue="1" operator="lessThan">
      <formula>0</formula>
    </cfRule>
  </conditionalFormatting>
  <conditionalFormatting sqref="E5:E4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6"/>
  <sheetViews>
    <sheetView showGridLines="0" showZeros="0" view="pageBreakPreview" zoomScaleNormal="85" workbookViewId="0">
      <selection activeCell="A1" sqref="A1:D1"/>
    </sheetView>
  </sheetViews>
  <sheetFormatPr defaultColWidth="9" defaultRowHeight="14.25" outlineLevelCol="5"/>
  <cols>
    <col min="1" max="1" width="51.625" style="165" customWidth="1"/>
    <col min="2" max="2" width="20.6333333333333" style="167" customWidth="1"/>
    <col min="3" max="3" width="20.6333333333333" style="165" customWidth="1"/>
    <col min="4" max="4" width="23.625" style="350" customWidth="1"/>
    <col min="5" max="5" width="12.6333333333333" style="165"/>
    <col min="6" max="16377" width="9" style="165"/>
    <col min="16378" max="16379" width="35.6333333333333" style="165"/>
    <col min="16380" max="16384" width="9" style="165"/>
  </cols>
  <sheetData>
    <row r="1" ht="45" customHeight="1" spans="1:4">
      <c r="A1" s="414" t="s">
        <v>1205</v>
      </c>
      <c r="B1" s="414"/>
      <c r="C1" s="414"/>
      <c r="D1" s="414"/>
    </row>
    <row r="2" ht="20.1" customHeight="1" spans="1:4">
      <c r="A2" s="171"/>
      <c r="B2" s="171"/>
      <c r="C2" s="415"/>
      <c r="D2" s="416" t="s">
        <v>2</v>
      </c>
    </row>
    <row r="3" s="166" customFormat="1" ht="45" customHeight="1" spans="1:4">
      <c r="A3" s="173" t="s">
        <v>1206</v>
      </c>
      <c r="B3" s="173" t="s">
        <v>1203</v>
      </c>
      <c r="C3" s="417" t="s">
        <v>1207</v>
      </c>
      <c r="D3" s="417" t="s">
        <v>1208</v>
      </c>
    </row>
    <row r="4" ht="36" customHeight="1" spans="1:4">
      <c r="A4" s="418" t="s">
        <v>1209</v>
      </c>
      <c r="B4" s="419"/>
      <c r="C4" s="419"/>
      <c r="D4" s="419"/>
    </row>
    <row r="5" ht="36" customHeight="1" spans="1:6">
      <c r="A5" s="420" t="s">
        <v>1210</v>
      </c>
      <c r="B5" s="175"/>
      <c r="C5" s="175"/>
      <c r="D5" s="421"/>
      <c r="F5" s="165" t="s">
        <v>1211</v>
      </c>
    </row>
    <row r="6" ht="36" customHeight="1" spans="1:4">
      <c r="A6" s="420" t="s">
        <v>1212</v>
      </c>
      <c r="B6" s="175"/>
      <c r="C6" s="175"/>
      <c r="D6" s="421"/>
    </row>
    <row r="7" ht="36" customHeight="1" spans="1:4">
      <c r="A7" s="420" t="s">
        <v>1213</v>
      </c>
      <c r="B7" s="175"/>
      <c r="C7" s="175"/>
      <c r="D7" s="421"/>
    </row>
    <row r="8" ht="36" customHeight="1" spans="1:4">
      <c r="A8" s="420" t="s">
        <v>1214</v>
      </c>
      <c r="B8" s="175"/>
      <c r="C8" s="175"/>
      <c r="D8" s="421"/>
    </row>
    <row r="9" ht="36" customHeight="1" spans="1:4">
      <c r="A9" s="420" t="s">
        <v>1215</v>
      </c>
      <c r="B9" s="175"/>
      <c r="C9" s="175"/>
      <c r="D9" s="421"/>
    </row>
    <row r="10" ht="36" customHeight="1" spans="1:4">
      <c r="A10" s="420" t="s">
        <v>1216</v>
      </c>
      <c r="B10" s="175"/>
      <c r="C10" s="175"/>
      <c r="D10" s="421"/>
    </row>
    <row r="11" ht="36" customHeight="1" spans="1:4">
      <c r="A11" s="420" t="s">
        <v>1217</v>
      </c>
      <c r="B11" s="175"/>
      <c r="C11" s="175"/>
      <c r="D11" s="421"/>
    </row>
    <row r="12" ht="36" customHeight="1" spans="1:4">
      <c r="A12" s="420" t="s">
        <v>1218</v>
      </c>
      <c r="B12" s="175"/>
      <c r="C12" s="175"/>
      <c r="D12" s="421"/>
    </row>
    <row r="13" ht="36" customHeight="1" spans="1:4">
      <c r="A13" s="420" t="s">
        <v>1219</v>
      </c>
      <c r="B13" s="175"/>
      <c r="C13" s="175"/>
      <c r="D13" s="421"/>
    </row>
    <row r="14" ht="36" customHeight="1" spans="1:4">
      <c r="A14" s="420" t="s">
        <v>1220</v>
      </c>
      <c r="B14" s="175"/>
      <c r="C14" s="175"/>
      <c r="D14" s="421"/>
    </row>
    <row r="15" ht="36" customHeight="1" spans="1:4">
      <c r="A15" s="420" t="s">
        <v>1221</v>
      </c>
      <c r="B15" s="175"/>
      <c r="C15" s="175"/>
      <c r="D15" s="421"/>
    </row>
    <row r="16" ht="36" customHeight="1" spans="1:4">
      <c r="A16" s="420" t="s">
        <v>1222</v>
      </c>
      <c r="B16" s="175"/>
      <c r="C16" s="175"/>
      <c r="D16" s="421"/>
    </row>
    <row r="17" ht="36" customHeight="1" spans="1:4">
      <c r="A17" s="420" t="s">
        <v>1223</v>
      </c>
      <c r="B17" s="175"/>
      <c r="C17" s="175"/>
      <c r="D17" s="421"/>
    </row>
    <row r="18" ht="36" customHeight="1" spans="1:4">
      <c r="A18" s="420" t="s">
        <v>1224</v>
      </c>
      <c r="B18" s="175"/>
      <c r="C18" s="175"/>
      <c r="D18" s="421"/>
    </row>
    <row r="19" ht="36" customHeight="1" spans="1:4">
      <c r="A19" s="420" t="s">
        <v>1225</v>
      </c>
      <c r="B19" s="175"/>
      <c r="C19" s="175"/>
      <c r="D19" s="421"/>
    </row>
    <row r="20" ht="36" customHeight="1" spans="1:4">
      <c r="A20" s="420" t="s">
        <v>1226</v>
      </c>
      <c r="B20" s="175"/>
      <c r="C20" s="175"/>
      <c r="D20" s="421"/>
    </row>
    <row r="21" ht="36" customHeight="1" spans="1:4">
      <c r="A21" s="418" t="s">
        <v>1227</v>
      </c>
      <c r="B21" s="175"/>
      <c r="C21" s="175"/>
      <c r="D21" s="421"/>
    </row>
    <row r="22" ht="36" customHeight="1" spans="1:5">
      <c r="A22" s="165" t="s">
        <v>1204</v>
      </c>
      <c r="B22" s="422"/>
      <c r="C22" s="182"/>
      <c r="D22" s="182"/>
      <c r="E22" s="423"/>
    </row>
    <row r="23" spans="2:4">
      <c r="B23" s="422"/>
      <c r="C23" s="182"/>
      <c r="D23" s="423"/>
    </row>
    <row r="24" spans="3:3">
      <c r="C24" s="424"/>
    </row>
    <row r="25" spans="3:3">
      <c r="C25" s="424"/>
    </row>
    <row r="26" spans="3:3">
      <c r="C26" s="424"/>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1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 sqref="A1:E1"/>
    </sheetView>
  </sheetViews>
  <sheetFormatPr defaultColWidth="9" defaultRowHeight="13.5" outlineLevelCol="4"/>
  <cols>
    <col min="1" max="1" width="37.75" style="379" customWidth="1"/>
    <col min="2" max="2" width="22" style="379" customWidth="1"/>
    <col min="3" max="4" width="23.8833333333333" style="379" customWidth="1"/>
    <col min="5" max="5" width="24.5" style="398" customWidth="1"/>
    <col min="6" max="248" width="9" style="379"/>
    <col min="249" max="16384" width="9" style="1"/>
  </cols>
  <sheetData>
    <row r="1" s="379" customFormat="1" ht="40.5" customHeight="1" spans="1:5">
      <c r="A1" s="390" t="s">
        <v>1228</v>
      </c>
      <c r="B1" s="390"/>
      <c r="C1" s="390"/>
      <c r="D1" s="390"/>
      <c r="E1" s="399"/>
    </row>
    <row r="2" s="379" customFormat="1" ht="17" customHeight="1" spans="1:5">
      <c r="A2" s="400"/>
      <c r="B2" s="400"/>
      <c r="C2" s="400"/>
      <c r="D2" s="401"/>
      <c r="E2" s="402" t="s">
        <v>2</v>
      </c>
    </row>
    <row r="3" s="1" customFormat="1" ht="24.95" customHeight="1" spans="1:5">
      <c r="A3" s="403" t="s">
        <v>4</v>
      </c>
      <c r="B3" s="403" t="s">
        <v>130</v>
      </c>
      <c r="C3" s="403" t="s">
        <v>6</v>
      </c>
      <c r="D3" s="404" t="s">
        <v>1229</v>
      </c>
      <c r="E3" s="405"/>
    </row>
    <row r="4" s="1" customFormat="1" ht="24.95" customHeight="1" spans="1:5">
      <c r="A4" s="406"/>
      <c r="B4" s="406"/>
      <c r="C4" s="406"/>
      <c r="D4" s="173" t="s">
        <v>1230</v>
      </c>
      <c r="E4" s="407" t="s">
        <v>1231</v>
      </c>
    </row>
    <row r="5" s="379" customFormat="1" ht="35" customHeight="1" spans="1:5">
      <c r="A5" s="408" t="s">
        <v>1203</v>
      </c>
      <c r="B5" s="409">
        <v>1286</v>
      </c>
      <c r="C5" s="410">
        <v>1224.05</v>
      </c>
      <c r="D5" s="410">
        <f>C5-B5</f>
        <v>-61.9500000000001</v>
      </c>
      <c r="E5" s="411">
        <f>D5/B5</f>
        <v>-0.0482</v>
      </c>
    </row>
    <row r="6" s="379" customFormat="1" ht="35" customHeight="1" spans="1:5">
      <c r="A6" s="156" t="s">
        <v>1232</v>
      </c>
      <c r="B6" s="410"/>
      <c r="C6" s="410"/>
      <c r="D6" s="410"/>
      <c r="E6" s="411"/>
    </row>
    <row r="7" s="379" customFormat="1" ht="35" customHeight="1" spans="1:5">
      <c r="A7" s="156" t="s">
        <v>1233</v>
      </c>
      <c r="B7" s="410">
        <v>459</v>
      </c>
      <c r="C7" s="410">
        <v>460.1</v>
      </c>
      <c r="D7" s="410">
        <f>C7-B7</f>
        <v>1.10000000000002</v>
      </c>
      <c r="E7" s="411">
        <f>D7/B7</f>
        <v>0.0024</v>
      </c>
    </row>
    <row r="8" s="379" customFormat="1" ht="35" customHeight="1" spans="1:5">
      <c r="A8" s="156" t="s">
        <v>1234</v>
      </c>
      <c r="B8" s="410">
        <v>827</v>
      </c>
      <c r="C8" s="410">
        <v>763.95</v>
      </c>
      <c r="D8" s="410">
        <f>C8-B8</f>
        <v>-63.05</v>
      </c>
      <c r="E8" s="411">
        <f>D8/B8</f>
        <v>-0.0762</v>
      </c>
    </row>
    <row r="9" s="379" customFormat="1" ht="35" customHeight="1" spans="1:5">
      <c r="A9" s="159" t="s">
        <v>1235</v>
      </c>
      <c r="B9" s="410">
        <v>144</v>
      </c>
      <c r="C9" s="410">
        <v>129</v>
      </c>
      <c r="D9" s="410">
        <f>C9-B9</f>
        <v>-15</v>
      </c>
      <c r="E9" s="411">
        <f>D9/B9</f>
        <v>-0.1042</v>
      </c>
    </row>
    <row r="10" s="379" customFormat="1" ht="35" customHeight="1" spans="1:5">
      <c r="A10" s="159" t="s">
        <v>1236</v>
      </c>
      <c r="B10" s="410">
        <v>683</v>
      </c>
      <c r="C10" s="410">
        <v>634.95</v>
      </c>
      <c r="D10" s="410">
        <f>C10-B10</f>
        <v>-48.05</v>
      </c>
      <c r="E10" s="411">
        <f>D10/B10</f>
        <v>-0.0704</v>
      </c>
    </row>
    <row r="11" s="379" customFormat="1" ht="130" customHeight="1" spans="1:5">
      <c r="A11" s="412" t="s">
        <v>1237</v>
      </c>
      <c r="B11" s="412"/>
      <c r="C11" s="412"/>
      <c r="D11" s="412"/>
      <c r="E11" s="413"/>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E50"/>
  <sheetViews>
    <sheetView showGridLines="0" showZeros="0" view="pageBreakPreview" zoomScaleNormal="115" workbookViewId="0">
      <selection activeCell="A1" sqref="A1:E1"/>
    </sheetView>
  </sheetViews>
  <sheetFormatPr defaultColWidth="9" defaultRowHeight="14.25" outlineLevelCol="4"/>
  <cols>
    <col min="1" max="1" width="20.6333333333333" style="165" hidden="1" customWidth="1"/>
    <col min="2" max="2" width="50.75" style="165" customWidth="1"/>
    <col min="3" max="4" width="20.6333333333333" style="165" customWidth="1"/>
    <col min="5" max="5" width="20.6333333333333" style="350" customWidth="1"/>
    <col min="6" max="16356" width="9" style="165"/>
    <col min="16357" max="16357" width="45.6333333333333" style="165"/>
    <col min="16358" max="16384" width="9" style="165"/>
  </cols>
  <sheetData>
    <row r="1" s="379" customFormat="1" ht="40.5" customHeight="1" spans="1:5">
      <c r="A1" s="390" t="s">
        <v>1238</v>
      </c>
      <c r="B1" s="390"/>
      <c r="C1" s="390"/>
      <c r="D1" s="390"/>
      <c r="E1" s="390"/>
    </row>
    <row r="2" s="348" customFormat="1" ht="20.1" customHeight="1" spans="1:5">
      <c r="A2" s="351"/>
      <c r="B2" s="352"/>
      <c r="C2" s="353"/>
      <c r="D2" s="352"/>
      <c r="E2" s="354" t="s">
        <v>2</v>
      </c>
    </row>
    <row r="3" s="349" customFormat="1" ht="45" customHeight="1" spans="1:5">
      <c r="A3" s="355" t="s">
        <v>3</v>
      </c>
      <c r="B3" s="356" t="s">
        <v>4</v>
      </c>
      <c r="C3" s="119" t="s">
        <v>5</v>
      </c>
      <c r="D3" s="119" t="s">
        <v>6</v>
      </c>
      <c r="E3" s="119" t="s">
        <v>7</v>
      </c>
    </row>
    <row r="4" s="349" customFormat="1" ht="36" customHeight="1" spans="1:5">
      <c r="A4" s="358" t="s">
        <v>1239</v>
      </c>
      <c r="B4" s="317" t="s">
        <v>1240</v>
      </c>
      <c r="C4" s="329"/>
      <c r="D4" s="329"/>
      <c r="E4" s="331"/>
    </row>
    <row r="5" ht="36" customHeight="1" spans="1:5">
      <c r="A5" s="358" t="s">
        <v>1241</v>
      </c>
      <c r="B5" s="317" t="s">
        <v>1242</v>
      </c>
      <c r="C5" s="329"/>
      <c r="D5" s="329"/>
      <c r="E5" s="360"/>
    </row>
    <row r="6" ht="36" customHeight="1" spans="1:5">
      <c r="A6" s="358" t="s">
        <v>1243</v>
      </c>
      <c r="B6" s="317" t="s">
        <v>1244</v>
      </c>
      <c r="C6" s="329"/>
      <c r="D6" s="329"/>
      <c r="E6" s="360"/>
    </row>
    <row r="7" ht="36" customHeight="1" spans="1:5">
      <c r="A7" s="358" t="s">
        <v>1245</v>
      </c>
      <c r="B7" s="317" t="s">
        <v>1246</v>
      </c>
      <c r="C7" s="329"/>
      <c r="D7" s="329"/>
      <c r="E7" s="360"/>
    </row>
    <row r="8" ht="36" customHeight="1" spans="1:5">
      <c r="A8" s="358" t="s">
        <v>1247</v>
      </c>
      <c r="B8" s="317" t="s">
        <v>1248</v>
      </c>
      <c r="C8" s="329"/>
      <c r="D8" s="329"/>
      <c r="E8" s="360"/>
    </row>
    <row r="9" ht="36" customHeight="1" spans="1:5">
      <c r="A9" s="358" t="s">
        <v>1249</v>
      </c>
      <c r="B9" s="317" t="s">
        <v>1250</v>
      </c>
      <c r="C9" s="329"/>
      <c r="D9" s="329"/>
      <c r="E9" s="360"/>
    </row>
    <row r="10" ht="36" customHeight="1" spans="1:5">
      <c r="A10" s="358" t="s">
        <v>1251</v>
      </c>
      <c r="B10" s="317" t="s">
        <v>1252</v>
      </c>
      <c r="C10" s="329">
        <f>SUM(C11:C14)</f>
        <v>19401</v>
      </c>
      <c r="D10" s="329">
        <f>SUM(D11:D14)</f>
        <v>18305</v>
      </c>
      <c r="E10" s="360">
        <f t="shared" ref="E10:E12" si="0">(D10-C10)/C10</f>
        <v>-0.056</v>
      </c>
    </row>
    <row r="11" ht="36" customHeight="1" spans="1:5">
      <c r="A11" s="358" t="s">
        <v>1253</v>
      </c>
      <c r="B11" s="321" t="s">
        <v>1254</v>
      </c>
      <c r="C11" s="323">
        <v>19513</v>
      </c>
      <c r="D11" s="323">
        <v>18305</v>
      </c>
      <c r="E11" s="361">
        <f t="shared" si="0"/>
        <v>-0.062</v>
      </c>
    </row>
    <row r="12" ht="36" customHeight="1" spans="1:5">
      <c r="A12" s="358" t="s">
        <v>1255</v>
      </c>
      <c r="B12" s="321" t="s">
        <v>1256</v>
      </c>
      <c r="C12" s="323">
        <v>21</v>
      </c>
      <c r="D12" s="323">
        <v>0</v>
      </c>
      <c r="E12" s="361">
        <f t="shared" si="0"/>
        <v>-1</v>
      </c>
    </row>
    <row r="13" ht="36" customHeight="1" spans="1:5">
      <c r="A13" s="358" t="s">
        <v>1257</v>
      </c>
      <c r="B13" s="321" t="s">
        <v>1258</v>
      </c>
      <c r="C13" s="323"/>
      <c r="D13" s="323"/>
      <c r="E13" s="361"/>
    </row>
    <row r="14" ht="36" customHeight="1" spans="1:5">
      <c r="A14" s="358" t="s">
        <v>1259</v>
      </c>
      <c r="B14" s="321" t="s">
        <v>1260</v>
      </c>
      <c r="C14" s="323">
        <v>-133</v>
      </c>
      <c r="D14" s="323"/>
      <c r="E14" s="361"/>
    </row>
    <row r="15" ht="36" customHeight="1" spans="1:5">
      <c r="A15" s="358" t="s">
        <v>1261</v>
      </c>
      <c r="B15" s="321" t="s">
        <v>1262</v>
      </c>
      <c r="C15" s="323"/>
      <c r="D15" s="323"/>
      <c r="E15" s="361"/>
    </row>
    <row r="16" ht="36" customHeight="1" spans="1:5">
      <c r="A16" s="362" t="s">
        <v>1263</v>
      </c>
      <c r="B16" s="174" t="s">
        <v>1264</v>
      </c>
      <c r="C16" s="329"/>
      <c r="D16" s="329"/>
      <c r="E16" s="360"/>
    </row>
    <row r="17" ht="36" customHeight="1" spans="1:5">
      <c r="A17" s="362" t="s">
        <v>1265</v>
      </c>
      <c r="B17" s="174" t="s">
        <v>1266</v>
      </c>
      <c r="C17" s="329">
        <v>314</v>
      </c>
      <c r="D17" s="329">
        <v>246</v>
      </c>
      <c r="E17" s="360">
        <f>(D17-C17)/C17</f>
        <v>-0.217</v>
      </c>
    </row>
    <row r="18" ht="36" customHeight="1" spans="1:5">
      <c r="A18" s="362" t="s">
        <v>1267</v>
      </c>
      <c r="B18" s="198" t="s">
        <v>1268</v>
      </c>
      <c r="C18" s="323">
        <v>232</v>
      </c>
      <c r="D18" s="323">
        <v>182</v>
      </c>
      <c r="E18" s="361">
        <f>(D18-C18)/C18</f>
        <v>-0.216</v>
      </c>
    </row>
    <row r="19" ht="36" customHeight="1" spans="1:5">
      <c r="A19" s="362" t="s">
        <v>1269</v>
      </c>
      <c r="B19" s="198" t="s">
        <v>1270</v>
      </c>
      <c r="C19" s="323">
        <v>82</v>
      </c>
      <c r="D19" s="323">
        <v>64</v>
      </c>
      <c r="E19" s="361">
        <f>(D19-C19)/C19</f>
        <v>-0.22</v>
      </c>
    </row>
    <row r="20" ht="36" customHeight="1" spans="1:5">
      <c r="A20" s="362" t="s">
        <v>1271</v>
      </c>
      <c r="B20" s="174" t="s">
        <v>1272</v>
      </c>
      <c r="C20" s="329"/>
      <c r="D20" s="329"/>
      <c r="E20" s="360"/>
    </row>
    <row r="21" ht="36" customHeight="1" spans="1:5">
      <c r="A21" s="362" t="s">
        <v>1273</v>
      </c>
      <c r="B21" s="174" t="s">
        <v>1274</v>
      </c>
      <c r="C21" s="329"/>
      <c r="D21" s="329"/>
      <c r="E21" s="360"/>
    </row>
    <row r="22" ht="36" customHeight="1" spans="1:5">
      <c r="A22" s="362" t="s">
        <v>1275</v>
      </c>
      <c r="B22" s="174" t="s">
        <v>1276</v>
      </c>
      <c r="C22" s="329"/>
      <c r="D22" s="329"/>
      <c r="E22" s="360"/>
    </row>
    <row r="23" ht="36" customHeight="1" spans="1:5">
      <c r="A23" s="358" t="s">
        <v>1277</v>
      </c>
      <c r="B23" s="317" t="s">
        <v>1278</v>
      </c>
      <c r="C23" s="329"/>
      <c r="D23" s="329"/>
      <c r="E23" s="360"/>
    </row>
    <row r="24" ht="36" customHeight="1" spans="1:5">
      <c r="A24" s="358" t="s">
        <v>1279</v>
      </c>
      <c r="B24" s="317" t="s">
        <v>1280</v>
      </c>
      <c r="C24" s="329">
        <v>495</v>
      </c>
      <c r="D24" s="329">
        <v>471</v>
      </c>
      <c r="E24" s="360">
        <f t="shared" ref="E24:E30" si="1">(D24-C24)/C24</f>
        <v>-0.048</v>
      </c>
    </row>
    <row r="25" ht="36" customHeight="1" spans="1:5">
      <c r="A25" s="358" t="s">
        <v>1281</v>
      </c>
      <c r="B25" s="317" t="s">
        <v>1282</v>
      </c>
      <c r="C25" s="329"/>
      <c r="D25" s="329"/>
      <c r="E25" s="360"/>
    </row>
    <row r="26" ht="36" customHeight="1" spans="1:5">
      <c r="A26" s="358" t="s">
        <v>1283</v>
      </c>
      <c r="B26" s="317" t="s">
        <v>1284</v>
      </c>
      <c r="C26" s="329"/>
      <c r="D26" s="329"/>
      <c r="E26" s="360"/>
    </row>
    <row r="27" ht="36" customHeight="1" spans="1:5">
      <c r="A27" s="358" t="s">
        <v>1285</v>
      </c>
      <c r="B27" s="317" t="s">
        <v>1286</v>
      </c>
      <c r="C27" s="329">
        <v>35</v>
      </c>
      <c r="D27" s="329">
        <v>23351</v>
      </c>
      <c r="E27" s="360">
        <f t="shared" si="1"/>
        <v>666.171</v>
      </c>
    </row>
    <row r="28" ht="36" customHeight="1" spans="1:5">
      <c r="A28" s="358"/>
      <c r="B28" s="321"/>
      <c r="C28" s="323"/>
      <c r="D28" s="323"/>
      <c r="E28" s="361"/>
    </row>
    <row r="29" ht="36" customHeight="1" spans="1:5">
      <c r="A29" s="365"/>
      <c r="B29" s="339" t="s">
        <v>1287</v>
      </c>
      <c r="C29" s="329">
        <f>C10+C17+C24+C27</f>
        <v>20245</v>
      </c>
      <c r="D29" s="329">
        <f>D10+D17+D24+D27</f>
        <v>42373</v>
      </c>
      <c r="E29" s="360">
        <f t="shared" si="1"/>
        <v>1.093</v>
      </c>
    </row>
    <row r="30" ht="36" customHeight="1" spans="1:5">
      <c r="A30" s="366">
        <v>105</v>
      </c>
      <c r="B30" s="367" t="s">
        <v>1288</v>
      </c>
      <c r="C30" s="381">
        <v>78889</v>
      </c>
      <c r="D30" s="388">
        <v>4500</v>
      </c>
      <c r="E30" s="360">
        <f t="shared" si="1"/>
        <v>-0.943</v>
      </c>
    </row>
    <row r="31" ht="36" customHeight="1" spans="1:5">
      <c r="A31" s="391">
        <v>110</v>
      </c>
      <c r="B31" s="392" t="s">
        <v>60</v>
      </c>
      <c r="C31" s="381"/>
      <c r="D31" s="381"/>
      <c r="E31" s="393"/>
    </row>
    <row r="32" ht="36" customHeight="1" spans="1:5">
      <c r="A32" s="391">
        <v>11004</v>
      </c>
      <c r="B32" s="392" t="s">
        <v>1289</v>
      </c>
      <c r="C32" s="381"/>
      <c r="D32" s="381"/>
      <c r="E32" s="393"/>
    </row>
    <row r="33" ht="36" customHeight="1" spans="1:5">
      <c r="A33" s="394">
        <v>1100402</v>
      </c>
      <c r="B33" s="395" t="s">
        <v>1290</v>
      </c>
      <c r="C33" s="386">
        <v>4326</v>
      </c>
      <c r="D33" s="387">
        <v>4326</v>
      </c>
      <c r="E33" s="396">
        <v>0</v>
      </c>
    </row>
    <row r="34" ht="36" customHeight="1" spans="1:5">
      <c r="A34" s="394">
        <v>1100403</v>
      </c>
      <c r="B34" s="395" t="s">
        <v>1291</v>
      </c>
      <c r="C34" s="386"/>
      <c r="D34" s="387"/>
      <c r="E34" s="396"/>
    </row>
    <row r="35" ht="36" customHeight="1" spans="1:5">
      <c r="A35" s="394">
        <v>11008</v>
      </c>
      <c r="B35" s="395" t="s">
        <v>63</v>
      </c>
      <c r="C35" s="386">
        <v>19305</v>
      </c>
      <c r="D35" s="387">
        <v>131</v>
      </c>
      <c r="E35" s="361">
        <f>(D35-C35)/C35</f>
        <v>-0.993</v>
      </c>
    </row>
    <row r="36" ht="36" customHeight="1" spans="1:5">
      <c r="A36" s="394">
        <v>11009</v>
      </c>
      <c r="B36" s="395" t="s">
        <v>64</v>
      </c>
      <c r="C36" s="386">
        <v>2155</v>
      </c>
      <c r="D36" s="387"/>
      <c r="E36" s="396"/>
    </row>
    <row r="37" ht="36" customHeight="1" spans="1:5">
      <c r="A37" s="377"/>
      <c r="B37" s="378" t="s">
        <v>67</v>
      </c>
      <c r="C37" s="381">
        <v>124920</v>
      </c>
      <c r="D37" s="381">
        <v>51330</v>
      </c>
      <c r="E37" s="360">
        <f>(D37-C37)/C37</f>
        <v>-0.589</v>
      </c>
    </row>
    <row r="38" spans="3:4">
      <c r="C38" s="397"/>
      <c r="D38" s="397"/>
    </row>
    <row r="40" spans="3:4">
      <c r="C40" s="397"/>
      <c r="D40" s="397"/>
    </row>
    <row r="42" spans="3:4">
      <c r="C42" s="397"/>
      <c r="D42" s="397"/>
    </row>
    <row r="43" spans="3:4">
      <c r="C43" s="397"/>
      <c r="D43" s="397"/>
    </row>
    <row r="45" spans="3:4">
      <c r="C45" s="397"/>
      <c r="D45" s="397"/>
    </row>
    <row r="46" spans="3:4">
      <c r="C46" s="397"/>
      <c r="D46" s="397"/>
    </row>
    <row r="47" spans="3:4">
      <c r="C47" s="397"/>
      <c r="D47" s="397"/>
    </row>
    <row r="48" spans="3:4">
      <c r="C48" s="397"/>
      <c r="D48" s="397"/>
    </row>
    <row r="50" spans="3:4">
      <c r="C50" s="397"/>
      <c r="D50" s="397"/>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C272"/>
  <sheetViews>
    <sheetView showGridLines="0" showZeros="0" view="pageBreakPreview" zoomScaleNormal="115" workbookViewId="0">
      <pane xSplit="1" ySplit="3" topLeftCell="B248" activePane="bottomRight" state="frozen"/>
      <selection/>
      <selection pane="topRight"/>
      <selection pane="bottomLeft"/>
      <selection pane="bottomRight" activeCell="A1" sqref="A1:D1"/>
    </sheetView>
  </sheetViews>
  <sheetFormatPr defaultColWidth="9" defaultRowHeight="14.25"/>
  <cols>
    <col min="1" max="1" width="50.75" style="302" customWidth="1"/>
    <col min="2" max="3" width="20.6333333333333" style="302" customWidth="1"/>
    <col min="4" max="4" width="20.6333333333333" style="380" customWidth="1"/>
    <col min="5" max="5" width="3.75" style="308" hidden="1" customWidth="1"/>
    <col min="6" max="6" width="9" style="302" hidden="1" customWidth="1"/>
    <col min="7" max="16384" width="9" style="302"/>
  </cols>
  <sheetData>
    <row r="1" s="379" customFormat="1" ht="45" customHeight="1" spans="1:16383">
      <c r="A1" s="307" t="s">
        <v>1292</v>
      </c>
      <c r="B1" s="307"/>
      <c r="C1" s="307"/>
      <c r="D1" s="307"/>
      <c r="XFB1" s="302"/>
      <c r="XFC1" s="302"/>
    </row>
    <row r="2" s="312" customFormat="1" ht="20.1" customHeight="1" spans="1:5">
      <c r="A2" s="309"/>
      <c r="B2" s="309"/>
      <c r="C2" s="309"/>
      <c r="D2" s="310" t="s">
        <v>2</v>
      </c>
      <c r="E2" s="311"/>
    </row>
    <row r="3" s="316" customFormat="1" ht="45" customHeight="1" spans="1:6">
      <c r="A3" s="313" t="s">
        <v>4</v>
      </c>
      <c r="B3" s="314" t="s">
        <v>5</v>
      </c>
      <c r="C3" s="314" t="s">
        <v>6</v>
      </c>
      <c r="D3" s="314" t="s">
        <v>7</v>
      </c>
      <c r="E3" s="315" t="s">
        <v>136</v>
      </c>
      <c r="F3" s="316" t="s">
        <v>137</v>
      </c>
    </row>
    <row r="4" ht="38" customHeight="1" spans="1:6">
      <c r="A4" s="317" t="s">
        <v>1293</v>
      </c>
      <c r="B4" s="329"/>
      <c r="C4" s="329"/>
      <c r="D4" s="331"/>
      <c r="E4" s="320" t="e">
        <f>IF(LEN(#REF!)=3,"是",IF(A4&lt;&gt;"",IF(SUM(B4:C4)&lt;&gt;0,"是","否"),"是"))</f>
        <v>#REF!</v>
      </c>
      <c r="F4" s="302" t="e">
        <f>IF(LEN(#REF!)=3,"类",IF(LEN(#REF!)=5,"款","项"))</f>
        <v>#REF!</v>
      </c>
    </row>
    <row r="5" ht="38" customHeight="1" spans="1:6">
      <c r="A5" s="321" t="s">
        <v>1294</v>
      </c>
      <c r="B5" s="323"/>
      <c r="C5" s="323"/>
      <c r="D5" s="325"/>
      <c r="E5" s="320" t="e">
        <f>IF(LEN(#REF!)=3,"是",IF(A5&lt;&gt;"",IF(SUM(B5:C5)&lt;&gt;0,"是","否"),"是"))</f>
        <v>#REF!</v>
      </c>
      <c r="F5" s="302" t="e">
        <f>IF(LEN(#REF!)=3,"类",IF(LEN(#REF!)=5,"款","项"))</f>
        <v>#REF!</v>
      </c>
    </row>
    <row r="6" ht="38" customHeight="1" spans="1:6">
      <c r="A6" s="322" t="s">
        <v>1295</v>
      </c>
      <c r="B6" s="324"/>
      <c r="C6" s="324"/>
      <c r="D6" s="325" t="str">
        <f>IF(B6&gt;0,C6/B6-1,IF(B6&lt;0,-(C6/B6-1),""))</f>
        <v/>
      </c>
      <c r="E6" s="320" t="e">
        <f>IF(LEN(#REF!)=3,"是",IF(A6&lt;&gt;"",IF(SUM(B6:C6)&lt;&gt;0,"是","否"),"是"))</f>
        <v>#REF!</v>
      </c>
      <c r="F6" s="302" t="e">
        <f>IF(LEN(#REF!)=3,"类",IF(LEN(#REF!)=5,"款","项"))</f>
        <v>#REF!</v>
      </c>
    </row>
    <row r="7" ht="38" customHeight="1" spans="1:6">
      <c r="A7" s="322" t="s">
        <v>1296</v>
      </c>
      <c r="B7" s="324"/>
      <c r="C7" s="324"/>
      <c r="D7" s="325" t="str">
        <f>IF(B7&gt;0,C7/B7-1,IF(B7&lt;0,-(C7/B7-1),""))</f>
        <v/>
      </c>
      <c r="E7" s="320" t="e">
        <f>IF(LEN(#REF!)=3,"是",IF(A7&lt;&gt;"",IF(SUM(B7:C7)&lt;&gt;0,"是","否"),"是"))</f>
        <v>#REF!</v>
      </c>
      <c r="F7" s="302" t="e">
        <f>IF(LEN(#REF!)=3,"类",IF(LEN(#REF!)=5,"款","项"))</f>
        <v>#REF!</v>
      </c>
    </row>
    <row r="8" ht="38" customHeight="1" spans="1:6">
      <c r="A8" s="322" t="s">
        <v>1297</v>
      </c>
      <c r="B8" s="324"/>
      <c r="C8" s="324"/>
      <c r="D8" s="325" t="str">
        <f>IF(B8&gt;0,C8/B8-1,IF(B8&lt;0,-(C8/B8-1),""))</f>
        <v/>
      </c>
      <c r="E8" s="320" t="e">
        <f>IF(LEN(#REF!)=3,"是",IF(A8&lt;&gt;"",IF(SUM(B8:C8)&lt;&gt;0,"是","否"),"是"))</f>
        <v>#REF!</v>
      </c>
      <c r="F8" s="302" t="e">
        <f>IF(LEN(#REF!)=3,"类",IF(LEN(#REF!)=5,"款","项"))</f>
        <v>#REF!</v>
      </c>
    </row>
    <row r="9" s="297" customFormat="1" ht="38" customHeight="1" spans="1:6">
      <c r="A9" s="322" t="s">
        <v>1298</v>
      </c>
      <c r="B9" s="324"/>
      <c r="C9" s="324"/>
      <c r="D9" s="325" t="str">
        <f>IF(B9&gt;0,C9/B9-1,IF(B9&lt;0,-(C9/B9-1),""))</f>
        <v/>
      </c>
      <c r="E9" s="320" t="e">
        <f>IF(LEN(#REF!)=3,"是",IF(A9&lt;&gt;"",IF(SUM(B9:C9)&lt;&gt;0,"是","否"),"是"))</f>
        <v>#REF!</v>
      </c>
      <c r="F9" s="302" t="e">
        <f>IF(LEN(#REF!)=3,"类",IF(LEN(#REF!)=5,"款","项"))</f>
        <v>#REF!</v>
      </c>
    </row>
    <row r="10" ht="38" customHeight="1" spans="1:6">
      <c r="A10" s="322" t="s">
        <v>1299</v>
      </c>
      <c r="B10" s="324"/>
      <c r="C10" s="324"/>
      <c r="D10" s="325" t="str">
        <f>IF(B10&gt;0,C10/B10-1,IF(B10&lt;0,-(C10/B10-1),""))</f>
        <v/>
      </c>
      <c r="E10" s="320" t="e">
        <f>IF(LEN(#REF!)=3,"是",IF(A10&lt;&gt;"",IF(SUM(B10:C10)&lt;&gt;0,"是","否"),"是"))</f>
        <v>#REF!</v>
      </c>
      <c r="F10" s="302" t="e">
        <f>IF(LEN(#REF!)=3,"类",IF(LEN(#REF!)=5,"款","项"))</f>
        <v>#REF!</v>
      </c>
    </row>
    <row r="11" ht="38" customHeight="1" spans="1:6">
      <c r="A11" s="321" t="s">
        <v>1300</v>
      </c>
      <c r="B11" s="323"/>
      <c r="C11" s="323"/>
      <c r="D11" s="325"/>
      <c r="E11" s="320" t="e">
        <f>IF(LEN(#REF!)=3,"是",IF(A11&lt;&gt;"",IF(SUM(B11:C11)&lt;&gt;0,"是","否"),"是"))</f>
        <v>#REF!</v>
      </c>
      <c r="F11" s="302" t="e">
        <f>IF(LEN(#REF!)=3,"类",IF(LEN(#REF!)=5,"款","项"))</f>
        <v>#REF!</v>
      </c>
    </row>
    <row r="12" s="297" customFormat="1" ht="38" customHeight="1" spans="1:6">
      <c r="A12" s="322" t="s">
        <v>1301</v>
      </c>
      <c r="B12" s="324">
        <v>0</v>
      </c>
      <c r="C12" s="324">
        <v>0</v>
      </c>
      <c r="D12" s="325" t="str">
        <f t="shared" ref="D12:D19" si="0">IF(B12&gt;0,C12/B12-1,IF(B12&lt;0,-(C12/B12-1),""))</f>
        <v/>
      </c>
      <c r="E12" s="320" t="e">
        <f>IF(LEN(#REF!)=3,"是",IF(A12&lt;&gt;"",IF(SUM(B12:C12)&lt;&gt;0,"是","否"),"是"))</f>
        <v>#REF!</v>
      </c>
      <c r="F12" s="302" t="e">
        <f>IF(LEN(#REF!)=3,"类",IF(LEN(#REF!)=5,"款","项"))</f>
        <v>#REF!</v>
      </c>
    </row>
    <row r="13" ht="38" customHeight="1" spans="1:6">
      <c r="A13" s="322" t="s">
        <v>1302</v>
      </c>
      <c r="B13" s="324">
        <v>0</v>
      </c>
      <c r="C13" s="324">
        <v>0</v>
      </c>
      <c r="D13" s="325" t="str">
        <f t="shared" si="0"/>
        <v/>
      </c>
      <c r="E13" s="320" t="e">
        <f>IF(LEN(#REF!)=3,"是",IF(A13&lt;&gt;"",IF(SUM(B13:C13)&lt;&gt;0,"是","否"),"是"))</f>
        <v>#REF!</v>
      </c>
      <c r="F13" s="302" t="e">
        <f>IF(LEN(#REF!)=3,"类",IF(LEN(#REF!)=5,"款","项"))</f>
        <v>#REF!</v>
      </c>
    </row>
    <row r="14" s="297" customFormat="1" ht="38" customHeight="1" spans="1:6">
      <c r="A14" s="322" t="s">
        <v>1303</v>
      </c>
      <c r="B14" s="324">
        <v>0</v>
      </c>
      <c r="C14" s="324"/>
      <c r="D14" s="325" t="str">
        <f t="shared" si="0"/>
        <v/>
      </c>
      <c r="E14" s="320" t="e">
        <f>IF(LEN(#REF!)=3,"是",IF(A14&lt;&gt;"",IF(SUM(B14:C14)&lt;&gt;0,"是","否"),"是"))</f>
        <v>#REF!</v>
      </c>
      <c r="F14" s="302" t="e">
        <f>IF(LEN(#REF!)=3,"类",IF(LEN(#REF!)=5,"款","项"))</f>
        <v>#REF!</v>
      </c>
    </row>
    <row r="15" ht="38" customHeight="1" spans="1:6">
      <c r="A15" s="322" t="s">
        <v>1304</v>
      </c>
      <c r="B15" s="324"/>
      <c r="C15" s="324"/>
      <c r="D15" s="325" t="str">
        <f t="shared" si="0"/>
        <v/>
      </c>
      <c r="E15" s="320" t="e">
        <f>IF(LEN(#REF!)=3,"是",IF(A15&lt;&gt;"",IF(SUM(B15:C15)&lt;&gt;0,"是","否"),"是"))</f>
        <v>#REF!</v>
      </c>
      <c r="F15" s="302" t="e">
        <f>IF(LEN(#REF!)=3,"类",IF(LEN(#REF!)=5,"款","项"))</f>
        <v>#REF!</v>
      </c>
    </row>
    <row r="16" ht="38" customHeight="1" spans="1:6">
      <c r="A16" s="322" t="s">
        <v>1305</v>
      </c>
      <c r="B16" s="324"/>
      <c r="C16" s="324"/>
      <c r="D16" s="325" t="str">
        <f t="shared" si="0"/>
        <v/>
      </c>
      <c r="E16" s="320" t="e">
        <f>IF(LEN(#REF!)=3,"是",IF(A16&lt;&gt;"",IF(SUM(B16:C16)&lt;&gt;0,"是","否"),"是"))</f>
        <v>#REF!</v>
      </c>
      <c r="F16" s="302" t="e">
        <f>IF(LEN(#REF!)=3,"类",IF(LEN(#REF!)=5,"款","项"))</f>
        <v>#REF!</v>
      </c>
    </row>
    <row r="17" s="297" customFormat="1" ht="38" customHeight="1" spans="1:6">
      <c r="A17" s="322" t="s">
        <v>1306</v>
      </c>
      <c r="B17" s="324">
        <f>SUM(B18:B19)</f>
        <v>0</v>
      </c>
      <c r="C17" s="324">
        <f>SUM(C18:C19)</f>
        <v>0</v>
      </c>
      <c r="D17" s="325" t="str">
        <f t="shared" si="0"/>
        <v/>
      </c>
      <c r="E17" s="320" t="e">
        <f>IF(LEN(#REF!)=3,"是",IF(A17&lt;&gt;"",IF(SUM(B17:C17)&lt;&gt;0,"是","否"),"是"))</f>
        <v>#REF!</v>
      </c>
      <c r="F17" s="302" t="e">
        <f>IF(LEN(#REF!)=3,"类",IF(LEN(#REF!)=5,"款","项"))</f>
        <v>#REF!</v>
      </c>
    </row>
    <row r="18" s="297" customFormat="1" ht="38" customHeight="1" spans="1:6">
      <c r="A18" s="322" t="s">
        <v>1307</v>
      </c>
      <c r="B18" s="324">
        <v>0</v>
      </c>
      <c r="C18" s="324">
        <v>0</v>
      </c>
      <c r="D18" s="325" t="str">
        <f t="shared" si="0"/>
        <v/>
      </c>
      <c r="E18" s="320" t="e">
        <f>IF(LEN(#REF!)=3,"是",IF(A18&lt;&gt;"",IF(SUM(B18:C18)&lt;&gt;0,"是","否"),"是"))</f>
        <v>#REF!</v>
      </c>
      <c r="F18" s="302" t="e">
        <f>IF(LEN(#REF!)=3,"类",IF(LEN(#REF!)=5,"款","项"))</f>
        <v>#REF!</v>
      </c>
    </row>
    <row r="19" s="297" customFormat="1" ht="38" customHeight="1" spans="1:6">
      <c r="A19" s="322" t="s">
        <v>1308</v>
      </c>
      <c r="B19" s="324">
        <v>0</v>
      </c>
      <c r="C19" s="324">
        <v>0</v>
      </c>
      <c r="D19" s="325" t="str">
        <f t="shared" si="0"/>
        <v/>
      </c>
      <c r="E19" s="320" t="e">
        <f>IF(LEN(#REF!)=3,"是",IF(A19&lt;&gt;"",IF(SUM(B19:C19)&lt;&gt;0,"是","否"),"是"))</f>
        <v>#REF!</v>
      </c>
      <c r="F19" s="302" t="e">
        <f>IF(LEN(#REF!)=3,"类",IF(LEN(#REF!)=5,"款","项"))</f>
        <v>#REF!</v>
      </c>
    </row>
    <row r="20" ht="38" customHeight="1" spans="1:6">
      <c r="A20" s="317" t="s">
        <v>1309</v>
      </c>
      <c r="B20" s="329"/>
      <c r="C20" s="329"/>
      <c r="D20" s="331"/>
      <c r="E20" s="320" t="e">
        <f>IF(LEN(#REF!)=3,"是",IF(A20&lt;&gt;"",IF(SUM(B20:C20)&lt;&gt;0,"是","否"),"是"))</f>
        <v>#REF!</v>
      </c>
      <c r="F20" s="302" t="e">
        <f>IF(LEN(#REF!)=3,"类",IF(LEN(#REF!)=5,"款","项"))</f>
        <v>#REF!</v>
      </c>
    </row>
    <row r="21" ht="38" customHeight="1" spans="1:6">
      <c r="A21" s="322" t="s">
        <v>1310</v>
      </c>
      <c r="B21" s="324"/>
      <c r="C21" s="324"/>
      <c r="D21" s="325" t="str">
        <f>IF(B21&gt;0,C21/B21-1,IF(B21&lt;0,-(C21/B21-1),""))</f>
        <v/>
      </c>
      <c r="E21" s="320" t="e">
        <f>IF(LEN(#REF!)=3,"是",IF(A21&lt;&gt;"",IF(SUM(B21:C21)&lt;&gt;0,"是","否"),"是"))</f>
        <v>#REF!</v>
      </c>
      <c r="F21" s="302" t="e">
        <f>IF(LEN(#REF!)=3,"类",IF(LEN(#REF!)=5,"款","项"))</f>
        <v>#REF!</v>
      </c>
    </row>
    <row r="22" ht="38" customHeight="1" spans="1:6">
      <c r="A22" s="317" t="s">
        <v>1311</v>
      </c>
      <c r="B22" s="329"/>
      <c r="C22" s="329"/>
      <c r="D22" s="331"/>
      <c r="E22" s="320" t="e">
        <f>IF(LEN(#REF!)=3,"是",IF(A22&lt;&gt;"",IF(SUM(B22:C22)&lt;&gt;0,"是","否"),"是"))</f>
        <v>#REF!</v>
      </c>
      <c r="F22" s="302" t="e">
        <f>IF(LEN(#REF!)=3,"类",IF(LEN(#REF!)=5,"款","项"))</f>
        <v>#REF!</v>
      </c>
    </row>
    <row r="23" ht="38" customHeight="1" spans="1:6">
      <c r="A23" s="321" t="s">
        <v>1312</v>
      </c>
      <c r="B23" s="323"/>
      <c r="C23" s="323"/>
      <c r="D23" s="325"/>
      <c r="E23" s="320" t="e">
        <f>IF(LEN(#REF!)=3,"是",IF(A23&lt;&gt;"",IF(SUM(B23:C23)&lt;&gt;0,"是","否"),"是"))</f>
        <v>#REF!</v>
      </c>
      <c r="F23" s="302" t="e">
        <f>IF(LEN(#REF!)=3,"类",IF(LEN(#REF!)=5,"款","项"))</f>
        <v>#REF!</v>
      </c>
    </row>
    <row r="24" s="297" customFormat="1" ht="38" customHeight="1" spans="1:6">
      <c r="A24" s="322" t="s">
        <v>1313</v>
      </c>
      <c r="B24" s="324"/>
      <c r="C24" s="324">
        <v>0</v>
      </c>
      <c r="D24" s="325" t="str">
        <f t="shared" ref="D22:D57" si="1">IF(B24&gt;0,C24/B24-1,IF(B24&lt;0,-(C24/B24-1),""))</f>
        <v/>
      </c>
      <c r="E24" s="320" t="e">
        <f>IF(LEN(#REF!)=3,"是",IF(A24&lt;&gt;"",IF(SUM(B24:C24)&lt;&gt;0,"是","否"),"是"))</f>
        <v>#REF!</v>
      </c>
      <c r="F24" s="302" t="e">
        <f>IF(LEN(#REF!)=3,"类",IF(LEN(#REF!)=5,"款","项"))</f>
        <v>#REF!</v>
      </c>
    </row>
    <row r="25" s="297" customFormat="1" ht="38" customHeight="1" spans="1:6">
      <c r="A25" s="322" t="s">
        <v>1314</v>
      </c>
      <c r="B25" s="324"/>
      <c r="C25" s="324">
        <v>0</v>
      </c>
      <c r="D25" s="325" t="str">
        <f t="shared" si="1"/>
        <v/>
      </c>
      <c r="E25" s="320" t="e">
        <f>IF(LEN(#REF!)=3,"是",IF(A25&lt;&gt;"",IF(SUM(B25:C25)&lt;&gt;0,"是","否"),"是"))</f>
        <v>#REF!</v>
      </c>
      <c r="F25" s="302" t="e">
        <f>IF(LEN(#REF!)=3,"类",IF(LEN(#REF!)=5,"款","项"))</f>
        <v>#REF!</v>
      </c>
    </row>
    <row r="26" s="297" customFormat="1" ht="38" customHeight="1" spans="1:6">
      <c r="A26" s="322" t="s">
        <v>1315</v>
      </c>
      <c r="B26" s="324">
        <v>0</v>
      </c>
      <c r="C26" s="324">
        <v>0</v>
      </c>
      <c r="D26" s="325" t="str">
        <f t="shared" si="1"/>
        <v/>
      </c>
      <c r="E26" s="320" t="e">
        <f>IF(LEN(#REF!)=3,"是",IF(A26&lt;&gt;"",IF(SUM(B26:C26)&lt;&gt;0,"是","否"),"是"))</f>
        <v>#REF!</v>
      </c>
      <c r="F26" s="302" t="e">
        <f>IF(LEN(#REF!)=3,"类",IF(LEN(#REF!)=5,"款","项"))</f>
        <v>#REF!</v>
      </c>
    </row>
    <row r="27" s="300" customFormat="1" ht="38" customHeight="1" spans="1:6">
      <c r="A27" s="322" t="s">
        <v>1316</v>
      </c>
      <c r="B27" s="324">
        <v>0</v>
      </c>
      <c r="C27" s="324"/>
      <c r="D27" s="325" t="str">
        <f t="shared" si="1"/>
        <v/>
      </c>
      <c r="E27" s="320" t="e">
        <f>IF(LEN(#REF!)=3,"是",IF(A27&lt;&gt;"",IF(SUM(B27:C27)&lt;&gt;0,"是","否"),"是"))</f>
        <v>#REF!</v>
      </c>
      <c r="F27" s="302" t="e">
        <f>IF(LEN(#REF!)=3,"类",IF(LEN(#REF!)=5,"款","项"))</f>
        <v>#REF!</v>
      </c>
    </row>
    <row r="28" s="297" customFormat="1" ht="38" customHeight="1" spans="1:6">
      <c r="A28" s="322" t="s">
        <v>1317</v>
      </c>
      <c r="B28" s="324">
        <f>SUM(B29:B32)</f>
        <v>0</v>
      </c>
      <c r="C28" s="324">
        <f>SUM(C29:C32)</f>
        <v>0</v>
      </c>
      <c r="D28" s="325" t="str">
        <f t="shared" si="1"/>
        <v/>
      </c>
      <c r="E28" s="320" t="e">
        <f>IF(LEN(#REF!)=3,"是",IF(A28&lt;&gt;"",IF(SUM(B28:C28)&lt;&gt;0,"是","否"),"是"))</f>
        <v>#REF!</v>
      </c>
      <c r="F28" s="302" t="e">
        <f>IF(LEN(#REF!)=3,"类",IF(LEN(#REF!)=5,"款","项"))</f>
        <v>#REF!</v>
      </c>
    </row>
    <row r="29" ht="38" customHeight="1" spans="1:6">
      <c r="A29" s="322" t="s">
        <v>1318</v>
      </c>
      <c r="B29" s="324">
        <v>0</v>
      </c>
      <c r="C29" s="324">
        <v>0</v>
      </c>
      <c r="D29" s="325" t="str">
        <f t="shared" si="1"/>
        <v/>
      </c>
      <c r="E29" s="320" t="e">
        <f>IF(LEN(#REF!)=3,"是",IF(A29&lt;&gt;"",IF(SUM(B29:C29)&lt;&gt;0,"是","否"),"是"))</f>
        <v>#REF!</v>
      </c>
      <c r="F29" s="302" t="e">
        <f>IF(LEN(#REF!)=3,"类",IF(LEN(#REF!)=5,"款","项"))</f>
        <v>#REF!</v>
      </c>
    </row>
    <row r="30" ht="38" customHeight="1" spans="1:6">
      <c r="A30" s="322" t="s">
        <v>1319</v>
      </c>
      <c r="B30" s="324">
        <v>0</v>
      </c>
      <c r="C30" s="324">
        <v>0</v>
      </c>
      <c r="D30" s="325" t="str">
        <f t="shared" si="1"/>
        <v/>
      </c>
      <c r="E30" s="320" t="e">
        <f>IF(LEN(#REF!)=3,"是",IF(A30&lt;&gt;"",IF(SUM(B30:C30)&lt;&gt;0,"是","否"),"是"))</f>
        <v>#REF!</v>
      </c>
      <c r="F30" s="302" t="e">
        <f>IF(LEN(#REF!)=3,"类",IF(LEN(#REF!)=5,"款","项"))</f>
        <v>#REF!</v>
      </c>
    </row>
    <row r="31" ht="38" customHeight="1" spans="1:6">
      <c r="A31" s="322" t="s">
        <v>1320</v>
      </c>
      <c r="B31" s="324">
        <v>0</v>
      </c>
      <c r="C31" s="324">
        <v>0</v>
      </c>
      <c r="D31" s="325" t="str">
        <f t="shared" si="1"/>
        <v/>
      </c>
      <c r="E31" s="320" t="e">
        <f>IF(LEN(#REF!)=3,"是",IF(A31&lt;&gt;"",IF(SUM(B31:C31)&lt;&gt;0,"是","否"),"是"))</f>
        <v>#REF!</v>
      </c>
      <c r="F31" s="302" t="e">
        <f>IF(LEN(#REF!)=3,"类",IF(LEN(#REF!)=5,"款","项"))</f>
        <v>#REF!</v>
      </c>
    </row>
    <row r="32" ht="38" customHeight="1" spans="1:6">
      <c r="A32" s="322" t="s">
        <v>1321</v>
      </c>
      <c r="B32" s="324">
        <v>0</v>
      </c>
      <c r="C32" s="324">
        <v>0</v>
      </c>
      <c r="D32" s="325" t="str">
        <f t="shared" si="1"/>
        <v/>
      </c>
      <c r="E32" s="320" t="e">
        <f>IF(LEN(#REF!)=3,"是",IF(A32&lt;&gt;"",IF(SUM(B32:C32)&lt;&gt;0,"是","否"),"是"))</f>
        <v>#REF!</v>
      </c>
      <c r="F32" s="302" t="e">
        <f>IF(LEN(#REF!)=3,"类",IF(LEN(#REF!)=5,"款","项"))</f>
        <v>#REF!</v>
      </c>
    </row>
    <row r="33" ht="38" customHeight="1" spans="1:6">
      <c r="A33" s="317" t="s">
        <v>1322</v>
      </c>
      <c r="B33" s="329">
        <v>8756</v>
      </c>
      <c r="C33" s="329">
        <v>33455</v>
      </c>
      <c r="D33" s="331">
        <f t="shared" si="1"/>
        <v>2.821</v>
      </c>
      <c r="E33" s="320" t="e">
        <f>IF(LEN(#REF!)=3,"是",IF(A33&lt;&gt;"",IF(SUM(B33:C33)&lt;&gt;0,"是","否"),"是"))</f>
        <v>#REF!</v>
      </c>
      <c r="F33" s="302" t="e">
        <f>IF(LEN(#REF!)=3,"类",IF(LEN(#REF!)=5,"款","项"))</f>
        <v>#REF!</v>
      </c>
    </row>
    <row r="34" ht="38" customHeight="1" spans="1:6">
      <c r="A34" s="321" t="s">
        <v>1323</v>
      </c>
      <c r="B34" s="323">
        <v>8756</v>
      </c>
      <c r="C34" s="323">
        <v>33455</v>
      </c>
      <c r="D34" s="325">
        <f t="shared" si="1"/>
        <v>2.821</v>
      </c>
      <c r="E34" s="320" t="e">
        <f>IF(LEN(#REF!)=3,"是",IF(A34&lt;&gt;"",IF(SUM(B34:C34)&lt;&gt;0,"是","否"),"是"))</f>
        <v>#REF!</v>
      </c>
      <c r="F34" s="302" t="e">
        <f>IF(LEN(#REF!)=3,"类",IF(LEN(#REF!)=5,"款","项"))</f>
        <v>#REF!</v>
      </c>
    </row>
    <row r="35" ht="38" customHeight="1" spans="1:6">
      <c r="A35" s="322" t="s">
        <v>1324</v>
      </c>
      <c r="B35" s="324">
        <v>5561</v>
      </c>
      <c r="C35" s="324">
        <v>23934</v>
      </c>
      <c r="D35" s="325">
        <f t="shared" si="1"/>
        <v>3.304</v>
      </c>
      <c r="E35" s="320" t="e">
        <f>IF(LEN(#REF!)=3,"是",IF(A35&lt;&gt;"",IF(SUM(B35:C35)&lt;&gt;0,"是","否"),"是"))</f>
        <v>#REF!</v>
      </c>
      <c r="F35" s="302" t="e">
        <f>IF(LEN(#REF!)=3,"类",IF(LEN(#REF!)=5,"款","项"))</f>
        <v>#REF!</v>
      </c>
    </row>
    <row r="36" ht="38" customHeight="1" spans="1:6">
      <c r="A36" s="322" t="s">
        <v>1325</v>
      </c>
      <c r="B36" s="324">
        <v>1094</v>
      </c>
      <c r="C36" s="324"/>
      <c r="D36" s="325">
        <f t="shared" si="1"/>
        <v>-1</v>
      </c>
      <c r="E36" s="320" t="e">
        <f>IF(LEN(#REF!)=3,"是",IF(A36&lt;&gt;"",IF(SUM(B36:C36)&lt;&gt;0,"是","否"),"是"))</f>
        <v>#REF!</v>
      </c>
      <c r="F36" s="302" t="e">
        <f>IF(LEN(#REF!)=3,"类",IF(LEN(#REF!)=5,"款","项"))</f>
        <v>#REF!</v>
      </c>
    </row>
    <row r="37" ht="38" customHeight="1" spans="1:6">
      <c r="A37" s="322" t="s">
        <v>1326</v>
      </c>
      <c r="B37" s="324">
        <v>53</v>
      </c>
      <c r="C37" s="324"/>
      <c r="D37" s="325">
        <f t="shared" si="1"/>
        <v>-1</v>
      </c>
      <c r="E37" s="320" t="e">
        <f>IF(LEN(#REF!)=3,"是",IF(A37&lt;&gt;"",IF(SUM(B37:C37)&lt;&gt;0,"是","否"),"是"))</f>
        <v>#REF!</v>
      </c>
      <c r="F37" s="302" t="e">
        <f>IF(LEN(#REF!)=3,"类",IF(LEN(#REF!)=5,"款","项"))</f>
        <v>#REF!</v>
      </c>
    </row>
    <row r="38" ht="38" customHeight="1" spans="1:6">
      <c r="A38" s="322" t="s">
        <v>1327</v>
      </c>
      <c r="B38" s="324">
        <v>69</v>
      </c>
      <c r="C38" s="324">
        <v>3556</v>
      </c>
      <c r="D38" s="325">
        <f t="shared" si="1"/>
        <v>50.536</v>
      </c>
      <c r="E38" s="320" t="e">
        <f>IF(LEN(#REF!)=3,"是",IF(A38&lt;&gt;"",IF(SUM(B38:C38)&lt;&gt;0,"是","否"),"是"))</f>
        <v>#REF!</v>
      </c>
      <c r="F38" s="302" t="e">
        <f>IF(LEN(#REF!)=3,"类",IF(LEN(#REF!)=5,"款","项"))</f>
        <v>#REF!</v>
      </c>
    </row>
    <row r="39" ht="38" customHeight="1" spans="1:6">
      <c r="A39" s="322" t="s">
        <v>1328</v>
      </c>
      <c r="B39" s="324"/>
      <c r="C39" s="324"/>
      <c r="D39" s="325" t="str">
        <f t="shared" si="1"/>
        <v/>
      </c>
      <c r="E39" s="320" t="e">
        <f>IF(LEN(#REF!)=3,"是",IF(A39&lt;&gt;"",IF(SUM(B39:C39)&lt;&gt;0,"是","否"),"是"))</f>
        <v>#REF!</v>
      </c>
      <c r="F39" s="302" t="e">
        <f>IF(LEN(#REF!)=3,"类",IF(LEN(#REF!)=5,"款","项"))</f>
        <v>#REF!</v>
      </c>
    </row>
    <row r="40" ht="38" customHeight="1" spans="1:6">
      <c r="A40" s="322" t="s">
        <v>1329</v>
      </c>
      <c r="B40" s="324">
        <v>236</v>
      </c>
      <c r="C40" s="324">
        <v>5</v>
      </c>
      <c r="D40" s="325">
        <f t="shared" si="1"/>
        <v>-0.979</v>
      </c>
      <c r="E40" s="320" t="e">
        <f>IF(LEN(#REF!)=3,"是",IF(A40&lt;&gt;"",IF(SUM(B40:C40)&lt;&gt;0,"是","否"),"是"))</f>
        <v>#REF!</v>
      </c>
      <c r="F40" s="302" t="e">
        <f>IF(LEN(#REF!)=3,"类",IF(LEN(#REF!)=5,"款","项"))</f>
        <v>#REF!</v>
      </c>
    </row>
    <row r="41" ht="38" customHeight="1" spans="1:5">
      <c r="A41" s="322" t="s">
        <v>1330</v>
      </c>
      <c r="B41" s="324">
        <v>682</v>
      </c>
      <c r="C41" s="324">
        <v>3028</v>
      </c>
      <c r="D41" s="325">
        <f t="shared" si="1"/>
        <v>3.44</v>
      </c>
      <c r="E41" s="320"/>
    </row>
    <row r="42" ht="38" customHeight="1" spans="1:5">
      <c r="A42" s="322" t="s">
        <v>1331</v>
      </c>
      <c r="B42" s="324">
        <v>470</v>
      </c>
      <c r="C42" s="324">
        <v>1965</v>
      </c>
      <c r="D42" s="325">
        <f t="shared" si="1"/>
        <v>3.181</v>
      </c>
      <c r="E42" s="320"/>
    </row>
    <row r="43" ht="38" customHeight="1" spans="1:5">
      <c r="A43" s="322" t="s">
        <v>1332</v>
      </c>
      <c r="B43" s="324">
        <v>364</v>
      </c>
      <c r="C43" s="324">
        <v>283</v>
      </c>
      <c r="D43" s="325">
        <f t="shared" si="1"/>
        <v>-0.223</v>
      </c>
      <c r="E43" s="320"/>
    </row>
    <row r="44" ht="38" customHeight="1" spans="1:6">
      <c r="A44" s="322" t="s">
        <v>1333</v>
      </c>
      <c r="B44" s="324">
        <v>227</v>
      </c>
      <c r="C44" s="324">
        <v>684</v>
      </c>
      <c r="D44" s="325">
        <f t="shared" si="1"/>
        <v>2.013</v>
      </c>
      <c r="E44" s="320" t="e">
        <f>IF(LEN(#REF!)=3,"是",IF(A44&lt;&gt;"",IF(SUM(B44:C44)&lt;&gt;0,"是","否"),"是"))</f>
        <v>#REF!</v>
      </c>
      <c r="F44" s="302" t="e">
        <f>IF(LEN(#REF!)=3,"类",IF(LEN(#REF!)=5,"款","项"))</f>
        <v>#REF!</v>
      </c>
    </row>
    <row r="45" ht="38" customHeight="1" spans="1:6">
      <c r="A45" s="321" t="s">
        <v>1334</v>
      </c>
      <c r="B45" s="323"/>
      <c r="C45" s="323"/>
      <c r="D45" s="325"/>
      <c r="E45" s="320" t="e">
        <f>IF(LEN(#REF!)=3,"是",IF(A45&lt;&gt;"",IF(SUM(B45:C45)&lt;&gt;0,"是","否"),"是"))</f>
        <v>#REF!</v>
      </c>
      <c r="F45" s="302" t="e">
        <f>IF(LEN(#REF!)=3,"类",IF(LEN(#REF!)=5,"款","项"))</f>
        <v>#REF!</v>
      </c>
    </row>
    <row r="46" ht="38" customHeight="1" spans="1:6">
      <c r="A46" s="322" t="s">
        <v>1324</v>
      </c>
      <c r="B46" s="324"/>
      <c r="C46" s="324"/>
      <c r="D46" s="325" t="str">
        <f>IF(B46&gt;0,C46/B46-1,IF(B46&lt;0,-(C46/B46-1),""))</f>
        <v/>
      </c>
      <c r="E46" s="320" t="e">
        <f>IF(LEN(#REF!)=3,"是",IF(A46&lt;&gt;"",IF(SUM(B46:C46)&lt;&gt;0,"是","否"),"是"))</f>
        <v>#REF!</v>
      </c>
      <c r="F46" s="302" t="e">
        <f>IF(LEN(#REF!)=3,"类",IF(LEN(#REF!)=5,"款","项"))</f>
        <v>#REF!</v>
      </c>
    </row>
    <row r="47" ht="38" customHeight="1" spans="1:6">
      <c r="A47" s="322" t="s">
        <v>1325</v>
      </c>
      <c r="B47" s="324"/>
      <c r="C47" s="324"/>
      <c r="D47" s="325" t="str">
        <f>IF(B47&gt;0,C47/B47-1,IF(B47&lt;0,-(C47/B47-1),""))</f>
        <v/>
      </c>
      <c r="E47" s="320" t="e">
        <f>IF(LEN(#REF!)=3,"是",IF(A47&lt;&gt;"",IF(SUM(B47:C47)&lt;&gt;0,"是","否"),"是"))</f>
        <v>#REF!</v>
      </c>
      <c r="F47" s="302" t="e">
        <f>IF(LEN(#REF!)=3,"类",IF(LEN(#REF!)=5,"款","项"))</f>
        <v>#REF!</v>
      </c>
    </row>
    <row r="48" ht="38" customHeight="1" spans="1:6">
      <c r="A48" s="322" t="s">
        <v>1335</v>
      </c>
      <c r="B48" s="324"/>
      <c r="C48" s="324"/>
      <c r="D48" s="325" t="str">
        <f>IF(B48&gt;0,C48/B48-1,IF(B48&lt;0,-(C48/B48-1),""))</f>
        <v/>
      </c>
      <c r="E48" s="320" t="e">
        <f>IF(LEN(#REF!)=3,"是",IF(A48&lt;&gt;"",IF(SUM(B48:C48)&lt;&gt;0,"是","否"),"是"))</f>
        <v>#REF!</v>
      </c>
      <c r="F48" s="302" t="e">
        <f>IF(LEN(#REF!)=3,"类",IF(LEN(#REF!)=5,"款","项"))</f>
        <v>#REF!</v>
      </c>
    </row>
    <row r="49" ht="38" customHeight="1" spans="1:6">
      <c r="A49" s="321" t="s">
        <v>1336</v>
      </c>
      <c r="B49" s="323"/>
      <c r="C49" s="323"/>
      <c r="D49" s="325"/>
      <c r="E49" s="320" t="e">
        <f>IF(LEN(#REF!)=3,"是",IF(A49&lt;&gt;"",IF(SUM(B49:C49)&lt;&gt;0,"是","否"),"是"))</f>
        <v>#REF!</v>
      </c>
      <c r="F49" s="302" t="e">
        <f>IF(LEN(#REF!)=3,"类",IF(LEN(#REF!)=5,"款","项"))</f>
        <v>#REF!</v>
      </c>
    </row>
    <row r="50" ht="38" customHeight="1" spans="1:6">
      <c r="A50" s="321" t="s">
        <v>1337</v>
      </c>
      <c r="B50" s="323"/>
      <c r="C50" s="323"/>
      <c r="D50" s="325"/>
      <c r="E50" s="320" t="e">
        <f>IF(LEN(#REF!)=3,"是",IF(A50&lt;&gt;"",IF(SUM(B50:C50)&lt;&gt;0,"是","否"),"是"))</f>
        <v>#REF!</v>
      </c>
      <c r="F50" s="302" t="e">
        <f>IF(LEN(#REF!)=3,"类",IF(LEN(#REF!)=5,"款","项"))</f>
        <v>#REF!</v>
      </c>
    </row>
    <row r="51" ht="38" customHeight="1" spans="1:6">
      <c r="A51" s="322" t="s">
        <v>1338</v>
      </c>
      <c r="B51" s="324"/>
      <c r="C51" s="324"/>
      <c r="D51" s="325" t="str">
        <f>IF(B51&gt;0,C51/B51-1,IF(B51&lt;0,-(C51/B51-1),""))</f>
        <v/>
      </c>
      <c r="E51" s="320" t="e">
        <f>IF(LEN(#REF!)=3,"是",IF(A51&lt;&gt;"",IF(SUM(B51:C51)&lt;&gt;0,"是","否"),"是"))</f>
        <v>#REF!</v>
      </c>
      <c r="F51" s="302" t="e">
        <f>IF(LEN(#REF!)=3,"类",IF(LEN(#REF!)=5,"款","项"))</f>
        <v>#REF!</v>
      </c>
    </row>
    <row r="52" ht="38" customHeight="1" spans="1:6">
      <c r="A52" s="322" t="s">
        <v>1339</v>
      </c>
      <c r="B52" s="324"/>
      <c r="C52" s="324"/>
      <c r="D52" s="325" t="str">
        <f>IF(B52&gt;0,C52/B52-1,IF(B52&lt;0,-(C52/B52-1),""))</f>
        <v/>
      </c>
      <c r="E52" s="320" t="e">
        <f>IF(LEN(#REF!)=3,"是",IF(A52&lt;&gt;"",IF(SUM(B52:C52)&lt;&gt;0,"是","否"),"是"))</f>
        <v>#REF!</v>
      </c>
      <c r="F52" s="302" t="e">
        <f>IF(LEN(#REF!)=3,"类",IF(LEN(#REF!)=5,"款","项"))</f>
        <v>#REF!</v>
      </c>
    </row>
    <row r="53" ht="38" customHeight="1" spans="1:6">
      <c r="A53" s="322" t="s">
        <v>1340</v>
      </c>
      <c r="B53" s="324"/>
      <c r="C53" s="324"/>
      <c r="D53" s="325" t="str">
        <f>IF(B53&gt;0,C53/B53-1,IF(B53&lt;0,-(C53/B53-1),""))</f>
        <v/>
      </c>
      <c r="E53" s="320" t="e">
        <f>IF(LEN(#REF!)=3,"是",IF(A53&lt;&gt;"",IF(SUM(B53:C53)&lt;&gt;0,"是","否"),"是"))</f>
        <v>#REF!</v>
      </c>
      <c r="F53" s="302" t="e">
        <f>IF(LEN(#REF!)=3,"类",IF(LEN(#REF!)=5,"款","项"))</f>
        <v>#REF!</v>
      </c>
    </row>
    <row r="54" ht="38" customHeight="1" spans="1:6">
      <c r="A54" s="322" t="s">
        <v>1341</v>
      </c>
      <c r="B54" s="324"/>
      <c r="C54" s="324"/>
      <c r="D54" s="325" t="str">
        <f>IF(B54&gt;0,C54/B54-1,IF(B54&lt;0,-(C54/B54-1),""))</f>
        <v/>
      </c>
      <c r="E54" s="320" t="e">
        <f>IF(LEN(#REF!)=3,"是",IF(A54&lt;&gt;"",IF(SUM(B54:C54)&lt;&gt;0,"是","否"),"是"))</f>
        <v>#REF!</v>
      </c>
      <c r="F54" s="302" t="e">
        <f>IF(LEN(#REF!)=3,"类",IF(LEN(#REF!)=5,"款","项"))</f>
        <v>#REF!</v>
      </c>
    </row>
    <row r="55" ht="38" customHeight="1" spans="1:6">
      <c r="A55" s="322" t="s">
        <v>1342</v>
      </c>
      <c r="B55" s="324"/>
      <c r="C55" s="324"/>
      <c r="D55" s="325" t="str">
        <f>IF(B55&gt;0,C55/B55-1,IF(B55&lt;0,-(C55/B55-1),""))</f>
        <v/>
      </c>
      <c r="E55" s="320" t="e">
        <f>IF(LEN(#REF!)=3,"是",IF(A55&lt;&gt;"",IF(SUM(B55:C55)&lt;&gt;0,"是","否"),"是"))</f>
        <v>#REF!</v>
      </c>
      <c r="F55" s="302" t="e">
        <f>IF(LEN(#REF!)=3,"类",IF(LEN(#REF!)=5,"款","项"))</f>
        <v>#REF!</v>
      </c>
    </row>
    <row r="56" ht="38" customHeight="1" spans="1:6">
      <c r="A56" s="321" t="s">
        <v>1343</v>
      </c>
      <c r="B56" s="323"/>
      <c r="C56" s="323"/>
      <c r="D56" s="325"/>
      <c r="E56" s="320" t="e">
        <f>IF(LEN(#REF!)=3,"是",IF(A56&lt;&gt;"",IF(SUM(B56:C56)&lt;&gt;0,"是","否"),"是"))</f>
        <v>#REF!</v>
      </c>
      <c r="F56" s="302" t="e">
        <f>IF(LEN(#REF!)=3,"类",IF(LEN(#REF!)=5,"款","项"))</f>
        <v>#REF!</v>
      </c>
    </row>
    <row r="57" ht="38" customHeight="1" spans="1:6">
      <c r="A57" s="322" t="s">
        <v>1344</v>
      </c>
      <c r="B57" s="324"/>
      <c r="C57" s="324"/>
      <c r="D57" s="325" t="str">
        <f t="shared" ref="D56:D111" si="2">IF(B57&gt;0,C57/B57-1,IF(B57&lt;0,-(C57/B57-1),""))</f>
        <v/>
      </c>
      <c r="E57" s="320" t="e">
        <f>IF(LEN(#REF!)=3,"是",IF(A57&lt;&gt;"",IF(SUM(B57:C57)&lt;&gt;0,"是","否"),"是"))</f>
        <v>#REF!</v>
      </c>
      <c r="F57" s="302" t="e">
        <f>IF(LEN(#REF!)=3,"类",IF(LEN(#REF!)=5,"款","项"))</f>
        <v>#REF!</v>
      </c>
    </row>
    <row r="58" ht="38" customHeight="1" spans="1:6">
      <c r="A58" s="322" t="s">
        <v>1345</v>
      </c>
      <c r="B58" s="324"/>
      <c r="C58" s="324"/>
      <c r="D58" s="325" t="str">
        <f t="shared" si="2"/>
        <v/>
      </c>
      <c r="E58" s="320" t="e">
        <f>IF(LEN(#REF!)=3,"是",IF(A58&lt;&gt;"",IF(SUM(B58:C58)&lt;&gt;0,"是","否"),"是"))</f>
        <v>#REF!</v>
      </c>
      <c r="F58" s="302" t="e">
        <f>IF(LEN(#REF!)=3,"类",IF(LEN(#REF!)=5,"款","项"))</f>
        <v>#REF!</v>
      </c>
    </row>
    <row r="59" ht="38" customHeight="1" spans="1:6">
      <c r="A59" s="322" t="s">
        <v>1346</v>
      </c>
      <c r="B59" s="324"/>
      <c r="C59" s="324"/>
      <c r="D59" s="325" t="str">
        <f t="shared" si="2"/>
        <v/>
      </c>
      <c r="E59" s="320" t="e">
        <f>IF(LEN(#REF!)=3,"是",IF(A59&lt;&gt;"",IF(SUM(B59:C59)&lt;&gt;0,"是","否"),"是"))</f>
        <v>#REF!</v>
      </c>
      <c r="F59" s="302" t="e">
        <f>IF(LEN(#REF!)=3,"类",IF(LEN(#REF!)=5,"款","项"))</f>
        <v>#REF!</v>
      </c>
    </row>
    <row r="60" ht="38" customHeight="1" spans="1:6">
      <c r="A60" s="321" t="s">
        <v>1347</v>
      </c>
      <c r="B60" s="323"/>
      <c r="C60" s="323"/>
      <c r="D60" s="325"/>
      <c r="E60" s="320" t="e">
        <f>IF(LEN(#REF!)=3,"是",IF(A60&lt;&gt;"",IF(SUM(B60:C60)&lt;&gt;0,"是","否"),"是"))</f>
        <v>#REF!</v>
      </c>
      <c r="F60" s="302" t="e">
        <f>IF(LEN(#REF!)=3,"类",IF(LEN(#REF!)=5,"款","项"))</f>
        <v>#REF!</v>
      </c>
    </row>
    <row r="61" ht="38" customHeight="1" spans="1:6">
      <c r="A61" s="322" t="s">
        <v>1324</v>
      </c>
      <c r="B61" s="324">
        <v>0</v>
      </c>
      <c r="C61" s="324"/>
      <c r="D61" s="325" t="str">
        <f t="shared" si="2"/>
        <v/>
      </c>
      <c r="E61" s="320" t="e">
        <f>IF(LEN(#REF!)=3,"是",IF(A61&lt;&gt;"",IF(SUM(B61:C61)&lt;&gt;0,"是","否"),"是"))</f>
        <v>#REF!</v>
      </c>
      <c r="F61" s="302" t="e">
        <f>IF(LEN(#REF!)=3,"类",IF(LEN(#REF!)=5,"款","项"))</f>
        <v>#REF!</v>
      </c>
    </row>
    <row r="62" ht="38" customHeight="1" spans="1:6">
      <c r="A62" s="322" t="s">
        <v>1325</v>
      </c>
      <c r="B62" s="324"/>
      <c r="C62" s="324"/>
      <c r="D62" s="325" t="str">
        <f t="shared" si="2"/>
        <v/>
      </c>
      <c r="E62" s="320" t="e">
        <f>IF(LEN(#REF!)=3,"是",IF(A62&lt;&gt;"",IF(SUM(B62:C62)&lt;&gt;0,"是","否"),"是"))</f>
        <v>#REF!</v>
      </c>
      <c r="F62" s="302" t="e">
        <f>IF(LEN(#REF!)=3,"类",IF(LEN(#REF!)=5,"款","项"))</f>
        <v>#REF!</v>
      </c>
    </row>
    <row r="63" ht="38" customHeight="1" spans="1:6">
      <c r="A63" s="322" t="s">
        <v>1348</v>
      </c>
      <c r="B63" s="324">
        <v>0</v>
      </c>
      <c r="C63" s="324"/>
      <c r="D63" s="325" t="str">
        <f t="shared" si="2"/>
        <v/>
      </c>
      <c r="E63" s="320" t="e">
        <f>IF(LEN(#REF!)=3,"是",IF(A63&lt;&gt;"",IF(SUM(B63:C63)&lt;&gt;0,"是","否"),"是"))</f>
        <v>#REF!</v>
      </c>
      <c r="F63" s="302" t="e">
        <f>IF(LEN(#REF!)=3,"类",IF(LEN(#REF!)=5,"款","项"))</f>
        <v>#REF!</v>
      </c>
    </row>
    <row r="64" ht="38" customHeight="1" spans="1:6">
      <c r="A64" s="321" t="s">
        <v>1349</v>
      </c>
      <c r="B64" s="323"/>
      <c r="C64" s="323"/>
      <c r="D64" s="325"/>
      <c r="E64" s="320" t="e">
        <f>IF(LEN(#REF!)=3,"是",IF(A64&lt;&gt;"",IF(SUM(B64:C64)&lt;&gt;0,"是","否"),"是"))</f>
        <v>#REF!</v>
      </c>
      <c r="F64" s="302" t="e">
        <f>IF(LEN(#REF!)=3,"类",IF(LEN(#REF!)=5,"款","项"))</f>
        <v>#REF!</v>
      </c>
    </row>
    <row r="65" ht="38" customHeight="1" spans="1:6">
      <c r="A65" s="322" t="s">
        <v>1324</v>
      </c>
      <c r="B65" s="324"/>
      <c r="C65" s="324">
        <v>0</v>
      </c>
      <c r="D65" s="325" t="str">
        <f t="shared" si="2"/>
        <v/>
      </c>
      <c r="E65" s="320" t="e">
        <f>IF(LEN(#REF!)=3,"是",IF(A65&lt;&gt;"",IF(SUM(B65:C65)&lt;&gt;0,"是","否"),"是"))</f>
        <v>#REF!</v>
      </c>
      <c r="F65" s="302" t="e">
        <f>IF(LEN(#REF!)=3,"类",IF(LEN(#REF!)=5,"款","项"))</f>
        <v>#REF!</v>
      </c>
    </row>
    <row r="66" ht="38" customHeight="1" spans="1:6">
      <c r="A66" s="322" t="s">
        <v>1325</v>
      </c>
      <c r="B66" s="324"/>
      <c r="C66" s="324">
        <v>0</v>
      </c>
      <c r="D66" s="325" t="str">
        <f t="shared" si="2"/>
        <v/>
      </c>
      <c r="E66" s="320" t="e">
        <f>IF(LEN(#REF!)=3,"是",IF(A66&lt;&gt;"",IF(SUM(B66:C66)&lt;&gt;0,"是","否"),"是"))</f>
        <v>#REF!</v>
      </c>
      <c r="F66" s="302" t="e">
        <f>IF(LEN(#REF!)=3,"类",IF(LEN(#REF!)=5,"款","项"))</f>
        <v>#REF!</v>
      </c>
    </row>
    <row r="67" s="297" customFormat="1" ht="38" customHeight="1" spans="1:6">
      <c r="A67" s="322" t="s">
        <v>1350</v>
      </c>
      <c r="B67" s="324"/>
      <c r="C67" s="324"/>
      <c r="D67" s="325" t="str">
        <f t="shared" si="2"/>
        <v/>
      </c>
      <c r="E67" s="320" t="e">
        <f>IF(LEN(#REF!)=3,"是",IF(A67&lt;&gt;"",IF(SUM(B67:C67)&lt;&gt;0,"是","否"),"是"))</f>
        <v>#REF!</v>
      </c>
      <c r="F67" s="302" t="e">
        <f>IF(LEN(#REF!)=3,"类",IF(LEN(#REF!)=5,"款","项"))</f>
        <v>#REF!</v>
      </c>
    </row>
    <row r="68" s="297" customFormat="1" ht="38" customHeight="1" spans="1:6">
      <c r="A68" s="321" t="s">
        <v>1351</v>
      </c>
      <c r="B68" s="323"/>
      <c r="C68" s="323"/>
      <c r="D68" s="325"/>
      <c r="E68" s="320" t="e">
        <f>IF(LEN(#REF!)=3,"是",IF(A68&lt;&gt;"",IF(SUM(B68:C68)&lt;&gt;0,"是","否"),"是"))</f>
        <v>#REF!</v>
      </c>
      <c r="F68" s="302" t="e">
        <f>IF(LEN(#REF!)=3,"类",IF(LEN(#REF!)=5,"款","项"))</f>
        <v>#REF!</v>
      </c>
    </row>
    <row r="69" s="297" customFormat="1" ht="38" customHeight="1" spans="1:6">
      <c r="A69" s="322" t="s">
        <v>1338</v>
      </c>
      <c r="B69" s="324"/>
      <c r="C69" s="324"/>
      <c r="D69" s="325" t="str">
        <f t="shared" si="2"/>
        <v/>
      </c>
      <c r="E69" s="320" t="e">
        <f>IF(LEN(#REF!)=3,"是",IF(A69&lt;&gt;"",IF(SUM(B69:C69)&lt;&gt;0,"是","否"),"是"))</f>
        <v>#REF!</v>
      </c>
      <c r="F69" s="302" t="e">
        <f>IF(LEN(#REF!)=3,"类",IF(LEN(#REF!)=5,"款","项"))</f>
        <v>#REF!</v>
      </c>
    </row>
    <row r="70" s="297" customFormat="1" ht="38" customHeight="1" spans="1:6">
      <c r="A70" s="322" t="s">
        <v>1339</v>
      </c>
      <c r="B70" s="324"/>
      <c r="C70" s="324"/>
      <c r="D70" s="325" t="str">
        <f t="shared" si="2"/>
        <v/>
      </c>
      <c r="E70" s="320" t="e">
        <f>IF(LEN(#REF!)=3,"是",IF(A70&lt;&gt;"",IF(SUM(B70:C70)&lt;&gt;0,"是","否"),"是"))</f>
        <v>#REF!</v>
      </c>
      <c r="F70" s="302" t="e">
        <f>IF(LEN(#REF!)=3,"类",IF(LEN(#REF!)=5,"款","项"))</f>
        <v>#REF!</v>
      </c>
    </row>
    <row r="71" s="297" customFormat="1" ht="38" customHeight="1" spans="1:6">
      <c r="A71" s="322" t="s">
        <v>1340</v>
      </c>
      <c r="B71" s="324">
        <v>0</v>
      </c>
      <c r="C71" s="324">
        <v>0</v>
      </c>
      <c r="D71" s="325" t="str">
        <f t="shared" si="2"/>
        <v/>
      </c>
      <c r="E71" s="320" t="e">
        <f>IF(LEN(#REF!)=3,"是",IF(A71&lt;&gt;"",IF(SUM(B71:C71)&lt;&gt;0,"是","否"),"是"))</f>
        <v>#REF!</v>
      </c>
      <c r="F71" s="302" t="e">
        <f>IF(LEN(#REF!)=3,"类",IF(LEN(#REF!)=5,"款","项"))</f>
        <v>#REF!</v>
      </c>
    </row>
    <row r="72" s="297" customFormat="1" ht="38" customHeight="1" spans="1:6">
      <c r="A72" s="322" t="s">
        <v>1341</v>
      </c>
      <c r="B72" s="324">
        <v>0</v>
      </c>
      <c r="C72" s="324">
        <v>0</v>
      </c>
      <c r="D72" s="325" t="str">
        <f t="shared" si="2"/>
        <v/>
      </c>
      <c r="E72" s="320" t="e">
        <f>IF(LEN(#REF!)=3,"是",IF(A72&lt;&gt;"",IF(SUM(B72:C72)&lt;&gt;0,"是","否"),"是"))</f>
        <v>#REF!</v>
      </c>
      <c r="F72" s="302" t="e">
        <f>IF(LEN(#REF!)=3,"类",IF(LEN(#REF!)=5,"款","项"))</f>
        <v>#REF!</v>
      </c>
    </row>
    <row r="73" s="297" customFormat="1" ht="38" customHeight="1" spans="1:6">
      <c r="A73" s="322" t="s">
        <v>1352</v>
      </c>
      <c r="B73" s="324"/>
      <c r="C73" s="324"/>
      <c r="D73" s="325" t="str">
        <f t="shared" si="2"/>
        <v/>
      </c>
      <c r="E73" s="320" t="e">
        <f>IF(LEN(#REF!)=3,"是",IF(A73&lt;&gt;"",IF(SUM(B73:C73)&lt;&gt;0,"是","否"),"是"))</f>
        <v>#REF!</v>
      </c>
      <c r="F73" s="302" t="e">
        <f>IF(LEN(#REF!)=3,"类",IF(LEN(#REF!)=5,"款","项"))</f>
        <v>#REF!</v>
      </c>
    </row>
    <row r="74" s="297" customFormat="1" ht="38" customHeight="1" spans="1:6">
      <c r="A74" s="321" t="s">
        <v>1353</v>
      </c>
      <c r="B74" s="323"/>
      <c r="C74" s="323"/>
      <c r="D74" s="325"/>
      <c r="E74" s="320" t="e">
        <f>IF(LEN(#REF!)=3,"是",IF(A74&lt;&gt;"",IF(SUM(B74:C74)&lt;&gt;0,"是","否"),"是"))</f>
        <v>#REF!</v>
      </c>
      <c r="F74" s="302" t="e">
        <f>IF(LEN(#REF!)=3,"类",IF(LEN(#REF!)=5,"款","项"))</f>
        <v>#REF!</v>
      </c>
    </row>
    <row r="75" s="297" customFormat="1" ht="38" customHeight="1" spans="1:6">
      <c r="A75" s="322" t="s">
        <v>1344</v>
      </c>
      <c r="B75" s="324">
        <v>0</v>
      </c>
      <c r="C75" s="324"/>
      <c r="D75" s="325" t="str">
        <f t="shared" si="2"/>
        <v/>
      </c>
      <c r="E75" s="320" t="e">
        <f>IF(LEN(#REF!)=3,"是",IF(A75&lt;&gt;"",IF(SUM(B75:C75)&lt;&gt;0,"是","否"),"是"))</f>
        <v>#REF!</v>
      </c>
      <c r="F75" s="302" t="e">
        <f>IF(LEN(#REF!)=3,"类",IF(LEN(#REF!)=5,"款","项"))</f>
        <v>#REF!</v>
      </c>
    </row>
    <row r="76" s="297" customFormat="1" ht="38" customHeight="1" spans="1:6">
      <c r="A76" s="322" t="s">
        <v>1354</v>
      </c>
      <c r="B76" s="324">
        <v>0</v>
      </c>
      <c r="C76" s="324"/>
      <c r="D76" s="325" t="str">
        <f t="shared" si="2"/>
        <v/>
      </c>
      <c r="E76" s="320" t="e">
        <f>IF(LEN(#REF!)=3,"是",IF(A76&lt;&gt;"",IF(SUM(B76:C76)&lt;&gt;0,"是","否"),"是"))</f>
        <v>#REF!</v>
      </c>
      <c r="F76" s="302" t="e">
        <f>IF(LEN(#REF!)=3,"类",IF(LEN(#REF!)=5,"款","项"))</f>
        <v>#REF!</v>
      </c>
    </row>
    <row r="77" s="297" customFormat="1" ht="38" customHeight="1" spans="1:6">
      <c r="A77" s="321" t="s">
        <v>1355</v>
      </c>
      <c r="B77" s="323"/>
      <c r="C77" s="323"/>
      <c r="D77" s="325"/>
      <c r="E77" s="320" t="e">
        <f>IF(LEN(#REF!)=3,"是",IF(A77&lt;&gt;"",IF(SUM(B77:C77)&lt;&gt;0,"是","否"),"是"))</f>
        <v>#REF!</v>
      </c>
      <c r="F77" s="302" t="e">
        <f>IF(LEN(#REF!)=3,"类",IF(LEN(#REF!)=5,"款","项"))</f>
        <v>#REF!</v>
      </c>
    </row>
    <row r="78" s="297" customFormat="1" ht="38" customHeight="1" spans="1:6">
      <c r="A78" s="322" t="s">
        <v>1324</v>
      </c>
      <c r="B78" s="324">
        <v>0</v>
      </c>
      <c r="C78" s="324"/>
      <c r="D78" s="325" t="str">
        <f t="shared" si="2"/>
        <v/>
      </c>
      <c r="E78" s="320" t="e">
        <f>IF(LEN(#REF!)=3,"是",IF(A78&lt;&gt;"",IF(SUM(B78:C78)&lt;&gt;0,"是","否"),"是"))</f>
        <v>#REF!</v>
      </c>
      <c r="F78" s="302" t="e">
        <f>IF(LEN(#REF!)=3,"类",IF(LEN(#REF!)=5,"款","项"))</f>
        <v>#REF!</v>
      </c>
    </row>
    <row r="79" s="297" customFormat="1" ht="38" customHeight="1" spans="1:6">
      <c r="A79" s="322" t="s">
        <v>1325</v>
      </c>
      <c r="B79" s="324">
        <v>0</v>
      </c>
      <c r="C79" s="324">
        <v>0</v>
      </c>
      <c r="D79" s="325" t="str">
        <f t="shared" si="2"/>
        <v/>
      </c>
      <c r="E79" s="320" t="e">
        <f>IF(LEN(#REF!)=3,"是",IF(A79&lt;&gt;"",IF(SUM(B79:C79)&lt;&gt;0,"是","否"),"是"))</f>
        <v>#REF!</v>
      </c>
      <c r="F79" s="302" t="e">
        <f>IF(LEN(#REF!)=3,"类",IF(LEN(#REF!)=5,"款","项"))</f>
        <v>#REF!</v>
      </c>
    </row>
    <row r="80" s="297" customFormat="1" ht="38" customHeight="1" spans="1:6">
      <c r="A80" s="322" t="s">
        <v>1326</v>
      </c>
      <c r="B80" s="324">
        <v>0</v>
      </c>
      <c r="C80" s="324"/>
      <c r="D80" s="325" t="str">
        <f t="shared" si="2"/>
        <v/>
      </c>
      <c r="E80" s="320" t="e">
        <f>IF(LEN(#REF!)=3,"是",IF(A80&lt;&gt;"",IF(SUM(B80:C80)&lt;&gt;0,"是","否"),"是"))</f>
        <v>#REF!</v>
      </c>
      <c r="F80" s="302" t="e">
        <f>IF(LEN(#REF!)=3,"类",IF(LEN(#REF!)=5,"款","项"))</f>
        <v>#REF!</v>
      </c>
    </row>
    <row r="81" s="297" customFormat="1" ht="38" customHeight="1" spans="1:6">
      <c r="A81" s="322" t="s">
        <v>1327</v>
      </c>
      <c r="B81" s="324">
        <v>0</v>
      </c>
      <c r="C81" s="324">
        <v>0</v>
      </c>
      <c r="D81" s="325" t="str">
        <f t="shared" si="2"/>
        <v/>
      </c>
      <c r="E81" s="320" t="e">
        <f>IF(LEN(#REF!)=3,"是",IF(A81&lt;&gt;"",IF(SUM(B81:C81)&lt;&gt;0,"是","否"),"是"))</f>
        <v>#REF!</v>
      </c>
      <c r="F81" s="302" t="e">
        <f>IF(LEN(#REF!)=3,"类",IF(LEN(#REF!)=5,"款","项"))</f>
        <v>#REF!</v>
      </c>
    </row>
    <row r="82" ht="38" customHeight="1" spans="1:6">
      <c r="A82" s="322" t="s">
        <v>1356</v>
      </c>
      <c r="B82" s="324">
        <v>0</v>
      </c>
      <c r="C82" s="324">
        <v>0</v>
      </c>
      <c r="D82" s="325" t="str">
        <f t="shared" si="2"/>
        <v/>
      </c>
      <c r="E82" s="320" t="e">
        <f>IF(LEN(#REF!)=3,"是",IF(A82&lt;&gt;"",IF(SUM(B82:C82)&lt;&gt;0,"是","否"),"是"))</f>
        <v>#REF!</v>
      </c>
      <c r="F82" s="302" t="e">
        <f>IF(LEN(#REF!)=3,"类",IF(LEN(#REF!)=5,"款","项"))</f>
        <v>#REF!</v>
      </c>
    </row>
    <row r="83" ht="38" customHeight="1" spans="1:6">
      <c r="A83" s="322" t="s">
        <v>1357</v>
      </c>
      <c r="B83" s="324">
        <v>0</v>
      </c>
      <c r="C83" s="324">
        <v>0</v>
      </c>
      <c r="D83" s="325" t="str">
        <f t="shared" si="2"/>
        <v/>
      </c>
      <c r="E83" s="320" t="e">
        <f>IF(LEN(#REF!)=3,"是",IF(A83&lt;&gt;"",IF(SUM(B83:C83)&lt;&gt;0,"是","否"),"是"))</f>
        <v>#REF!</v>
      </c>
      <c r="F83" s="302" t="e">
        <f>IF(LEN(#REF!)=3,"类",IF(LEN(#REF!)=5,"款","项"))</f>
        <v>#REF!</v>
      </c>
    </row>
    <row r="84" ht="38" customHeight="1" spans="1:6">
      <c r="A84" s="322" t="s">
        <v>1358</v>
      </c>
      <c r="B84" s="324">
        <v>0</v>
      </c>
      <c r="C84" s="324">
        <v>0</v>
      </c>
      <c r="D84" s="325" t="str">
        <f t="shared" si="2"/>
        <v/>
      </c>
      <c r="E84" s="320" t="e">
        <f>IF(LEN(#REF!)=3,"是",IF(A84&lt;&gt;"",IF(SUM(B84:C84)&lt;&gt;0,"是","否"),"是"))</f>
        <v>#REF!</v>
      </c>
      <c r="F84" s="302" t="e">
        <f>IF(LEN(#REF!)=3,"类",IF(LEN(#REF!)=5,"款","项"))</f>
        <v>#REF!</v>
      </c>
    </row>
    <row r="85" s="297" customFormat="1" ht="38" customHeight="1" spans="1:6">
      <c r="A85" s="322" t="s">
        <v>1359</v>
      </c>
      <c r="B85" s="324">
        <v>0</v>
      </c>
      <c r="C85" s="324"/>
      <c r="D85" s="325" t="str">
        <f t="shared" si="2"/>
        <v/>
      </c>
      <c r="E85" s="320" t="e">
        <f>IF(LEN(#REF!)=3,"是",IF(A85&lt;&gt;"",IF(SUM(B85:C85)&lt;&gt;0,"是","否"),"是"))</f>
        <v>#REF!</v>
      </c>
      <c r="F85" s="302" t="e">
        <f>IF(LEN(#REF!)=3,"类",IF(LEN(#REF!)=5,"款","项"))</f>
        <v>#REF!</v>
      </c>
    </row>
    <row r="86" s="297" customFormat="1" ht="38" customHeight="1" spans="1:6">
      <c r="A86" s="317" t="s">
        <v>1360</v>
      </c>
      <c r="B86" s="329">
        <v>334</v>
      </c>
      <c r="C86" s="329">
        <v>2572</v>
      </c>
      <c r="D86" s="331">
        <f t="shared" si="2"/>
        <v>6.701</v>
      </c>
      <c r="E86" s="320" t="e">
        <f>IF(LEN(#REF!)=3,"是",IF(A86&lt;&gt;"",IF(SUM(B86:C86)&lt;&gt;0,"是","否"),"是"))</f>
        <v>#REF!</v>
      </c>
      <c r="F86" s="302" t="e">
        <f>IF(LEN(#REF!)=3,"类",IF(LEN(#REF!)=5,"款","项"))</f>
        <v>#REF!</v>
      </c>
    </row>
    <row r="87" ht="38" customHeight="1" spans="1:6">
      <c r="A87" s="321" t="s">
        <v>1361</v>
      </c>
      <c r="B87" s="323"/>
      <c r="C87" s="323">
        <v>2443</v>
      </c>
      <c r="D87" s="325"/>
      <c r="E87" s="320" t="e">
        <f>IF(LEN(#REF!)=3,"是",IF(A87&lt;&gt;"",IF(SUM(B87:C87)&lt;&gt;0,"是","否"),"是"))</f>
        <v>#REF!</v>
      </c>
      <c r="F87" s="302" t="e">
        <f>IF(LEN(#REF!)=3,"类",IF(LEN(#REF!)=5,"款","项"))</f>
        <v>#REF!</v>
      </c>
    </row>
    <row r="88" s="297" customFormat="1" ht="38" customHeight="1" spans="1:6">
      <c r="A88" s="322" t="s">
        <v>1362</v>
      </c>
      <c r="B88" s="324"/>
      <c r="C88" s="324">
        <v>2443</v>
      </c>
      <c r="D88" s="325" t="str">
        <f t="shared" si="2"/>
        <v/>
      </c>
      <c r="E88" s="320" t="e">
        <f>IF(LEN(#REF!)=3,"是",IF(A88&lt;&gt;"",IF(SUM(B88:C88)&lt;&gt;0,"是","否"),"是"))</f>
        <v>#REF!</v>
      </c>
      <c r="F88" s="302" t="e">
        <f>IF(LEN(#REF!)=3,"类",IF(LEN(#REF!)=5,"款","项"))</f>
        <v>#REF!</v>
      </c>
    </row>
    <row r="89" s="297" customFormat="1" ht="38" customHeight="1" spans="1:6">
      <c r="A89" s="322" t="s">
        <v>1363</v>
      </c>
      <c r="B89" s="324"/>
      <c r="C89" s="324"/>
      <c r="D89" s="325" t="str">
        <f t="shared" si="2"/>
        <v/>
      </c>
      <c r="E89" s="320" t="e">
        <f>IF(LEN(#REF!)=3,"是",IF(A89&lt;&gt;"",IF(SUM(B89:C89)&lt;&gt;0,"是","否"),"是"))</f>
        <v>#REF!</v>
      </c>
      <c r="F89" s="302" t="e">
        <f>IF(LEN(#REF!)=3,"类",IF(LEN(#REF!)=5,"款","项"))</f>
        <v>#REF!</v>
      </c>
    </row>
    <row r="90" s="297" customFormat="1" ht="38" customHeight="1" spans="1:6">
      <c r="A90" s="322" t="s">
        <v>1364</v>
      </c>
      <c r="B90" s="324">
        <v>0</v>
      </c>
      <c r="C90" s="324">
        <v>0</v>
      </c>
      <c r="D90" s="325" t="str">
        <f t="shared" si="2"/>
        <v/>
      </c>
      <c r="E90" s="320" t="e">
        <f>IF(LEN(#REF!)=3,"是",IF(A90&lt;&gt;"",IF(SUM(B90:C90)&lt;&gt;0,"是","否"),"是"))</f>
        <v>#REF!</v>
      </c>
      <c r="F90" s="302" t="e">
        <f>IF(LEN(#REF!)=3,"类",IF(LEN(#REF!)=5,"款","项"))</f>
        <v>#REF!</v>
      </c>
    </row>
    <row r="91" s="297" customFormat="1" ht="38" customHeight="1" spans="1:6">
      <c r="A91" s="322" t="s">
        <v>1365</v>
      </c>
      <c r="B91" s="324"/>
      <c r="C91" s="324"/>
      <c r="D91" s="325" t="str">
        <f t="shared" si="2"/>
        <v/>
      </c>
      <c r="E91" s="320" t="e">
        <f>IF(LEN(#REF!)=3,"是",IF(A91&lt;&gt;"",IF(SUM(B91:C91)&lt;&gt;0,"是","否"),"是"))</f>
        <v>#REF!</v>
      </c>
      <c r="F91" s="302" t="e">
        <f>IF(LEN(#REF!)=3,"类",IF(LEN(#REF!)=5,"款","项"))</f>
        <v>#REF!</v>
      </c>
    </row>
    <row r="92" s="297" customFormat="1" ht="38" customHeight="1" spans="1:6">
      <c r="A92" s="322" t="s">
        <v>1366</v>
      </c>
      <c r="B92" s="324">
        <f>SUM(B93:B96)</f>
        <v>0</v>
      </c>
      <c r="C92" s="324">
        <f>SUM(C93:C96)</f>
        <v>0</v>
      </c>
      <c r="D92" s="325" t="str">
        <f t="shared" si="2"/>
        <v/>
      </c>
      <c r="E92" s="320" t="e">
        <f>IF(LEN(#REF!)=3,"是",IF(A92&lt;&gt;"",IF(SUM(B92:C92)&lt;&gt;0,"是","否"),"是"))</f>
        <v>#REF!</v>
      </c>
      <c r="F92" s="302" t="e">
        <f>IF(LEN(#REF!)=3,"类",IF(LEN(#REF!)=5,"款","项"))</f>
        <v>#REF!</v>
      </c>
    </row>
    <row r="93" ht="38" customHeight="1" spans="1:6">
      <c r="A93" s="322" t="s">
        <v>1362</v>
      </c>
      <c r="B93" s="324">
        <v>0</v>
      </c>
      <c r="C93" s="324">
        <v>0</v>
      </c>
      <c r="D93" s="325" t="str">
        <f t="shared" si="2"/>
        <v/>
      </c>
      <c r="E93" s="320" t="e">
        <f>IF(LEN(#REF!)=3,"是",IF(A93&lt;&gt;"",IF(SUM(B93:C93)&lt;&gt;0,"是","否"),"是"))</f>
        <v>#REF!</v>
      </c>
      <c r="F93" s="302" t="e">
        <f>IF(LEN(#REF!)=3,"类",IF(LEN(#REF!)=5,"款","项"))</f>
        <v>#REF!</v>
      </c>
    </row>
    <row r="94" s="297" customFormat="1" ht="38" customHeight="1" spans="1:6">
      <c r="A94" s="322" t="s">
        <v>1363</v>
      </c>
      <c r="B94" s="324">
        <v>0</v>
      </c>
      <c r="C94" s="324">
        <v>0</v>
      </c>
      <c r="D94" s="325" t="str">
        <f t="shared" si="2"/>
        <v/>
      </c>
      <c r="E94" s="320" t="e">
        <f>IF(LEN(#REF!)=3,"是",IF(A94&lt;&gt;"",IF(SUM(B94:C94)&lt;&gt;0,"是","否"),"是"))</f>
        <v>#REF!</v>
      </c>
      <c r="F94" s="302" t="e">
        <f>IF(LEN(#REF!)=3,"类",IF(LEN(#REF!)=5,"款","项"))</f>
        <v>#REF!</v>
      </c>
    </row>
    <row r="95" s="297" customFormat="1" ht="38" customHeight="1" spans="1:6">
      <c r="A95" s="322" t="s">
        <v>1367</v>
      </c>
      <c r="B95" s="324">
        <v>0</v>
      </c>
      <c r="C95" s="324">
        <v>0</v>
      </c>
      <c r="D95" s="325" t="str">
        <f t="shared" si="2"/>
        <v/>
      </c>
      <c r="E95" s="320" t="e">
        <f>IF(LEN(#REF!)=3,"是",IF(A95&lt;&gt;"",IF(SUM(B95:C95)&lt;&gt;0,"是","否"),"是"))</f>
        <v>#REF!</v>
      </c>
      <c r="F95" s="302" t="e">
        <f>IF(LEN(#REF!)=3,"类",IF(LEN(#REF!)=5,"款","项"))</f>
        <v>#REF!</v>
      </c>
    </row>
    <row r="96" s="297" customFormat="1" ht="38" customHeight="1" spans="1:6">
      <c r="A96" s="322" t="s">
        <v>1368</v>
      </c>
      <c r="B96" s="324">
        <v>0</v>
      </c>
      <c r="C96" s="324">
        <v>0</v>
      </c>
      <c r="D96" s="325" t="str">
        <f t="shared" si="2"/>
        <v/>
      </c>
      <c r="E96" s="320" t="e">
        <f>IF(LEN(#REF!)=3,"是",IF(A96&lt;&gt;"",IF(SUM(B96:C96)&lt;&gt;0,"是","否"),"是"))</f>
        <v>#REF!</v>
      </c>
      <c r="F96" s="302" t="e">
        <f>IF(LEN(#REF!)=3,"类",IF(LEN(#REF!)=5,"款","项"))</f>
        <v>#REF!</v>
      </c>
    </row>
    <row r="97" ht="38" customHeight="1" spans="1:6">
      <c r="A97" s="321" t="s">
        <v>1369</v>
      </c>
      <c r="B97" s="323"/>
      <c r="C97" s="323"/>
      <c r="D97" s="325"/>
      <c r="E97" s="320" t="e">
        <f>IF(LEN(#REF!)=3,"是",IF(A97&lt;&gt;"",IF(SUM(B97:C97)&lt;&gt;0,"是","否"),"是"))</f>
        <v>#REF!</v>
      </c>
      <c r="F97" s="302" t="e">
        <f>IF(LEN(#REF!)=3,"类",IF(LEN(#REF!)=5,"款","项"))</f>
        <v>#REF!</v>
      </c>
    </row>
    <row r="98" s="297" customFormat="1" ht="38" customHeight="1" spans="1:6">
      <c r="A98" s="322" t="s">
        <v>1370</v>
      </c>
      <c r="B98" s="324">
        <v>0</v>
      </c>
      <c r="C98" s="324">
        <v>0</v>
      </c>
      <c r="D98" s="325" t="str">
        <f t="shared" si="2"/>
        <v/>
      </c>
      <c r="E98" s="320" t="e">
        <f>IF(LEN(#REF!)=3,"是",IF(A98&lt;&gt;"",IF(SUM(B98:C98)&lt;&gt;0,"是","否"),"是"))</f>
        <v>#REF!</v>
      </c>
      <c r="F98" s="302" t="e">
        <f>IF(LEN(#REF!)=3,"类",IF(LEN(#REF!)=5,"款","项"))</f>
        <v>#REF!</v>
      </c>
    </row>
    <row r="99" s="297" customFormat="1" ht="38" customHeight="1" spans="1:6">
      <c r="A99" s="322" t="s">
        <v>1371</v>
      </c>
      <c r="B99" s="324">
        <v>0</v>
      </c>
      <c r="C99" s="324">
        <v>0</v>
      </c>
      <c r="D99" s="325" t="str">
        <f t="shared" si="2"/>
        <v/>
      </c>
      <c r="E99" s="320" t="e">
        <f>IF(LEN(#REF!)=3,"是",IF(A99&lt;&gt;"",IF(SUM(B99:C99)&lt;&gt;0,"是","否"),"是"))</f>
        <v>#REF!</v>
      </c>
      <c r="F99" s="302" t="e">
        <f>IF(LEN(#REF!)=3,"类",IF(LEN(#REF!)=5,"款","项"))</f>
        <v>#REF!</v>
      </c>
    </row>
    <row r="100" s="297" customFormat="1" ht="38" customHeight="1" spans="1:6">
      <c r="A100" s="322" t="s">
        <v>1372</v>
      </c>
      <c r="B100" s="324">
        <v>0</v>
      </c>
      <c r="C100" s="324">
        <v>0</v>
      </c>
      <c r="D100" s="325" t="str">
        <f t="shared" si="2"/>
        <v/>
      </c>
      <c r="E100" s="320" t="e">
        <f>IF(LEN(#REF!)=3,"是",IF(A100&lt;&gt;"",IF(SUM(B100:C100)&lt;&gt;0,"是","否"),"是"))</f>
        <v>#REF!</v>
      </c>
      <c r="F100" s="302" t="e">
        <f>IF(LEN(#REF!)=3,"类",IF(LEN(#REF!)=5,"款","项"))</f>
        <v>#REF!</v>
      </c>
    </row>
    <row r="101" ht="38" customHeight="1" spans="1:6">
      <c r="A101" s="322" t="s">
        <v>1373</v>
      </c>
      <c r="B101" s="324"/>
      <c r="C101" s="324"/>
      <c r="D101" s="325" t="str">
        <f t="shared" si="2"/>
        <v/>
      </c>
      <c r="E101" s="320" t="e">
        <f>IF(LEN(#REF!)=3,"是",IF(A101&lt;&gt;"",IF(SUM(B101:C101)&lt;&gt;0,"是","否"),"是"))</f>
        <v>#REF!</v>
      </c>
      <c r="F101" s="302" t="e">
        <f>IF(LEN(#REF!)=3,"类",IF(LEN(#REF!)=5,"款","项"))</f>
        <v>#REF!</v>
      </c>
    </row>
    <row r="102" s="297" customFormat="1" ht="38" customHeight="1" spans="1:6">
      <c r="A102" s="321" t="s">
        <v>1374</v>
      </c>
      <c r="B102" s="323"/>
      <c r="C102" s="323"/>
      <c r="D102" s="325"/>
      <c r="E102" s="320" t="e">
        <f>IF(LEN(#REF!)=3,"是",IF(A102&lt;&gt;"",IF(SUM(B102:C102)&lt;&gt;0,"是","否"),"是"))</f>
        <v>#REF!</v>
      </c>
      <c r="F102" s="302" t="e">
        <f>IF(LEN(#REF!)=3,"类",IF(LEN(#REF!)=5,"款","项"))</f>
        <v>#REF!</v>
      </c>
    </row>
    <row r="103" s="297" customFormat="1" ht="38" customHeight="1" spans="1:6">
      <c r="A103" s="322" t="s">
        <v>1362</v>
      </c>
      <c r="B103" s="324">
        <v>0</v>
      </c>
      <c r="C103" s="324">
        <v>0</v>
      </c>
      <c r="D103" s="325" t="str">
        <f t="shared" si="2"/>
        <v/>
      </c>
      <c r="E103" s="320" t="e">
        <f>IF(LEN(#REF!)=3,"是",IF(A103&lt;&gt;"",IF(SUM(B103:C103)&lt;&gt;0,"是","否"),"是"))</f>
        <v>#REF!</v>
      </c>
      <c r="F103" s="302" t="e">
        <f>IF(LEN(#REF!)=3,"类",IF(LEN(#REF!)=5,"款","项"))</f>
        <v>#REF!</v>
      </c>
    </row>
    <row r="104" ht="38" customHeight="1" spans="1:6">
      <c r="A104" s="322" t="s">
        <v>1375</v>
      </c>
      <c r="B104" s="324"/>
      <c r="C104" s="324">
        <v>0</v>
      </c>
      <c r="D104" s="325" t="str">
        <f t="shared" si="2"/>
        <v/>
      </c>
      <c r="E104" s="320" t="e">
        <f>IF(LEN(#REF!)=3,"是",IF(A104&lt;&gt;"",IF(SUM(B104:C104)&lt;&gt;0,"是","否"),"是"))</f>
        <v>#REF!</v>
      </c>
      <c r="F104" s="302" t="e">
        <f>IF(LEN(#REF!)=3,"类",IF(LEN(#REF!)=5,"款","项"))</f>
        <v>#REF!</v>
      </c>
    </row>
    <row r="105" s="297" customFormat="1" ht="38" customHeight="1" spans="1:6">
      <c r="A105" s="322" t="s">
        <v>1376</v>
      </c>
      <c r="B105" s="324">
        <f>SUM(B106:B109)</f>
        <v>0</v>
      </c>
      <c r="C105" s="324">
        <f>SUM(C106:C109)</f>
        <v>0</v>
      </c>
      <c r="D105" s="325" t="str">
        <f t="shared" si="2"/>
        <v/>
      </c>
      <c r="E105" s="320" t="e">
        <f>IF(LEN(#REF!)=3,"是",IF(A105&lt;&gt;"",IF(SUM(B105:C105)&lt;&gt;0,"是","否"),"是"))</f>
        <v>#REF!</v>
      </c>
      <c r="F105" s="302" t="e">
        <f>IF(LEN(#REF!)=3,"类",IF(LEN(#REF!)=5,"款","项"))</f>
        <v>#REF!</v>
      </c>
    </row>
    <row r="106" ht="38" customHeight="1" spans="1:6">
      <c r="A106" s="322" t="s">
        <v>1370</v>
      </c>
      <c r="B106" s="324">
        <v>0</v>
      </c>
      <c r="C106" s="324">
        <v>0</v>
      </c>
      <c r="D106" s="325" t="str">
        <f t="shared" si="2"/>
        <v/>
      </c>
      <c r="E106" s="320" t="e">
        <f>IF(LEN(#REF!)=3,"是",IF(A106&lt;&gt;"",IF(SUM(B106:C106)&lt;&gt;0,"是","否"),"是"))</f>
        <v>#REF!</v>
      </c>
      <c r="F106" s="302" t="e">
        <f>IF(LEN(#REF!)=3,"类",IF(LEN(#REF!)=5,"款","项"))</f>
        <v>#REF!</v>
      </c>
    </row>
    <row r="107" s="297" customFormat="1" ht="38" customHeight="1" spans="1:6">
      <c r="A107" s="322" t="s">
        <v>1377</v>
      </c>
      <c r="B107" s="324">
        <v>0</v>
      </c>
      <c r="C107" s="324">
        <v>0</v>
      </c>
      <c r="D107" s="325" t="str">
        <f t="shared" si="2"/>
        <v/>
      </c>
      <c r="E107" s="320" t="e">
        <f>IF(LEN(#REF!)=3,"是",IF(A107&lt;&gt;"",IF(SUM(B107:C107)&lt;&gt;0,"是","否"),"是"))</f>
        <v>#REF!</v>
      </c>
      <c r="F107" s="302" t="e">
        <f>IF(LEN(#REF!)=3,"类",IF(LEN(#REF!)=5,"款","项"))</f>
        <v>#REF!</v>
      </c>
    </row>
    <row r="108" s="297" customFormat="1" ht="38" customHeight="1" spans="1:6">
      <c r="A108" s="322" t="s">
        <v>1372</v>
      </c>
      <c r="B108" s="324">
        <v>0</v>
      </c>
      <c r="C108" s="324">
        <v>0</v>
      </c>
      <c r="D108" s="325" t="str">
        <f t="shared" si="2"/>
        <v/>
      </c>
      <c r="E108" s="320" t="e">
        <f>IF(LEN(#REF!)=3,"是",IF(A108&lt;&gt;"",IF(SUM(B108:C108)&lt;&gt;0,"是","否"),"是"))</f>
        <v>#REF!</v>
      </c>
      <c r="F108" s="302" t="e">
        <f>IF(LEN(#REF!)=3,"类",IF(LEN(#REF!)=5,"款","项"))</f>
        <v>#REF!</v>
      </c>
    </row>
    <row r="109" s="297" customFormat="1" ht="38" customHeight="1" spans="1:6">
      <c r="A109" s="322" t="s">
        <v>1378</v>
      </c>
      <c r="B109" s="324">
        <v>0</v>
      </c>
      <c r="C109" s="324">
        <v>0</v>
      </c>
      <c r="D109" s="325" t="str">
        <f t="shared" si="2"/>
        <v/>
      </c>
      <c r="E109" s="320" t="e">
        <f>IF(LEN(#REF!)=3,"是",IF(A109&lt;&gt;"",IF(SUM(B109:C109)&lt;&gt;0,"是","否"),"是"))</f>
        <v>#REF!</v>
      </c>
      <c r="F109" s="302" t="e">
        <f>IF(LEN(#REF!)=3,"类",IF(LEN(#REF!)=5,"款","项"))</f>
        <v>#REF!</v>
      </c>
    </row>
    <row r="110" ht="38" customHeight="1" spans="1:6">
      <c r="A110" s="321" t="s">
        <v>1379</v>
      </c>
      <c r="B110" s="323">
        <v>334</v>
      </c>
      <c r="C110" s="323">
        <v>129</v>
      </c>
      <c r="D110" s="325">
        <f t="shared" si="2"/>
        <v>-0.614</v>
      </c>
      <c r="E110" s="320" t="e">
        <f>IF(LEN(#REF!)=3,"是",IF(A110&lt;&gt;"",IF(SUM(B110:C110)&lt;&gt;0,"是","否"),"是"))</f>
        <v>#REF!</v>
      </c>
      <c r="F110" s="302" t="e">
        <f>IF(LEN(#REF!)=3,"类",IF(LEN(#REF!)=5,"款","项"))</f>
        <v>#REF!</v>
      </c>
    </row>
    <row r="111" ht="38" customHeight="1" spans="1:6">
      <c r="A111" s="322" t="s">
        <v>1380</v>
      </c>
      <c r="B111" s="323">
        <v>334</v>
      </c>
      <c r="C111" s="323">
        <v>129</v>
      </c>
      <c r="D111" s="325">
        <f t="shared" si="2"/>
        <v>-0.614</v>
      </c>
      <c r="E111" s="320" t="e">
        <f>IF(LEN(#REF!)=3,"是",IF(A111&lt;&gt;"",IF(SUM(B111:C111)&lt;&gt;0,"是","否"),"是"))</f>
        <v>#REF!</v>
      </c>
      <c r="F111" s="302" t="e">
        <f>IF(LEN(#REF!)=3,"类",IF(LEN(#REF!)=5,"款","项"))</f>
        <v>#REF!</v>
      </c>
    </row>
    <row r="112" s="297" customFormat="1" ht="38" customHeight="1" spans="1:6">
      <c r="A112" s="317" t="s">
        <v>1381</v>
      </c>
      <c r="B112" s="329"/>
      <c r="C112" s="329"/>
      <c r="D112" s="331"/>
      <c r="E112" s="320" t="e">
        <f>IF(LEN(#REF!)=3,"是",IF(A112&lt;&gt;"",IF(SUM(B112:C112)&lt;&gt;0,"是","否"),"是"))</f>
        <v>#REF!</v>
      </c>
      <c r="F112" s="302" t="e">
        <f>IF(LEN(#REF!)=3,"类",IF(LEN(#REF!)=5,"款","项"))</f>
        <v>#REF!</v>
      </c>
    </row>
    <row r="113" s="297" customFormat="1" ht="38" customHeight="1" spans="1:6">
      <c r="A113" s="322" t="s">
        <v>1382</v>
      </c>
      <c r="B113" s="324">
        <f>SUM(B114:B117)</f>
        <v>0</v>
      </c>
      <c r="C113" s="324">
        <f>SUM(C114:C117)</f>
        <v>0</v>
      </c>
      <c r="D113" s="325" t="str">
        <f t="shared" ref="D113:D121" si="3">IF(B113&gt;0,C113/B113-1,IF(B113&lt;0,-(C113/B113-1),""))</f>
        <v/>
      </c>
      <c r="E113" s="320" t="e">
        <f>IF(LEN(#REF!)=3,"是",IF(A113&lt;&gt;"",IF(SUM(B113:C113)&lt;&gt;0,"是","否"),"是"))</f>
        <v>#REF!</v>
      </c>
      <c r="F113" s="302" t="e">
        <f>IF(LEN(#REF!)=3,"类",IF(LEN(#REF!)=5,"款","项"))</f>
        <v>#REF!</v>
      </c>
    </row>
    <row r="114" ht="38" customHeight="1" spans="1:6">
      <c r="A114" s="322" t="s">
        <v>1383</v>
      </c>
      <c r="B114" s="324">
        <v>0</v>
      </c>
      <c r="C114" s="324">
        <v>0</v>
      </c>
      <c r="D114" s="325" t="str">
        <f t="shared" si="3"/>
        <v/>
      </c>
      <c r="E114" s="320" t="e">
        <f>IF(LEN(#REF!)=3,"是",IF(A114&lt;&gt;"",IF(SUM(B114:C114)&lt;&gt;0,"是","否"),"是"))</f>
        <v>#REF!</v>
      </c>
      <c r="F114" s="302" t="e">
        <f>IF(LEN(#REF!)=3,"类",IF(LEN(#REF!)=5,"款","项"))</f>
        <v>#REF!</v>
      </c>
    </row>
    <row r="115" s="297" customFormat="1" ht="38" customHeight="1" spans="1:6">
      <c r="A115" s="322" t="s">
        <v>1384</v>
      </c>
      <c r="B115" s="324">
        <v>0</v>
      </c>
      <c r="C115" s="324">
        <v>0</v>
      </c>
      <c r="D115" s="325" t="str">
        <f t="shared" si="3"/>
        <v/>
      </c>
      <c r="E115" s="320" t="e">
        <f>IF(LEN(#REF!)=3,"是",IF(A115&lt;&gt;"",IF(SUM(B115:C115)&lt;&gt;0,"是","否"),"是"))</f>
        <v>#REF!</v>
      </c>
      <c r="F115" s="302" t="e">
        <f>IF(LEN(#REF!)=3,"类",IF(LEN(#REF!)=5,"款","项"))</f>
        <v>#REF!</v>
      </c>
    </row>
    <row r="116" s="297" customFormat="1" ht="38" customHeight="1" spans="1:6">
      <c r="A116" s="322" t="s">
        <v>1385</v>
      </c>
      <c r="B116" s="324">
        <v>0</v>
      </c>
      <c r="C116" s="324">
        <v>0</v>
      </c>
      <c r="D116" s="325" t="str">
        <f t="shared" si="3"/>
        <v/>
      </c>
      <c r="E116" s="320" t="e">
        <f>IF(LEN(#REF!)=3,"是",IF(A116&lt;&gt;"",IF(SUM(B116:C116)&lt;&gt;0,"是","否"),"是"))</f>
        <v>#REF!</v>
      </c>
      <c r="F116" s="302" t="e">
        <f>IF(LEN(#REF!)=3,"类",IF(LEN(#REF!)=5,"款","项"))</f>
        <v>#REF!</v>
      </c>
    </row>
    <row r="117" s="297" customFormat="1" ht="38" customHeight="1" spans="1:6">
      <c r="A117" s="322" t="s">
        <v>1386</v>
      </c>
      <c r="B117" s="324">
        <v>0</v>
      </c>
      <c r="C117" s="324">
        <v>0</v>
      </c>
      <c r="D117" s="325" t="str">
        <f t="shared" si="3"/>
        <v/>
      </c>
      <c r="E117" s="320" t="e">
        <f>IF(LEN(#REF!)=3,"是",IF(A117&lt;&gt;"",IF(SUM(B117:C117)&lt;&gt;0,"是","否"),"是"))</f>
        <v>#REF!</v>
      </c>
      <c r="F117" s="302" t="e">
        <f>IF(LEN(#REF!)=3,"类",IF(LEN(#REF!)=5,"款","项"))</f>
        <v>#REF!</v>
      </c>
    </row>
    <row r="118" ht="38" customHeight="1" spans="1:6">
      <c r="A118" s="322" t="s">
        <v>1387</v>
      </c>
      <c r="B118" s="324">
        <f>SUM(B119:B122)</f>
        <v>0</v>
      </c>
      <c r="C118" s="324">
        <f>SUM(C119:C122)</f>
        <v>0</v>
      </c>
      <c r="D118" s="325" t="str">
        <f t="shared" si="3"/>
        <v/>
      </c>
      <c r="E118" s="320" t="e">
        <f>IF(LEN(#REF!)=3,"是",IF(A118&lt;&gt;"",IF(SUM(B118:C118)&lt;&gt;0,"是","否"),"是"))</f>
        <v>#REF!</v>
      </c>
      <c r="F118" s="302" t="e">
        <f>IF(LEN(#REF!)=3,"类",IF(LEN(#REF!)=5,"款","项"))</f>
        <v>#REF!</v>
      </c>
    </row>
    <row r="119" ht="38" customHeight="1" spans="1:6">
      <c r="A119" s="322" t="s">
        <v>1385</v>
      </c>
      <c r="B119" s="324">
        <v>0</v>
      </c>
      <c r="C119" s="324">
        <v>0</v>
      </c>
      <c r="D119" s="325" t="str">
        <f t="shared" si="3"/>
        <v/>
      </c>
      <c r="E119" s="320" t="e">
        <f>IF(LEN(#REF!)=3,"是",IF(A119&lt;&gt;"",IF(SUM(B119:C119)&lt;&gt;0,"是","否"),"是"))</f>
        <v>#REF!</v>
      </c>
      <c r="F119" s="302" t="e">
        <f>IF(LEN(#REF!)=3,"类",IF(LEN(#REF!)=5,"款","项"))</f>
        <v>#REF!</v>
      </c>
    </row>
    <row r="120" s="297" customFormat="1" ht="38" customHeight="1" spans="1:6">
      <c r="A120" s="322" t="s">
        <v>1388</v>
      </c>
      <c r="B120" s="324">
        <v>0</v>
      </c>
      <c r="C120" s="324">
        <v>0</v>
      </c>
      <c r="D120" s="325" t="str">
        <f t="shared" si="3"/>
        <v/>
      </c>
      <c r="E120" s="320" t="e">
        <f>IF(LEN(#REF!)=3,"是",IF(A120&lt;&gt;"",IF(SUM(B120:C120)&lt;&gt;0,"是","否"),"是"))</f>
        <v>#REF!</v>
      </c>
      <c r="F120" s="302" t="e">
        <f>IF(LEN(#REF!)=3,"类",IF(LEN(#REF!)=5,"款","项"))</f>
        <v>#REF!</v>
      </c>
    </row>
    <row r="121" ht="38" customHeight="1" spans="1:6">
      <c r="A121" s="322" t="s">
        <v>1389</v>
      </c>
      <c r="B121" s="324">
        <v>0</v>
      </c>
      <c r="C121" s="324">
        <v>0</v>
      </c>
      <c r="D121" s="325" t="str">
        <f t="shared" si="3"/>
        <v/>
      </c>
      <c r="E121" s="320" t="e">
        <f>IF(LEN(#REF!)=3,"是",IF(A121&lt;&gt;"",IF(SUM(B121:C121)&lt;&gt;0,"是","否"),"是"))</f>
        <v>#REF!</v>
      </c>
      <c r="F121" s="302" t="e">
        <f>IF(LEN(#REF!)=3,"类",IF(LEN(#REF!)=5,"款","项"))</f>
        <v>#REF!</v>
      </c>
    </row>
    <row r="122" ht="38" customHeight="1" spans="1:6">
      <c r="A122" s="322" t="s">
        <v>1390</v>
      </c>
      <c r="B122" s="324">
        <v>0</v>
      </c>
      <c r="C122" s="324">
        <v>0</v>
      </c>
      <c r="D122" s="325" t="str">
        <f t="shared" ref="D122:D185" si="4">IF(B122&gt;0,C122/B122-1,IF(B122&lt;0,-(C122/B122-1),""))</f>
        <v/>
      </c>
      <c r="E122" s="320" t="e">
        <f>IF(LEN(#REF!)=3,"是",IF(A122&lt;&gt;"",IF(SUM(B122:C122)&lt;&gt;0,"是","否"),"是"))</f>
        <v>#REF!</v>
      </c>
      <c r="F122" s="302" t="e">
        <f>IF(LEN(#REF!)=3,"类",IF(LEN(#REF!)=5,"款","项"))</f>
        <v>#REF!</v>
      </c>
    </row>
    <row r="123" s="297" customFormat="1" ht="38" customHeight="1" spans="1:6">
      <c r="A123" s="321" t="s">
        <v>1391</v>
      </c>
      <c r="B123" s="323"/>
      <c r="C123" s="323"/>
      <c r="D123" s="325"/>
      <c r="E123" s="320" t="e">
        <f>IF(LEN(#REF!)=3,"是",IF(A123&lt;&gt;"",IF(SUM(B123:C123)&lt;&gt;0,"是","否"),"是"))</f>
        <v>#REF!</v>
      </c>
      <c r="F123" s="302" t="e">
        <f>IF(LEN(#REF!)=3,"类",IF(LEN(#REF!)=5,"款","项"))</f>
        <v>#REF!</v>
      </c>
    </row>
    <row r="124" s="297" customFormat="1" ht="38" customHeight="1" spans="1:6">
      <c r="A124" s="322" t="s">
        <v>1392</v>
      </c>
      <c r="B124" s="324"/>
      <c r="C124" s="324"/>
      <c r="D124" s="325" t="str">
        <f t="shared" si="4"/>
        <v/>
      </c>
      <c r="E124" s="320" t="e">
        <f>IF(LEN(#REF!)=3,"是",IF(A124&lt;&gt;"",IF(SUM(B124:C124)&lt;&gt;0,"是","否"),"是"))</f>
        <v>#REF!</v>
      </c>
      <c r="F124" s="302" t="e">
        <f>IF(LEN(#REF!)=3,"类",IF(LEN(#REF!)=5,"款","项"))</f>
        <v>#REF!</v>
      </c>
    </row>
    <row r="125" s="297" customFormat="1" ht="38" customHeight="1" spans="1:6">
      <c r="A125" s="322" t="s">
        <v>1393</v>
      </c>
      <c r="B125" s="324"/>
      <c r="C125" s="324"/>
      <c r="D125" s="325" t="str">
        <f t="shared" si="4"/>
        <v/>
      </c>
      <c r="E125" s="320" t="e">
        <f>IF(LEN(#REF!)=3,"是",IF(A125&lt;&gt;"",IF(SUM(B125:C125)&lt;&gt;0,"是","否"),"是"))</f>
        <v>#REF!</v>
      </c>
      <c r="F125" s="302" t="e">
        <f>IF(LEN(#REF!)=3,"类",IF(LEN(#REF!)=5,"款","项"))</f>
        <v>#REF!</v>
      </c>
    </row>
    <row r="126" s="297" customFormat="1" ht="38" customHeight="1" spans="1:6">
      <c r="A126" s="322" t="s">
        <v>1394</v>
      </c>
      <c r="B126" s="324"/>
      <c r="C126" s="324">
        <v>0</v>
      </c>
      <c r="D126" s="325" t="str">
        <f t="shared" si="4"/>
        <v/>
      </c>
      <c r="E126" s="320" t="e">
        <f>IF(LEN(#REF!)=3,"是",IF(A126&lt;&gt;"",IF(SUM(B126:C126)&lt;&gt;0,"是","否"),"是"))</f>
        <v>#REF!</v>
      </c>
      <c r="F126" s="302" t="e">
        <f>IF(LEN(#REF!)=3,"类",IF(LEN(#REF!)=5,"款","项"))</f>
        <v>#REF!</v>
      </c>
    </row>
    <row r="127" s="297" customFormat="1" ht="38" customHeight="1" spans="1:6">
      <c r="A127" s="322" t="s">
        <v>1395</v>
      </c>
      <c r="B127" s="324">
        <v>0</v>
      </c>
      <c r="C127" s="324">
        <v>0</v>
      </c>
      <c r="D127" s="325" t="str">
        <f t="shared" si="4"/>
        <v/>
      </c>
      <c r="E127" s="320" t="e">
        <f>IF(LEN(#REF!)=3,"是",IF(A127&lt;&gt;"",IF(SUM(B127:C127)&lt;&gt;0,"是","否"),"是"))</f>
        <v>#REF!</v>
      </c>
      <c r="F127" s="302" t="e">
        <f>IF(LEN(#REF!)=3,"类",IF(LEN(#REF!)=5,"款","项"))</f>
        <v>#REF!</v>
      </c>
    </row>
    <row r="128" s="297" customFormat="1" ht="38" customHeight="1" spans="1:6">
      <c r="A128" s="321" t="s">
        <v>1396</v>
      </c>
      <c r="B128" s="323"/>
      <c r="C128" s="323"/>
      <c r="D128" s="325"/>
      <c r="E128" s="320" t="e">
        <f>IF(LEN(#REF!)=3,"是",IF(A128&lt;&gt;"",IF(SUM(B128:C128)&lt;&gt;0,"是","否"),"是"))</f>
        <v>#REF!</v>
      </c>
      <c r="F128" s="302" t="e">
        <f>IF(LEN(#REF!)=3,"类",IF(LEN(#REF!)=5,"款","项"))</f>
        <v>#REF!</v>
      </c>
    </row>
    <row r="129" s="297" customFormat="1" ht="38" customHeight="1" spans="1:6">
      <c r="A129" s="322" t="s">
        <v>1397</v>
      </c>
      <c r="B129" s="324">
        <v>0</v>
      </c>
      <c r="C129" s="324">
        <v>0</v>
      </c>
      <c r="D129" s="325" t="str">
        <f t="shared" si="4"/>
        <v/>
      </c>
      <c r="E129" s="320" t="e">
        <f>IF(LEN(#REF!)=3,"是",IF(A129&lt;&gt;"",IF(SUM(B129:C129)&lt;&gt;0,"是","否"),"是"))</f>
        <v>#REF!</v>
      </c>
      <c r="F129" s="302" t="e">
        <f>IF(LEN(#REF!)=3,"类",IF(LEN(#REF!)=5,"款","项"))</f>
        <v>#REF!</v>
      </c>
    </row>
    <row r="130" s="297" customFormat="1" ht="38" customHeight="1" spans="1:6">
      <c r="A130" s="322" t="s">
        <v>1398</v>
      </c>
      <c r="B130" s="324">
        <v>0</v>
      </c>
      <c r="C130" s="324">
        <v>0</v>
      </c>
      <c r="D130" s="325" t="str">
        <f t="shared" si="4"/>
        <v/>
      </c>
      <c r="E130" s="320" t="e">
        <f>IF(LEN(#REF!)=3,"是",IF(A130&lt;&gt;"",IF(SUM(B130:C130)&lt;&gt;0,"是","否"),"是"))</f>
        <v>#REF!</v>
      </c>
      <c r="F130" s="302" t="e">
        <f>IF(LEN(#REF!)=3,"类",IF(LEN(#REF!)=5,"款","项"))</f>
        <v>#REF!</v>
      </c>
    </row>
    <row r="131" s="297" customFormat="1" ht="38" customHeight="1" spans="1:6">
      <c r="A131" s="322" t="s">
        <v>1399</v>
      </c>
      <c r="B131" s="324">
        <v>0</v>
      </c>
      <c r="C131" s="324">
        <v>0</v>
      </c>
      <c r="D131" s="325" t="str">
        <f t="shared" si="4"/>
        <v/>
      </c>
      <c r="E131" s="320" t="e">
        <f>IF(LEN(#REF!)=3,"是",IF(A131&lt;&gt;"",IF(SUM(B131:C131)&lt;&gt;0,"是","否"),"是"))</f>
        <v>#REF!</v>
      </c>
      <c r="F131" s="302" t="e">
        <f>IF(LEN(#REF!)=3,"类",IF(LEN(#REF!)=5,"款","项"))</f>
        <v>#REF!</v>
      </c>
    </row>
    <row r="132" s="297" customFormat="1" ht="38" customHeight="1" spans="1:6">
      <c r="A132" s="322" t="s">
        <v>1400</v>
      </c>
      <c r="B132" s="324">
        <v>0</v>
      </c>
      <c r="C132" s="324">
        <v>0</v>
      </c>
      <c r="D132" s="325" t="str">
        <f t="shared" si="4"/>
        <v/>
      </c>
      <c r="E132" s="320" t="e">
        <f>IF(LEN(#REF!)=3,"是",IF(A132&lt;&gt;"",IF(SUM(B132:C132)&lt;&gt;0,"是","否"),"是"))</f>
        <v>#REF!</v>
      </c>
      <c r="F132" s="302" t="e">
        <f>IF(LEN(#REF!)=3,"类",IF(LEN(#REF!)=5,"款","项"))</f>
        <v>#REF!</v>
      </c>
    </row>
    <row r="133" s="297" customFormat="1" ht="38" customHeight="1" spans="1:6">
      <c r="A133" s="322" t="s">
        <v>1401</v>
      </c>
      <c r="B133" s="324">
        <v>0</v>
      </c>
      <c r="C133" s="324">
        <v>0</v>
      </c>
      <c r="D133" s="325" t="str">
        <f t="shared" si="4"/>
        <v/>
      </c>
      <c r="E133" s="320" t="e">
        <f>IF(LEN(#REF!)=3,"是",IF(A133&lt;&gt;"",IF(SUM(B133:C133)&lt;&gt;0,"是","否"),"是"))</f>
        <v>#REF!</v>
      </c>
      <c r="F133" s="302" t="e">
        <f>IF(LEN(#REF!)=3,"类",IF(LEN(#REF!)=5,"款","项"))</f>
        <v>#REF!</v>
      </c>
    </row>
    <row r="134" s="297" customFormat="1" ht="38" customHeight="1" spans="1:6">
      <c r="A134" s="322" t="s">
        <v>1402</v>
      </c>
      <c r="B134" s="324">
        <v>0</v>
      </c>
      <c r="C134" s="324">
        <v>0</v>
      </c>
      <c r="D134" s="325" t="str">
        <f t="shared" si="4"/>
        <v/>
      </c>
      <c r="E134" s="320" t="e">
        <f>IF(LEN(#REF!)=3,"是",IF(A134&lt;&gt;"",IF(SUM(B134:C134)&lt;&gt;0,"是","否"),"是"))</f>
        <v>#REF!</v>
      </c>
      <c r="F134" s="302" t="e">
        <f>IF(LEN(#REF!)=3,"类",IF(LEN(#REF!)=5,"款","项"))</f>
        <v>#REF!</v>
      </c>
    </row>
    <row r="135" s="297" customFormat="1" ht="38" customHeight="1" spans="1:6">
      <c r="A135" s="322" t="s">
        <v>1403</v>
      </c>
      <c r="B135" s="324">
        <v>0</v>
      </c>
      <c r="C135" s="324">
        <v>0</v>
      </c>
      <c r="D135" s="325" t="str">
        <f t="shared" si="4"/>
        <v/>
      </c>
      <c r="E135" s="320" t="e">
        <f>IF(LEN(#REF!)=3,"是",IF(A135&lt;&gt;"",IF(SUM(B135:C135)&lt;&gt;0,"是","否"),"是"))</f>
        <v>#REF!</v>
      </c>
      <c r="F135" s="302" t="e">
        <f>IF(LEN(#REF!)=3,"类",IF(LEN(#REF!)=5,"款","项"))</f>
        <v>#REF!</v>
      </c>
    </row>
    <row r="136" s="297" customFormat="1" ht="38" customHeight="1" spans="1:6">
      <c r="A136" s="322" t="s">
        <v>1404</v>
      </c>
      <c r="B136" s="324">
        <v>0</v>
      </c>
      <c r="C136" s="324"/>
      <c r="D136" s="325" t="str">
        <f t="shared" si="4"/>
        <v/>
      </c>
      <c r="E136" s="320" t="e">
        <f>IF(LEN(#REF!)=3,"是",IF(A136&lt;&gt;"",IF(SUM(B136:C136)&lt;&gt;0,"是","否"),"是"))</f>
        <v>#REF!</v>
      </c>
      <c r="F136" s="302" t="e">
        <f>IF(LEN(#REF!)=3,"类",IF(LEN(#REF!)=5,"款","项"))</f>
        <v>#REF!</v>
      </c>
    </row>
    <row r="137" s="297" customFormat="1" ht="38" customHeight="1" spans="1:6">
      <c r="A137" s="322" t="s">
        <v>1405</v>
      </c>
      <c r="B137" s="324">
        <f>SUM(B138:B143)</f>
        <v>0</v>
      </c>
      <c r="C137" s="324">
        <f>SUM(C138:C143)</f>
        <v>0</v>
      </c>
      <c r="D137" s="325" t="str">
        <f t="shared" si="4"/>
        <v/>
      </c>
      <c r="E137" s="320" t="e">
        <f>IF(LEN(#REF!)=3,"是",IF(A137&lt;&gt;"",IF(SUM(B137:C137)&lt;&gt;0,"是","否"),"是"))</f>
        <v>#REF!</v>
      </c>
      <c r="F137" s="302" t="e">
        <f>IF(LEN(#REF!)=3,"类",IF(LEN(#REF!)=5,"款","项"))</f>
        <v>#REF!</v>
      </c>
    </row>
    <row r="138" s="297" customFormat="1" ht="38" customHeight="1" spans="1:6">
      <c r="A138" s="322" t="s">
        <v>1406</v>
      </c>
      <c r="B138" s="324">
        <v>0</v>
      </c>
      <c r="C138" s="324">
        <v>0</v>
      </c>
      <c r="D138" s="325" t="str">
        <f t="shared" si="4"/>
        <v/>
      </c>
      <c r="E138" s="320" t="e">
        <f>IF(LEN(#REF!)=3,"是",IF(A138&lt;&gt;"",IF(SUM(B138:C138)&lt;&gt;0,"是","否"),"是"))</f>
        <v>#REF!</v>
      </c>
      <c r="F138" s="302" t="e">
        <f>IF(LEN(#REF!)=3,"类",IF(LEN(#REF!)=5,"款","项"))</f>
        <v>#REF!</v>
      </c>
    </row>
    <row r="139" s="297" customFormat="1" ht="38" customHeight="1" spans="1:6">
      <c r="A139" s="322" t="s">
        <v>1407</v>
      </c>
      <c r="B139" s="324">
        <v>0</v>
      </c>
      <c r="C139" s="324">
        <v>0</v>
      </c>
      <c r="D139" s="325" t="str">
        <f t="shared" si="4"/>
        <v/>
      </c>
      <c r="E139" s="320" t="e">
        <f>IF(LEN(#REF!)=3,"是",IF(A139&lt;&gt;"",IF(SUM(B139:C139)&lt;&gt;0,"是","否"),"是"))</f>
        <v>#REF!</v>
      </c>
      <c r="F139" s="302" t="e">
        <f>IF(LEN(#REF!)=3,"类",IF(LEN(#REF!)=5,"款","项"))</f>
        <v>#REF!</v>
      </c>
    </row>
    <row r="140" ht="38" customHeight="1" spans="1:6">
      <c r="A140" s="322" t="s">
        <v>1408</v>
      </c>
      <c r="B140" s="324">
        <v>0</v>
      </c>
      <c r="C140" s="324">
        <v>0</v>
      </c>
      <c r="D140" s="325" t="str">
        <f t="shared" si="4"/>
        <v/>
      </c>
      <c r="E140" s="320" t="e">
        <f>IF(LEN(#REF!)=3,"是",IF(A140&lt;&gt;"",IF(SUM(B140:C140)&lt;&gt;0,"是","否"),"是"))</f>
        <v>#REF!</v>
      </c>
      <c r="F140" s="302" t="e">
        <f>IF(LEN(#REF!)=3,"类",IF(LEN(#REF!)=5,"款","项"))</f>
        <v>#REF!</v>
      </c>
    </row>
    <row r="141" ht="38" customHeight="1" spans="1:6">
      <c r="A141" s="322" t="s">
        <v>1409</v>
      </c>
      <c r="B141" s="324">
        <v>0</v>
      </c>
      <c r="C141" s="324">
        <v>0</v>
      </c>
      <c r="D141" s="325" t="str">
        <f t="shared" si="4"/>
        <v/>
      </c>
      <c r="E141" s="320" t="e">
        <f>IF(LEN(#REF!)=3,"是",IF(A141&lt;&gt;"",IF(SUM(B141:C141)&lt;&gt;0,"是","否"),"是"))</f>
        <v>#REF!</v>
      </c>
      <c r="F141" s="302" t="e">
        <f>IF(LEN(#REF!)=3,"类",IF(LEN(#REF!)=5,"款","项"))</f>
        <v>#REF!</v>
      </c>
    </row>
    <row r="142" s="297" customFormat="1" ht="38" customHeight="1" spans="1:6">
      <c r="A142" s="322" t="s">
        <v>1410</v>
      </c>
      <c r="B142" s="324">
        <v>0</v>
      </c>
      <c r="C142" s="324">
        <v>0</v>
      </c>
      <c r="D142" s="325" t="str">
        <f t="shared" si="4"/>
        <v/>
      </c>
      <c r="E142" s="320" t="e">
        <f>IF(LEN(#REF!)=3,"是",IF(A142&lt;&gt;"",IF(SUM(B142:C142)&lt;&gt;0,"是","否"),"是"))</f>
        <v>#REF!</v>
      </c>
      <c r="F142" s="302" t="e">
        <f>IF(LEN(#REF!)=3,"类",IF(LEN(#REF!)=5,"款","项"))</f>
        <v>#REF!</v>
      </c>
    </row>
    <row r="143" ht="38" customHeight="1" spans="1:6">
      <c r="A143" s="322" t="s">
        <v>1411</v>
      </c>
      <c r="B143" s="324">
        <v>0</v>
      </c>
      <c r="C143" s="324">
        <v>0</v>
      </c>
      <c r="D143" s="325" t="str">
        <f t="shared" si="4"/>
        <v/>
      </c>
      <c r="E143" s="320" t="e">
        <f>IF(LEN(#REF!)=3,"是",IF(A143&lt;&gt;"",IF(SUM(B143:C143)&lt;&gt;0,"是","否"),"是"))</f>
        <v>#REF!</v>
      </c>
      <c r="F143" s="302" t="e">
        <f>IF(LEN(#REF!)=3,"类",IF(LEN(#REF!)=5,"款","项"))</f>
        <v>#REF!</v>
      </c>
    </row>
    <row r="144" ht="38" customHeight="1" spans="1:6">
      <c r="A144" s="321" t="s">
        <v>1412</v>
      </c>
      <c r="B144" s="323"/>
      <c r="C144" s="323"/>
      <c r="D144" s="325"/>
      <c r="E144" s="320" t="e">
        <f>IF(LEN(#REF!)=3,"是",IF(A144&lt;&gt;"",IF(SUM(B144:C144)&lt;&gt;0,"是","否"),"是"))</f>
        <v>#REF!</v>
      </c>
      <c r="F144" s="302" t="e">
        <f>IF(LEN(#REF!)=3,"类",IF(LEN(#REF!)=5,"款","项"))</f>
        <v>#REF!</v>
      </c>
    </row>
    <row r="145" s="297" customFormat="1" ht="38" customHeight="1" spans="1:6">
      <c r="A145" s="322" t="s">
        <v>1413</v>
      </c>
      <c r="B145" s="324"/>
      <c r="C145" s="324"/>
      <c r="D145" s="325" t="str">
        <f t="shared" si="4"/>
        <v/>
      </c>
      <c r="E145" s="320" t="e">
        <f>IF(LEN(#REF!)=3,"是",IF(A145&lt;&gt;"",IF(SUM(B145:C145)&lt;&gt;0,"是","否"),"是"))</f>
        <v>#REF!</v>
      </c>
      <c r="F145" s="302" t="e">
        <f>IF(LEN(#REF!)=3,"类",IF(LEN(#REF!)=5,"款","项"))</f>
        <v>#REF!</v>
      </c>
    </row>
    <row r="146" s="297" customFormat="1" ht="38" customHeight="1" spans="1:6">
      <c r="A146" s="322" t="s">
        <v>1414</v>
      </c>
      <c r="B146" s="324"/>
      <c r="C146" s="324"/>
      <c r="D146" s="325" t="str">
        <f t="shared" si="4"/>
        <v/>
      </c>
      <c r="E146" s="320" t="e">
        <f>IF(LEN(#REF!)=3,"是",IF(A146&lt;&gt;"",IF(SUM(B146:C146)&lt;&gt;0,"是","否"),"是"))</f>
        <v>#REF!</v>
      </c>
      <c r="F146" s="302" t="e">
        <f>IF(LEN(#REF!)=3,"类",IF(LEN(#REF!)=5,"款","项"))</f>
        <v>#REF!</v>
      </c>
    </row>
    <row r="147" s="297" customFormat="1" ht="38" customHeight="1" spans="1:6">
      <c r="A147" s="322" t="s">
        <v>1415</v>
      </c>
      <c r="B147" s="324"/>
      <c r="C147" s="324"/>
      <c r="D147" s="325" t="str">
        <f t="shared" si="4"/>
        <v/>
      </c>
      <c r="E147" s="320" t="e">
        <f>IF(LEN(#REF!)=3,"是",IF(A147&lt;&gt;"",IF(SUM(B147:C147)&lt;&gt;0,"是","否"),"是"))</f>
        <v>#REF!</v>
      </c>
      <c r="F147" s="302" t="e">
        <f>IF(LEN(#REF!)=3,"类",IF(LEN(#REF!)=5,"款","项"))</f>
        <v>#REF!</v>
      </c>
    </row>
    <row r="148" s="297" customFormat="1" ht="38" customHeight="1" spans="1:6">
      <c r="A148" s="322" t="s">
        <v>1416</v>
      </c>
      <c r="B148" s="324"/>
      <c r="C148" s="324"/>
      <c r="D148" s="325" t="str">
        <f t="shared" si="4"/>
        <v/>
      </c>
      <c r="E148" s="320" t="e">
        <f>IF(LEN(#REF!)=3,"是",IF(A148&lt;&gt;"",IF(SUM(B148:C148)&lt;&gt;0,"是","否"),"是"))</f>
        <v>#REF!</v>
      </c>
      <c r="F148" s="302" t="e">
        <f>IF(LEN(#REF!)=3,"类",IF(LEN(#REF!)=5,"款","项"))</f>
        <v>#REF!</v>
      </c>
    </row>
    <row r="149" s="297" customFormat="1" ht="38" customHeight="1" spans="1:6">
      <c r="A149" s="322" t="s">
        <v>1417</v>
      </c>
      <c r="B149" s="324"/>
      <c r="C149" s="324"/>
      <c r="D149" s="325" t="str">
        <f t="shared" si="4"/>
        <v/>
      </c>
      <c r="E149" s="320" t="e">
        <f>IF(LEN(#REF!)=3,"是",IF(A149&lt;&gt;"",IF(SUM(B149:C149)&lt;&gt;0,"是","否"),"是"))</f>
        <v>#REF!</v>
      </c>
      <c r="F149" s="302" t="e">
        <f>IF(LEN(#REF!)=3,"类",IF(LEN(#REF!)=5,"款","项"))</f>
        <v>#REF!</v>
      </c>
    </row>
    <row r="150" s="297" customFormat="1" ht="38" customHeight="1" spans="1:6">
      <c r="A150" s="322" t="s">
        <v>1418</v>
      </c>
      <c r="B150" s="324"/>
      <c r="C150" s="324"/>
      <c r="D150" s="325" t="str">
        <f t="shared" si="4"/>
        <v/>
      </c>
      <c r="E150" s="320" t="e">
        <f>IF(LEN(#REF!)=3,"是",IF(A150&lt;&gt;"",IF(SUM(B150:C150)&lt;&gt;0,"是","否"),"是"))</f>
        <v>#REF!</v>
      </c>
      <c r="F150" s="302" t="e">
        <f>IF(LEN(#REF!)=3,"类",IF(LEN(#REF!)=5,"款","项"))</f>
        <v>#REF!</v>
      </c>
    </row>
    <row r="151" s="297" customFormat="1" ht="38" customHeight="1" spans="1:6">
      <c r="A151" s="322" t="s">
        <v>1419</v>
      </c>
      <c r="B151" s="324">
        <v>0</v>
      </c>
      <c r="C151" s="324">
        <v>0</v>
      </c>
      <c r="D151" s="325" t="str">
        <f t="shared" si="4"/>
        <v/>
      </c>
      <c r="E151" s="320" t="e">
        <f>IF(LEN(#REF!)=3,"是",IF(A151&lt;&gt;"",IF(SUM(B151:C151)&lt;&gt;0,"是","否"),"是"))</f>
        <v>#REF!</v>
      </c>
      <c r="F151" s="302" t="e">
        <f>IF(LEN(#REF!)=3,"类",IF(LEN(#REF!)=5,"款","项"))</f>
        <v>#REF!</v>
      </c>
    </row>
    <row r="152" ht="38" customHeight="1" spans="1:6">
      <c r="A152" s="322" t="s">
        <v>1420</v>
      </c>
      <c r="B152" s="324">
        <v>0</v>
      </c>
      <c r="C152" s="324">
        <v>0</v>
      </c>
      <c r="D152" s="325" t="str">
        <f t="shared" si="4"/>
        <v/>
      </c>
      <c r="E152" s="320" t="e">
        <f>IF(LEN(#REF!)=3,"是",IF(A152&lt;&gt;"",IF(SUM(B152:C152)&lt;&gt;0,"是","否"),"是"))</f>
        <v>#REF!</v>
      </c>
      <c r="F152" s="302" t="e">
        <f>IF(LEN(#REF!)=3,"类",IF(LEN(#REF!)=5,"款","项"))</f>
        <v>#REF!</v>
      </c>
    </row>
    <row r="153" ht="38" customHeight="1" spans="1:6">
      <c r="A153" s="322" t="s">
        <v>1421</v>
      </c>
      <c r="B153" s="324">
        <f>SUM(B154:B155)</f>
        <v>0</v>
      </c>
      <c r="C153" s="324">
        <f>SUM(C154:C155)</f>
        <v>0</v>
      </c>
      <c r="D153" s="325" t="str">
        <f t="shared" si="4"/>
        <v/>
      </c>
      <c r="E153" s="320" t="e">
        <f>IF(LEN(#REF!)=3,"是",IF(A153&lt;&gt;"",IF(SUM(B153:C153)&lt;&gt;0,"是","否"),"是"))</f>
        <v>#REF!</v>
      </c>
      <c r="F153" s="302" t="e">
        <f>IF(LEN(#REF!)=3,"类",IF(LEN(#REF!)=5,"款","项"))</f>
        <v>#REF!</v>
      </c>
    </row>
    <row r="154" s="297" customFormat="1" ht="38" customHeight="1" spans="1:6">
      <c r="A154" s="322" t="s">
        <v>1383</v>
      </c>
      <c r="B154" s="324">
        <v>0</v>
      </c>
      <c r="C154" s="324">
        <v>0</v>
      </c>
      <c r="D154" s="325" t="str">
        <f t="shared" si="4"/>
        <v/>
      </c>
      <c r="E154" s="320" t="e">
        <f>IF(LEN(#REF!)=3,"是",IF(A154&lt;&gt;"",IF(SUM(B154:C154)&lt;&gt;0,"是","否"),"是"))</f>
        <v>#REF!</v>
      </c>
      <c r="F154" s="302" t="e">
        <f>IF(LEN(#REF!)=3,"类",IF(LEN(#REF!)=5,"款","项"))</f>
        <v>#REF!</v>
      </c>
    </row>
    <row r="155" s="297" customFormat="1" ht="38" customHeight="1" spans="1:6">
      <c r="A155" s="322" t="s">
        <v>1422</v>
      </c>
      <c r="B155" s="324">
        <v>0</v>
      </c>
      <c r="C155" s="324">
        <v>0</v>
      </c>
      <c r="D155" s="325" t="str">
        <f t="shared" si="4"/>
        <v/>
      </c>
      <c r="E155" s="320" t="e">
        <f>IF(LEN(#REF!)=3,"是",IF(A155&lt;&gt;"",IF(SUM(B155:C155)&lt;&gt;0,"是","否"),"是"))</f>
        <v>#REF!</v>
      </c>
      <c r="F155" s="302" t="e">
        <f>IF(LEN(#REF!)=3,"类",IF(LEN(#REF!)=5,"款","项"))</f>
        <v>#REF!</v>
      </c>
    </row>
    <row r="156" s="297" customFormat="1" ht="38" customHeight="1" spans="1:6">
      <c r="A156" s="321" t="s">
        <v>1423</v>
      </c>
      <c r="B156" s="323"/>
      <c r="C156" s="323"/>
      <c r="D156" s="325"/>
      <c r="E156" s="320" t="e">
        <f>IF(LEN(#REF!)=3,"是",IF(A156&lt;&gt;"",IF(SUM(B156:C156)&lt;&gt;0,"是","否"),"是"))</f>
        <v>#REF!</v>
      </c>
      <c r="F156" s="302" t="e">
        <f>IF(LEN(#REF!)=3,"类",IF(LEN(#REF!)=5,"款","项"))</f>
        <v>#REF!</v>
      </c>
    </row>
    <row r="157" s="297" customFormat="1" ht="38" customHeight="1" spans="1:6">
      <c r="A157" s="322" t="s">
        <v>1383</v>
      </c>
      <c r="B157" s="324"/>
      <c r="C157" s="324"/>
      <c r="D157" s="325" t="str">
        <f t="shared" si="4"/>
        <v/>
      </c>
      <c r="E157" s="320" t="e">
        <f>IF(LEN(#REF!)=3,"是",IF(A157&lt;&gt;"",IF(SUM(B157:C157)&lt;&gt;0,"是","否"),"是"))</f>
        <v>#REF!</v>
      </c>
      <c r="F157" s="302" t="e">
        <f>IF(LEN(#REF!)=3,"类",IF(LEN(#REF!)=5,"款","项"))</f>
        <v>#REF!</v>
      </c>
    </row>
    <row r="158" s="297" customFormat="1" ht="38" customHeight="1" spans="1:6">
      <c r="A158" s="322" t="s">
        <v>1424</v>
      </c>
      <c r="B158" s="324"/>
      <c r="C158" s="324"/>
      <c r="D158" s="325" t="str">
        <f t="shared" si="4"/>
        <v/>
      </c>
      <c r="E158" s="320" t="e">
        <f>IF(LEN(#REF!)=3,"是",IF(A158&lt;&gt;"",IF(SUM(B158:C158)&lt;&gt;0,"是","否"),"是"))</f>
        <v>#REF!</v>
      </c>
      <c r="F158" s="302" t="e">
        <f>IF(LEN(#REF!)=3,"类",IF(LEN(#REF!)=5,"款","项"))</f>
        <v>#REF!</v>
      </c>
    </row>
    <row r="159" s="297" customFormat="1" ht="38" customHeight="1" spans="1:6">
      <c r="A159" s="322" t="s">
        <v>1425</v>
      </c>
      <c r="B159" s="324"/>
      <c r="C159" s="324"/>
      <c r="D159" s="325" t="str">
        <f t="shared" si="4"/>
        <v/>
      </c>
      <c r="E159" s="320" t="e">
        <f>IF(LEN(#REF!)=3,"是",IF(A159&lt;&gt;"",IF(SUM(B159:C159)&lt;&gt;0,"是","否"),"是"))</f>
        <v>#REF!</v>
      </c>
      <c r="F159" s="302" t="e">
        <f>IF(LEN(#REF!)=3,"类",IF(LEN(#REF!)=5,"款","项"))</f>
        <v>#REF!</v>
      </c>
    </row>
    <row r="160" ht="38" customHeight="1" spans="1:6">
      <c r="A160" s="322" t="s">
        <v>1426</v>
      </c>
      <c r="B160" s="324"/>
      <c r="C160" s="324"/>
      <c r="D160" s="325" t="str">
        <f t="shared" si="4"/>
        <v/>
      </c>
      <c r="E160" s="320" t="e">
        <f>IF(LEN(#REF!)=3,"是",IF(A160&lt;&gt;"",IF(SUM(B160:C160)&lt;&gt;0,"是","否"),"是"))</f>
        <v>#REF!</v>
      </c>
      <c r="F160" s="302" t="e">
        <f>IF(LEN(#REF!)=3,"类",IF(LEN(#REF!)=5,"款","项"))</f>
        <v>#REF!</v>
      </c>
    </row>
    <row r="161" ht="38" customHeight="1" spans="1:6">
      <c r="A161" s="322" t="s">
        <v>1392</v>
      </c>
      <c r="B161" s="324"/>
      <c r="C161" s="324"/>
      <c r="D161" s="325" t="str">
        <f t="shared" si="4"/>
        <v/>
      </c>
      <c r="E161" s="320" t="e">
        <f>IF(LEN(#REF!)=3,"是",IF(A161&lt;&gt;"",IF(SUM(B161:C161)&lt;&gt;0,"是","否"),"是"))</f>
        <v>#REF!</v>
      </c>
      <c r="F161" s="302" t="e">
        <f>IF(LEN(#REF!)=3,"类",IF(LEN(#REF!)=5,"款","项"))</f>
        <v>#REF!</v>
      </c>
    </row>
    <row r="162" ht="38" customHeight="1" spans="1:6">
      <c r="A162" s="322" t="s">
        <v>1394</v>
      </c>
      <c r="B162" s="324"/>
      <c r="C162" s="324"/>
      <c r="D162" s="325" t="str">
        <f t="shared" si="4"/>
        <v/>
      </c>
      <c r="E162" s="320" t="e">
        <f>IF(LEN(#REF!)=3,"是",IF(A162&lt;&gt;"",IF(SUM(B162:C162)&lt;&gt;0,"是","否"),"是"))</f>
        <v>#REF!</v>
      </c>
      <c r="F162" s="302" t="e">
        <f>IF(LEN(#REF!)=3,"类",IF(LEN(#REF!)=5,"款","项"))</f>
        <v>#REF!</v>
      </c>
    </row>
    <row r="163" s="297" customFormat="1" ht="38" customHeight="1" spans="1:6">
      <c r="A163" s="322" t="s">
        <v>1427</v>
      </c>
      <c r="B163" s="324">
        <v>0</v>
      </c>
      <c r="C163" s="324">
        <v>0</v>
      </c>
      <c r="D163" s="325" t="str">
        <f t="shared" si="4"/>
        <v/>
      </c>
      <c r="E163" s="320" t="e">
        <f>IF(LEN(#REF!)=3,"是",IF(A163&lt;&gt;"",IF(SUM(B163:C163)&lt;&gt;0,"是","否"),"是"))</f>
        <v>#REF!</v>
      </c>
      <c r="F163" s="302" t="e">
        <f>IF(LEN(#REF!)=3,"类",IF(LEN(#REF!)=5,"款","项"))</f>
        <v>#REF!</v>
      </c>
    </row>
    <row r="164" ht="38" customHeight="1" spans="1:6">
      <c r="A164" s="317" t="s">
        <v>1428</v>
      </c>
      <c r="B164" s="329"/>
      <c r="C164" s="329"/>
      <c r="D164" s="331"/>
      <c r="E164" s="320" t="e">
        <f>IF(LEN(#REF!)=3,"是",IF(A164&lt;&gt;"",IF(SUM(B164:C164)&lt;&gt;0,"是","否"),"是"))</f>
        <v>#REF!</v>
      </c>
      <c r="F164" s="302" t="e">
        <f>IF(LEN(#REF!)=3,"类",IF(LEN(#REF!)=5,"款","项"))</f>
        <v>#REF!</v>
      </c>
    </row>
    <row r="165" ht="38" customHeight="1" spans="1:6">
      <c r="A165" s="321" t="s">
        <v>1429</v>
      </c>
      <c r="B165" s="323"/>
      <c r="C165" s="323"/>
      <c r="D165" s="325"/>
      <c r="E165" s="320" t="e">
        <f>IF(LEN(#REF!)=3,"是",IF(A165&lt;&gt;"",IF(SUM(B165:C165)&lt;&gt;0,"是","否"),"是"))</f>
        <v>#REF!</v>
      </c>
      <c r="F165" s="302" t="e">
        <f>IF(LEN(#REF!)=3,"类",IF(LEN(#REF!)=5,"款","项"))</f>
        <v>#REF!</v>
      </c>
    </row>
    <row r="166" ht="38" customHeight="1" spans="1:6">
      <c r="A166" s="322" t="s">
        <v>1430</v>
      </c>
      <c r="B166" s="324"/>
      <c r="C166" s="324"/>
      <c r="D166" s="325" t="str">
        <f t="shared" si="4"/>
        <v/>
      </c>
      <c r="E166" s="320" t="e">
        <f>IF(LEN(#REF!)=3,"是",IF(A166&lt;&gt;"",IF(SUM(B166:C166)&lt;&gt;0,"是","否"),"是"))</f>
        <v>#REF!</v>
      </c>
      <c r="F166" s="302" t="e">
        <f>IF(LEN(#REF!)=3,"类",IF(LEN(#REF!)=5,"款","项"))</f>
        <v>#REF!</v>
      </c>
    </row>
    <row r="167" s="297" customFormat="1" ht="38" customHeight="1" spans="1:6">
      <c r="A167" s="322" t="s">
        <v>1431</v>
      </c>
      <c r="B167" s="324"/>
      <c r="C167" s="324"/>
      <c r="D167" s="325" t="str">
        <f t="shared" si="4"/>
        <v/>
      </c>
      <c r="E167" s="320" t="e">
        <f>IF(LEN(#REF!)=3,"是",IF(A167&lt;&gt;"",IF(SUM(B167:C167)&lt;&gt;0,"是","否"),"是"))</f>
        <v>#REF!</v>
      </c>
      <c r="F167" s="302" t="e">
        <f>IF(LEN(#REF!)=3,"类",IF(LEN(#REF!)=5,"款","项"))</f>
        <v>#REF!</v>
      </c>
    </row>
    <row r="168" s="297" customFormat="1" ht="38" customHeight="1" spans="1:6">
      <c r="A168" s="317" t="s">
        <v>1432</v>
      </c>
      <c r="B168" s="329">
        <v>29311</v>
      </c>
      <c r="C168" s="329">
        <v>2674</v>
      </c>
      <c r="D168" s="331">
        <f t="shared" si="4"/>
        <v>-0.909</v>
      </c>
      <c r="E168" s="320" t="e">
        <f>IF(LEN(#REF!)=3,"是",IF(A168&lt;&gt;"",IF(SUM(B168:C168)&lt;&gt;0,"是","否"),"是"))</f>
        <v>#REF!</v>
      </c>
      <c r="F168" s="302" t="e">
        <f>IF(LEN(#REF!)=3,"类",IF(LEN(#REF!)=5,"款","项"))</f>
        <v>#REF!</v>
      </c>
    </row>
    <row r="169" ht="38" customHeight="1" spans="1:6">
      <c r="A169" s="321" t="s">
        <v>1433</v>
      </c>
      <c r="B169" s="323">
        <v>28200</v>
      </c>
      <c r="C169" s="323"/>
      <c r="D169" s="325">
        <f t="shared" si="4"/>
        <v>-1</v>
      </c>
      <c r="E169" s="320" t="e">
        <f>IF(LEN(#REF!)=3,"是",IF(A169&lt;&gt;"",IF(SUM(B169:C169)&lt;&gt;0,"是","否"),"是"))</f>
        <v>#REF!</v>
      </c>
      <c r="F169" s="302" t="e">
        <f>IF(LEN(#REF!)=3,"类",IF(LEN(#REF!)=5,"款","项"))</f>
        <v>#REF!</v>
      </c>
    </row>
    <row r="170" ht="38" customHeight="1" spans="1:6">
      <c r="A170" s="322" t="s">
        <v>1434</v>
      </c>
      <c r="B170" s="324"/>
      <c r="C170" s="324"/>
      <c r="D170" s="325" t="str">
        <f t="shared" si="4"/>
        <v/>
      </c>
      <c r="E170" s="320" t="e">
        <f>IF(LEN(#REF!)=3,"是",IF(A170&lt;&gt;"",IF(SUM(B170:C170)&lt;&gt;0,"是","否"),"是"))</f>
        <v>#REF!</v>
      </c>
      <c r="F170" s="302" t="e">
        <f>IF(LEN(#REF!)=3,"类",IF(LEN(#REF!)=5,"款","项"))</f>
        <v>#REF!</v>
      </c>
    </row>
    <row r="171" s="297" customFormat="1" ht="38" customHeight="1" spans="1:6">
      <c r="A171" s="322" t="s">
        <v>1435</v>
      </c>
      <c r="B171" s="324">
        <v>14300</v>
      </c>
      <c r="C171" s="324"/>
      <c r="D171" s="325">
        <f t="shared" si="4"/>
        <v>-1</v>
      </c>
      <c r="E171" s="320" t="e">
        <f>IF(LEN(#REF!)=3,"是",IF(A171&lt;&gt;"",IF(SUM(B171:C171)&lt;&gt;0,"是","否"),"是"))</f>
        <v>#REF!</v>
      </c>
      <c r="F171" s="302" t="e">
        <f>IF(LEN(#REF!)=3,"类",IF(LEN(#REF!)=5,"款","项"))</f>
        <v>#REF!</v>
      </c>
    </row>
    <row r="172" s="297" customFormat="1" ht="38" customHeight="1" spans="1:6">
      <c r="A172" s="322" t="s">
        <v>1436</v>
      </c>
      <c r="B172" s="324">
        <v>13900</v>
      </c>
      <c r="C172" s="324"/>
      <c r="D172" s="325">
        <f t="shared" si="4"/>
        <v>-1</v>
      </c>
      <c r="E172" s="320" t="e">
        <f>IF(LEN(#REF!)=3,"是",IF(A172&lt;&gt;"",IF(SUM(B172:C172)&lt;&gt;0,"是","否"),"是"))</f>
        <v>#REF!</v>
      </c>
      <c r="F172" s="302" t="e">
        <f>IF(LEN(#REF!)=3,"类",IF(LEN(#REF!)=5,"款","项"))</f>
        <v>#REF!</v>
      </c>
    </row>
    <row r="173" ht="38" customHeight="1" spans="1:6">
      <c r="A173" s="321" t="s">
        <v>1437</v>
      </c>
      <c r="B173" s="323"/>
      <c r="C173" s="323"/>
      <c r="D173" s="325"/>
      <c r="E173" s="320" t="e">
        <f>IF(LEN(#REF!)=3,"是",IF(A173&lt;&gt;"",IF(SUM(B173:C173)&lt;&gt;0,"是","否"),"是"))</f>
        <v>#REF!</v>
      </c>
      <c r="F173" s="302" t="e">
        <f>IF(LEN(#REF!)=3,"类",IF(LEN(#REF!)=5,"款","项"))</f>
        <v>#REF!</v>
      </c>
    </row>
    <row r="174" s="297" customFormat="1" ht="38" customHeight="1" spans="1:6">
      <c r="A174" s="322" t="s">
        <v>1438</v>
      </c>
      <c r="B174" s="324"/>
      <c r="C174" s="324"/>
      <c r="D174" s="325" t="str">
        <f t="shared" si="4"/>
        <v/>
      </c>
      <c r="E174" s="320" t="e">
        <f>IF(LEN(#REF!)=3,"是",IF(A174&lt;&gt;"",IF(SUM(B174:C174)&lt;&gt;0,"是","否"),"是"))</f>
        <v>#REF!</v>
      </c>
      <c r="F174" s="302" t="e">
        <f>IF(LEN(#REF!)=3,"类",IF(LEN(#REF!)=5,"款","项"))</f>
        <v>#REF!</v>
      </c>
    </row>
    <row r="175" ht="38" customHeight="1" spans="1:6">
      <c r="A175" s="322" t="s">
        <v>1439</v>
      </c>
      <c r="B175" s="324"/>
      <c r="C175" s="324"/>
      <c r="D175" s="325" t="str">
        <f t="shared" si="4"/>
        <v/>
      </c>
      <c r="E175" s="320" t="e">
        <f>IF(LEN(#REF!)=3,"是",IF(A175&lt;&gt;"",IF(SUM(B175:C175)&lt;&gt;0,"是","否"),"是"))</f>
        <v>#REF!</v>
      </c>
      <c r="F175" s="302" t="e">
        <f>IF(LEN(#REF!)=3,"类",IF(LEN(#REF!)=5,"款","项"))</f>
        <v>#REF!</v>
      </c>
    </row>
    <row r="176" ht="38" customHeight="1" spans="1:6">
      <c r="A176" s="322" t="s">
        <v>1440</v>
      </c>
      <c r="B176" s="324"/>
      <c r="C176" s="324"/>
      <c r="D176" s="325" t="str">
        <f t="shared" si="4"/>
        <v/>
      </c>
      <c r="E176" s="320" t="e">
        <f>IF(LEN(#REF!)=3,"是",IF(A176&lt;&gt;"",IF(SUM(B176:C176)&lt;&gt;0,"是","否"),"是"))</f>
        <v>#REF!</v>
      </c>
      <c r="F176" s="302" t="e">
        <f>IF(LEN(#REF!)=3,"类",IF(LEN(#REF!)=5,"款","项"))</f>
        <v>#REF!</v>
      </c>
    </row>
    <row r="177" ht="38" customHeight="1" spans="1:6">
      <c r="A177" s="322" t="s">
        <v>1441</v>
      </c>
      <c r="B177" s="324"/>
      <c r="C177" s="324"/>
      <c r="D177" s="325" t="str">
        <f t="shared" si="4"/>
        <v/>
      </c>
      <c r="E177" s="320" t="e">
        <f>IF(LEN(#REF!)=3,"是",IF(A177&lt;&gt;"",IF(SUM(B177:C177)&lt;&gt;0,"是","否"),"是"))</f>
        <v>#REF!</v>
      </c>
      <c r="F177" s="302" t="e">
        <f>IF(LEN(#REF!)=3,"类",IF(LEN(#REF!)=5,"款","项"))</f>
        <v>#REF!</v>
      </c>
    </row>
    <row r="178" ht="38" customHeight="1" spans="1:6">
      <c r="A178" s="322" t="s">
        <v>1442</v>
      </c>
      <c r="B178" s="324"/>
      <c r="C178" s="324"/>
      <c r="D178" s="325" t="str">
        <f t="shared" si="4"/>
        <v/>
      </c>
      <c r="E178" s="320" t="e">
        <f>IF(LEN(#REF!)=3,"是",IF(A178&lt;&gt;"",IF(SUM(B178:C178)&lt;&gt;0,"是","否"),"是"))</f>
        <v>#REF!</v>
      </c>
      <c r="F178" s="302" t="e">
        <f>IF(LEN(#REF!)=3,"类",IF(LEN(#REF!)=5,"款","项"))</f>
        <v>#REF!</v>
      </c>
    </row>
    <row r="179" ht="38" customHeight="1" spans="1:6">
      <c r="A179" s="322" t="s">
        <v>1443</v>
      </c>
      <c r="B179" s="324"/>
      <c r="C179" s="324"/>
      <c r="D179" s="325" t="str">
        <f t="shared" si="4"/>
        <v/>
      </c>
      <c r="E179" s="320" t="e">
        <f>IF(LEN(#REF!)=3,"是",IF(A179&lt;&gt;"",IF(SUM(B179:C179)&lt;&gt;0,"是","否"),"是"))</f>
        <v>#REF!</v>
      </c>
      <c r="F179" s="302" t="e">
        <f>IF(LEN(#REF!)=3,"类",IF(LEN(#REF!)=5,"款","项"))</f>
        <v>#REF!</v>
      </c>
    </row>
    <row r="180" s="297" customFormat="1" ht="38" customHeight="1" spans="1:6">
      <c r="A180" s="322" t="s">
        <v>1444</v>
      </c>
      <c r="B180" s="324"/>
      <c r="C180" s="324"/>
      <c r="D180" s="325" t="str">
        <f t="shared" si="4"/>
        <v/>
      </c>
      <c r="E180" s="320" t="e">
        <f>IF(LEN(#REF!)=3,"是",IF(A180&lt;&gt;"",IF(SUM(B180:C180)&lt;&gt;0,"是","否"),"是"))</f>
        <v>#REF!</v>
      </c>
      <c r="F180" s="302" t="e">
        <f>IF(LEN(#REF!)=3,"类",IF(LEN(#REF!)=5,"款","项"))</f>
        <v>#REF!</v>
      </c>
    </row>
    <row r="181" ht="38" customHeight="1" spans="1:6">
      <c r="A181" s="322" t="s">
        <v>1445</v>
      </c>
      <c r="B181" s="324"/>
      <c r="C181" s="324"/>
      <c r="D181" s="325" t="str">
        <f t="shared" si="4"/>
        <v/>
      </c>
      <c r="E181" s="320" t="e">
        <f>IF(LEN(#REF!)=3,"是",IF(A181&lt;&gt;"",IF(SUM(B181:C181)&lt;&gt;0,"是","否"),"是"))</f>
        <v>#REF!</v>
      </c>
      <c r="F181" s="302" t="e">
        <f>IF(LEN(#REF!)=3,"类",IF(LEN(#REF!)=5,"款","项"))</f>
        <v>#REF!</v>
      </c>
    </row>
    <row r="182" ht="38" customHeight="1" spans="1:6">
      <c r="A182" s="321" t="s">
        <v>1446</v>
      </c>
      <c r="B182" s="323">
        <v>1111</v>
      </c>
      <c r="C182" s="323">
        <v>2674</v>
      </c>
      <c r="D182" s="325">
        <f t="shared" si="4"/>
        <v>1.407</v>
      </c>
      <c r="E182" s="320" t="e">
        <f>IF(LEN(#REF!)=3,"是",IF(A182&lt;&gt;"",IF(SUM(B182:C182)&lt;&gt;0,"是","否"),"是"))</f>
        <v>#REF!</v>
      </c>
      <c r="F182" s="302" t="e">
        <f>IF(LEN(#REF!)=3,"类",IF(LEN(#REF!)=5,"款","项"))</f>
        <v>#REF!</v>
      </c>
    </row>
    <row r="183" ht="38" customHeight="1" spans="1:6">
      <c r="A183" s="322" t="s">
        <v>1447</v>
      </c>
      <c r="B183" s="324"/>
      <c r="C183" s="324"/>
      <c r="D183" s="325" t="str">
        <f t="shared" si="4"/>
        <v/>
      </c>
      <c r="E183" s="320" t="e">
        <f>IF(LEN(#REF!)=3,"是",IF(A183&lt;&gt;"",IF(SUM(B183:C183)&lt;&gt;0,"是","否"),"是"))</f>
        <v>#REF!</v>
      </c>
      <c r="F183" s="302" t="e">
        <f>IF(LEN(#REF!)=3,"类",IF(LEN(#REF!)=5,"款","项"))</f>
        <v>#REF!</v>
      </c>
    </row>
    <row r="184" s="297" customFormat="1" ht="38" customHeight="1" spans="1:6">
      <c r="A184" s="322" t="s">
        <v>1448</v>
      </c>
      <c r="B184" s="324">
        <v>299</v>
      </c>
      <c r="C184" s="324">
        <v>1041</v>
      </c>
      <c r="D184" s="325">
        <f t="shared" si="4"/>
        <v>2.482</v>
      </c>
      <c r="E184" s="320" t="e">
        <f>IF(LEN(#REF!)=3,"是",IF(A184&lt;&gt;"",IF(SUM(B184:C184)&lt;&gt;0,"是","否"),"是"))</f>
        <v>#REF!</v>
      </c>
      <c r="F184" s="302" t="e">
        <f>IF(LEN(#REF!)=3,"类",IF(LEN(#REF!)=5,"款","项"))</f>
        <v>#REF!</v>
      </c>
    </row>
    <row r="185" ht="38" customHeight="1" spans="1:6">
      <c r="A185" s="322" t="s">
        <v>1449</v>
      </c>
      <c r="B185" s="324">
        <v>137</v>
      </c>
      <c r="C185" s="324">
        <v>771</v>
      </c>
      <c r="D185" s="325">
        <f t="shared" si="4"/>
        <v>4.628</v>
      </c>
      <c r="E185" s="320" t="e">
        <f>IF(LEN(#REF!)=3,"是",IF(A185&lt;&gt;"",IF(SUM(B185:C185)&lt;&gt;0,"是","否"),"是"))</f>
        <v>#REF!</v>
      </c>
      <c r="F185" s="302" t="e">
        <f>IF(LEN(#REF!)=3,"类",IF(LEN(#REF!)=5,"款","项"))</f>
        <v>#REF!</v>
      </c>
    </row>
    <row r="186" ht="38" customHeight="1" spans="1:6">
      <c r="A186" s="322" t="s">
        <v>1450</v>
      </c>
      <c r="B186" s="324">
        <v>3</v>
      </c>
      <c r="C186" s="324">
        <v>21</v>
      </c>
      <c r="D186" s="325">
        <f t="shared" ref="D186:D249" si="5">IF(B186&gt;0,C186/B186-1,IF(B186&lt;0,-(C186/B186-1),""))</f>
        <v>6</v>
      </c>
      <c r="E186" s="320" t="e">
        <f>IF(LEN(#REF!)=3,"是",IF(A186&lt;&gt;"",IF(SUM(B186:C186)&lt;&gt;0,"是","否"),"是"))</f>
        <v>#REF!</v>
      </c>
      <c r="F186" s="302" t="e">
        <f>IF(LEN(#REF!)=3,"类",IF(LEN(#REF!)=5,"款","项"))</f>
        <v>#REF!</v>
      </c>
    </row>
    <row r="187" ht="38" customHeight="1" spans="1:6">
      <c r="A187" s="322" t="s">
        <v>1451</v>
      </c>
      <c r="B187" s="324"/>
      <c r="C187" s="324"/>
      <c r="D187" s="325" t="str">
        <f t="shared" si="5"/>
        <v/>
      </c>
      <c r="E187" s="320" t="e">
        <f>IF(LEN(#REF!)=3,"是",IF(A187&lt;&gt;"",IF(SUM(B187:C187)&lt;&gt;0,"是","否"),"是"))</f>
        <v>#REF!</v>
      </c>
      <c r="F187" s="302" t="e">
        <f>IF(LEN(#REF!)=3,"类",IF(LEN(#REF!)=5,"款","项"))</f>
        <v>#REF!</v>
      </c>
    </row>
    <row r="188" ht="38" customHeight="1" spans="1:6">
      <c r="A188" s="322" t="s">
        <v>1452</v>
      </c>
      <c r="B188" s="324">
        <v>38</v>
      </c>
      <c r="C188" s="324">
        <v>497</v>
      </c>
      <c r="D188" s="325">
        <f t="shared" si="5"/>
        <v>12.079</v>
      </c>
      <c r="E188" s="320" t="e">
        <f>IF(LEN(#REF!)=3,"是",IF(A188&lt;&gt;"",IF(SUM(B188:C188)&lt;&gt;0,"是","否"),"是"))</f>
        <v>#REF!</v>
      </c>
      <c r="F188" s="302" t="e">
        <f>IF(LEN(#REF!)=3,"类",IF(LEN(#REF!)=5,"款","项"))</f>
        <v>#REF!</v>
      </c>
    </row>
    <row r="189" s="297" customFormat="1" ht="38" customHeight="1" spans="1:6">
      <c r="A189" s="322" t="s">
        <v>1453</v>
      </c>
      <c r="B189" s="324">
        <v>8</v>
      </c>
      <c r="C189" s="324">
        <v>8</v>
      </c>
      <c r="D189" s="325">
        <f t="shared" si="5"/>
        <v>0</v>
      </c>
      <c r="E189" s="320" t="e">
        <f>IF(LEN(#REF!)=3,"是",IF(A189&lt;&gt;"",IF(SUM(B189:C189)&lt;&gt;0,"是","否"),"是"))</f>
        <v>#REF!</v>
      </c>
      <c r="F189" s="302" t="e">
        <f>IF(LEN(#REF!)=3,"类",IF(LEN(#REF!)=5,"款","项"))</f>
        <v>#REF!</v>
      </c>
    </row>
    <row r="190" s="297" customFormat="1" ht="38" customHeight="1" spans="1:6">
      <c r="A190" s="322" t="s">
        <v>1454</v>
      </c>
      <c r="B190" s="324"/>
      <c r="C190" s="324"/>
      <c r="D190" s="325" t="str">
        <f t="shared" si="5"/>
        <v/>
      </c>
      <c r="E190" s="320" t="e">
        <f>IF(LEN(#REF!)=3,"是",IF(A190&lt;&gt;"",IF(SUM(B190:C190)&lt;&gt;0,"是","否"),"是"))</f>
        <v>#REF!</v>
      </c>
      <c r="F190" s="302" t="e">
        <f>IF(LEN(#REF!)=3,"类",IF(LEN(#REF!)=5,"款","项"))</f>
        <v>#REF!</v>
      </c>
    </row>
    <row r="191" s="297" customFormat="1" ht="38" customHeight="1" spans="1:6">
      <c r="A191" s="322" t="s">
        <v>1455</v>
      </c>
      <c r="B191" s="324"/>
      <c r="C191" s="324"/>
      <c r="D191" s="325" t="str">
        <f t="shared" si="5"/>
        <v/>
      </c>
      <c r="E191" s="320" t="e">
        <f>IF(LEN(#REF!)=3,"是",IF(A191&lt;&gt;"",IF(SUM(B191:C191)&lt;&gt;0,"是","否"),"是"))</f>
        <v>#REF!</v>
      </c>
      <c r="F191" s="302" t="e">
        <f>IF(LEN(#REF!)=3,"类",IF(LEN(#REF!)=5,"款","项"))</f>
        <v>#REF!</v>
      </c>
    </row>
    <row r="192" ht="38" customHeight="1" spans="1:6">
      <c r="A192" s="322" t="s">
        <v>1456</v>
      </c>
      <c r="B192" s="324"/>
      <c r="C192" s="324"/>
      <c r="D192" s="325" t="str">
        <f t="shared" si="5"/>
        <v/>
      </c>
      <c r="E192" s="320" t="e">
        <f>IF(LEN(#REF!)=3,"是",IF(A192&lt;&gt;"",IF(SUM(B192:C192)&lt;&gt;0,"是","否"),"是"))</f>
        <v>#REF!</v>
      </c>
      <c r="F192" s="302" t="e">
        <f>IF(LEN(#REF!)=3,"类",IF(LEN(#REF!)=5,"款","项"))</f>
        <v>#REF!</v>
      </c>
    </row>
    <row r="193" s="297" customFormat="1" ht="38" customHeight="1" spans="1:6">
      <c r="A193" s="322" t="s">
        <v>1457</v>
      </c>
      <c r="B193" s="324">
        <v>626</v>
      </c>
      <c r="C193" s="324">
        <v>336</v>
      </c>
      <c r="D193" s="325">
        <f t="shared" si="5"/>
        <v>-0.463</v>
      </c>
      <c r="E193" s="320" t="e">
        <f>IF(LEN(#REF!)=3,"是",IF(A193&lt;&gt;"",IF(SUM(B193:C193)&lt;&gt;0,"是","否"),"是"))</f>
        <v>#REF!</v>
      </c>
      <c r="F193" s="302" t="e">
        <f>IF(LEN(#REF!)=3,"类",IF(LEN(#REF!)=5,"款","项"))</f>
        <v>#REF!</v>
      </c>
    </row>
    <row r="194" s="297" customFormat="1" ht="38" customHeight="1" spans="1:6">
      <c r="A194" s="317" t="s">
        <v>1458</v>
      </c>
      <c r="B194" s="329">
        <v>5313</v>
      </c>
      <c r="C194" s="329">
        <v>6927</v>
      </c>
      <c r="D194" s="325">
        <f t="shared" si="5"/>
        <v>0.304</v>
      </c>
      <c r="E194" s="320" t="e">
        <f>IF(LEN(#REF!)=3,"是",IF(A194&lt;&gt;"",IF(SUM(B194:C194)&lt;&gt;0,"是","否"),"是"))</f>
        <v>#REF!</v>
      </c>
      <c r="F194" s="302" t="e">
        <f>IF(LEN(#REF!)=3,"类",IF(LEN(#REF!)=5,"款","项"))</f>
        <v>#REF!</v>
      </c>
    </row>
    <row r="195" s="297" customFormat="1" ht="38" customHeight="1" spans="1:6">
      <c r="A195" s="322" t="s">
        <v>1459</v>
      </c>
      <c r="B195" s="324"/>
      <c r="C195" s="324"/>
      <c r="D195" s="325" t="str">
        <f t="shared" si="5"/>
        <v/>
      </c>
      <c r="E195" s="320" t="e">
        <f>IF(LEN(#REF!)=3,"是",IF(A195&lt;&gt;"",IF(SUM(B195:C195)&lt;&gt;0,"是","否"),"是"))</f>
        <v>#REF!</v>
      </c>
      <c r="F195" s="302" t="e">
        <f>IF(LEN(#REF!)=3,"类",IF(LEN(#REF!)=5,"款","项"))</f>
        <v>#REF!</v>
      </c>
    </row>
    <row r="196" s="297" customFormat="1" ht="38" customHeight="1" spans="1:6">
      <c r="A196" s="322" t="s">
        <v>1460</v>
      </c>
      <c r="B196" s="324"/>
      <c r="C196" s="324"/>
      <c r="D196" s="325" t="str">
        <f t="shared" si="5"/>
        <v/>
      </c>
      <c r="E196" s="320" t="e">
        <f>IF(LEN(#REF!)=3,"是",IF(A196&lt;&gt;"",IF(SUM(B196:C196)&lt;&gt;0,"是","否"),"是"))</f>
        <v>#REF!</v>
      </c>
      <c r="F196" s="302" t="e">
        <f>IF(LEN(#REF!)=3,"类",IF(LEN(#REF!)=5,"款","项"))</f>
        <v>#REF!</v>
      </c>
    </row>
    <row r="197" s="297" customFormat="1" ht="38" customHeight="1" spans="1:6">
      <c r="A197" s="322" t="s">
        <v>1461</v>
      </c>
      <c r="B197" s="324"/>
      <c r="C197" s="324"/>
      <c r="D197" s="325" t="str">
        <f t="shared" si="5"/>
        <v/>
      </c>
      <c r="E197" s="320" t="e">
        <f>IF(LEN(#REF!)=3,"是",IF(A197&lt;&gt;"",IF(SUM(B197:C197)&lt;&gt;0,"是","否"),"是"))</f>
        <v>#REF!</v>
      </c>
      <c r="F197" s="302" t="e">
        <f>IF(LEN(#REF!)=3,"类",IF(LEN(#REF!)=5,"款","项"))</f>
        <v>#REF!</v>
      </c>
    </row>
    <row r="198" s="297" customFormat="1" ht="38" customHeight="1" spans="1:6">
      <c r="A198" s="322" t="s">
        <v>1462</v>
      </c>
      <c r="B198" s="324">
        <v>306</v>
      </c>
      <c r="C198" s="324">
        <v>379</v>
      </c>
      <c r="D198" s="325">
        <f t="shared" si="5"/>
        <v>0.239</v>
      </c>
      <c r="E198" s="320" t="e">
        <f>IF(LEN(#REF!)=3,"是",IF(A198&lt;&gt;"",IF(SUM(B198:C198)&lt;&gt;0,"是","否"),"是"))</f>
        <v>#REF!</v>
      </c>
      <c r="F198" s="302" t="e">
        <f>IF(LEN(#REF!)=3,"类",IF(LEN(#REF!)=5,"款","项"))</f>
        <v>#REF!</v>
      </c>
    </row>
    <row r="199" s="297" customFormat="1" ht="38" customHeight="1" spans="1:6">
      <c r="A199" s="322" t="s">
        <v>1463</v>
      </c>
      <c r="B199" s="324"/>
      <c r="C199" s="324"/>
      <c r="D199" s="325" t="str">
        <f t="shared" si="5"/>
        <v/>
      </c>
      <c r="E199" s="320" t="e">
        <f>IF(LEN(#REF!)=3,"是",IF(A199&lt;&gt;"",IF(SUM(B199:C199)&lt;&gt;0,"是","否"),"是"))</f>
        <v>#REF!</v>
      </c>
      <c r="F199" s="302" t="e">
        <f>IF(LEN(#REF!)=3,"类",IF(LEN(#REF!)=5,"款","项"))</f>
        <v>#REF!</v>
      </c>
    </row>
    <row r="200" ht="38" customHeight="1" spans="1:6">
      <c r="A200" s="322" t="s">
        <v>1464</v>
      </c>
      <c r="B200" s="324"/>
      <c r="C200" s="324"/>
      <c r="D200" s="325" t="str">
        <f t="shared" si="5"/>
        <v/>
      </c>
      <c r="E200" s="320" t="e">
        <f>IF(LEN(#REF!)=3,"是",IF(A200&lt;&gt;"",IF(SUM(B200:C200)&lt;&gt;0,"是","否"),"是"))</f>
        <v>#REF!</v>
      </c>
      <c r="F200" s="302" t="e">
        <f>IF(LEN(#REF!)=3,"类",IF(LEN(#REF!)=5,"款","项"))</f>
        <v>#REF!</v>
      </c>
    </row>
    <row r="201" ht="38" customHeight="1" spans="1:6">
      <c r="A201" s="322" t="s">
        <v>1465</v>
      </c>
      <c r="B201" s="324"/>
      <c r="C201" s="324"/>
      <c r="D201" s="325" t="str">
        <f t="shared" si="5"/>
        <v/>
      </c>
      <c r="E201" s="320" t="e">
        <f>IF(LEN(#REF!)=3,"是",IF(A201&lt;&gt;"",IF(SUM(B201:C201)&lt;&gt;0,"是","否"),"是"))</f>
        <v>#REF!</v>
      </c>
      <c r="F201" s="302" t="e">
        <f>IF(LEN(#REF!)=3,"类",IF(LEN(#REF!)=5,"款","项"))</f>
        <v>#REF!</v>
      </c>
    </row>
    <row r="202" ht="38" customHeight="1" spans="1:6">
      <c r="A202" s="322" t="s">
        <v>1466</v>
      </c>
      <c r="B202" s="324"/>
      <c r="C202" s="324"/>
      <c r="D202" s="325" t="str">
        <f t="shared" si="5"/>
        <v/>
      </c>
      <c r="E202" s="320" t="e">
        <f>IF(LEN(#REF!)=3,"是",IF(A202&lt;&gt;"",IF(SUM(B202:C202)&lt;&gt;0,"是","否"),"是"))</f>
        <v>#REF!</v>
      </c>
      <c r="F202" s="302" t="e">
        <f>IF(LEN(#REF!)=3,"类",IF(LEN(#REF!)=5,"款","项"))</f>
        <v>#REF!</v>
      </c>
    </row>
    <row r="203" ht="38" customHeight="1" spans="1:6">
      <c r="A203" s="322" t="s">
        <v>1467</v>
      </c>
      <c r="B203" s="324"/>
      <c r="C203" s="324"/>
      <c r="D203" s="325" t="str">
        <f t="shared" si="5"/>
        <v/>
      </c>
      <c r="E203" s="320" t="e">
        <f>IF(LEN(#REF!)=3,"是",IF(A203&lt;&gt;"",IF(SUM(B203:C203)&lt;&gt;0,"是","否"),"是"))</f>
        <v>#REF!</v>
      </c>
      <c r="F203" s="302" t="e">
        <f>IF(LEN(#REF!)=3,"类",IF(LEN(#REF!)=5,"款","项"))</f>
        <v>#REF!</v>
      </c>
    </row>
    <row r="204" ht="38" customHeight="1" spans="1:6">
      <c r="A204" s="322" t="s">
        <v>1468</v>
      </c>
      <c r="B204" s="324"/>
      <c r="C204" s="324"/>
      <c r="D204" s="325" t="str">
        <f t="shared" si="5"/>
        <v/>
      </c>
      <c r="E204" s="320" t="e">
        <f>IF(LEN(#REF!)=3,"是",IF(A204&lt;&gt;"",IF(SUM(B204:C204)&lt;&gt;0,"是","否"),"是"))</f>
        <v>#REF!</v>
      </c>
      <c r="F204" s="302" t="e">
        <f>IF(LEN(#REF!)=3,"类",IF(LEN(#REF!)=5,"款","项"))</f>
        <v>#REF!</v>
      </c>
    </row>
    <row r="205" ht="38" customHeight="1" spans="1:6">
      <c r="A205" s="322" t="s">
        <v>1469</v>
      </c>
      <c r="B205" s="324"/>
      <c r="C205" s="324"/>
      <c r="D205" s="325" t="str">
        <f t="shared" si="5"/>
        <v/>
      </c>
      <c r="E205" s="320" t="e">
        <f>IF(LEN(#REF!)=3,"是",IF(A205&lt;&gt;"",IF(SUM(B205:C205)&lt;&gt;0,"是","否"),"是"))</f>
        <v>#REF!</v>
      </c>
      <c r="F205" s="302" t="e">
        <f>IF(LEN(#REF!)=3,"类",IF(LEN(#REF!)=5,"款","项"))</f>
        <v>#REF!</v>
      </c>
    </row>
    <row r="206" ht="38" customHeight="1" spans="1:6">
      <c r="A206" s="322" t="s">
        <v>1470</v>
      </c>
      <c r="B206" s="324">
        <v>803</v>
      </c>
      <c r="C206" s="324">
        <v>579</v>
      </c>
      <c r="D206" s="325">
        <f t="shared" si="5"/>
        <v>-0.279</v>
      </c>
      <c r="E206" s="320" t="e">
        <f>IF(LEN(#REF!)=3,"是",IF(A206&lt;&gt;"",IF(SUM(B206:C206)&lt;&gt;0,"是","否"),"是"))</f>
        <v>#REF!</v>
      </c>
      <c r="F206" s="302" t="e">
        <f>IF(LEN(#REF!)=3,"类",IF(LEN(#REF!)=5,"款","项"))</f>
        <v>#REF!</v>
      </c>
    </row>
    <row r="207" s="297" customFormat="1" ht="38" customHeight="1" spans="1:6">
      <c r="A207" s="322" t="s">
        <v>1471</v>
      </c>
      <c r="B207" s="324"/>
      <c r="C207" s="324"/>
      <c r="D207" s="325" t="str">
        <f t="shared" si="5"/>
        <v/>
      </c>
      <c r="E207" s="320" t="e">
        <f>IF(LEN(#REF!)=3,"是",IF(A207&lt;&gt;"",IF(SUM(B207:C207)&lt;&gt;0,"是","否"),"是"))</f>
        <v>#REF!</v>
      </c>
      <c r="F207" s="302" t="e">
        <f>IF(LEN(#REF!)=3,"类",IF(LEN(#REF!)=5,"款","项"))</f>
        <v>#REF!</v>
      </c>
    </row>
    <row r="208" s="297" customFormat="1" ht="38" customHeight="1" spans="1:6">
      <c r="A208" s="322" t="s">
        <v>1472</v>
      </c>
      <c r="B208" s="324">
        <v>2073</v>
      </c>
      <c r="C208" s="324">
        <v>2173</v>
      </c>
      <c r="D208" s="325">
        <f t="shared" si="5"/>
        <v>0.048</v>
      </c>
      <c r="E208" s="320" t="e">
        <f>IF(LEN(#REF!)=3,"是",IF(A208&lt;&gt;"",IF(SUM(B208:C208)&lt;&gt;0,"是","否"),"是"))</f>
        <v>#REF!</v>
      </c>
      <c r="F208" s="302" t="e">
        <f>IF(LEN(#REF!)=3,"类",IF(LEN(#REF!)=5,"款","项"))</f>
        <v>#REF!</v>
      </c>
    </row>
    <row r="209" s="297" customFormat="1" ht="38" customHeight="1" spans="1:6">
      <c r="A209" s="322" t="s">
        <v>1473</v>
      </c>
      <c r="B209" s="324">
        <v>2131</v>
      </c>
      <c r="C209" s="324">
        <v>2521</v>
      </c>
      <c r="D209" s="325">
        <f t="shared" si="5"/>
        <v>0.183</v>
      </c>
      <c r="E209" s="320" t="e">
        <f>IF(LEN(#REF!)=3,"是",IF(A209&lt;&gt;"",IF(SUM(B209:C209)&lt;&gt;0,"是","否"),"是"))</f>
        <v>#REF!</v>
      </c>
      <c r="F209" s="302" t="e">
        <f>IF(LEN(#REF!)=3,"类",IF(LEN(#REF!)=5,"款","项"))</f>
        <v>#REF!</v>
      </c>
    </row>
    <row r="210" ht="38" customHeight="1" spans="1:6">
      <c r="A210" s="322" t="s">
        <v>1474</v>
      </c>
      <c r="B210" s="324"/>
      <c r="C210" s="324"/>
      <c r="D210" s="325" t="str">
        <f t="shared" si="5"/>
        <v/>
      </c>
      <c r="E210" s="320" t="e">
        <f>IF(LEN(#REF!)=3,"是",IF(A210&lt;&gt;"",IF(SUM(B210:C210)&lt;&gt;0,"是","否"),"是"))</f>
        <v>#REF!</v>
      </c>
      <c r="F210" s="302" t="e">
        <f>IF(LEN(#REF!)=3,"类",IF(LEN(#REF!)=5,"款","项"))</f>
        <v>#REF!</v>
      </c>
    </row>
    <row r="211" s="297" customFormat="1" ht="38" customHeight="1" spans="1:6">
      <c r="A211" s="317" t="s">
        <v>1475</v>
      </c>
      <c r="B211" s="329">
        <v>82</v>
      </c>
      <c r="C211" s="329">
        <v>142</v>
      </c>
      <c r="D211" s="331">
        <f t="shared" si="5"/>
        <v>0.732</v>
      </c>
      <c r="E211" s="320" t="e">
        <f>IF(LEN(#REF!)=3,"是",IF(A211&lt;&gt;"",IF(SUM(B211:C211)&lt;&gt;0,"是","否"),"是"))</f>
        <v>#REF!</v>
      </c>
      <c r="F211" s="302" t="e">
        <f>IF(LEN(#REF!)=3,"类",IF(LEN(#REF!)=5,"款","项"))</f>
        <v>#REF!</v>
      </c>
    </row>
    <row r="212" s="297" customFormat="1" ht="38" customHeight="1" spans="1:6">
      <c r="A212" s="321" t="s">
        <v>1476</v>
      </c>
      <c r="B212" s="323">
        <v>82</v>
      </c>
      <c r="C212" s="323">
        <v>142</v>
      </c>
      <c r="D212" s="325">
        <f t="shared" si="5"/>
        <v>0.732</v>
      </c>
      <c r="E212" s="320" t="e">
        <f>IF(LEN(#REF!)=3,"是",IF(A212&lt;&gt;"",IF(SUM(B212:C212)&lt;&gt;0,"是","否"),"是"))</f>
        <v>#REF!</v>
      </c>
      <c r="F212" s="302" t="e">
        <f>IF(LEN(#REF!)=3,"类",IF(LEN(#REF!)=5,"款","项"))</f>
        <v>#REF!</v>
      </c>
    </row>
    <row r="213" ht="38" customHeight="1" spans="1:6">
      <c r="A213" s="322" t="s">
        <v>1477</v>
      </c>
      <c r="B213" s="324"/>
      <c r="C213" s="324"/>
      <c r="D213" s="325" t="str">
        <f t="shared" si="5"/>
        <v/>
      </c>
      <c r="E213" s="320" t="e">
        <f>IF(LEN(#REF!)=3,"是",IF(A213&lt;&gt;"",IF(SUM(B213:C213)&lt;&gt;0,"是","否"),"是"))</f>
        <v>#REF!</v>
      </c>
      <c r="F213" s="302" t="e">
        <f>IF(LEN(#REF!)=3,"类",IF(LEN(#REF!)=5,"款","项"))</f>
        <v>#REF!</v>
      </c>
    </row>
    <row r="214" s="297" customFormat="1" ht="38" customHeight="1" spans="1:6">
      <c r="A214" s="322" t="s">
        <v>1478</v>
      </c>
      <c r="B214" s="324"/>
      <c r="C214" s="324"/>
      <c r="D214" s="325" t="str">
        <f t="shared" si="5"/>
        <v/>
      </c>
      <c r="E214" s="320" t="e">
        <f>IF(LEN(#REF!)=3,"是",IF(A214&lt;&gt;"",IF(SUM(B214:C214)&lt;&gt;0,"是","否"),"是"))</f>
        <v>#REF!</v>
      </c>
      <c r="F214" s="302" t="e">
        <f>IF(LEN(#REF!)=3,"类",IF(LEN(#REF!)=5,"款","项"))</f>
        <v>#REF!</v>
      </c>
    </row>
    <row r="215" ht="38" customHeight="1" spans="1:6">
      <c r="A215" s="322" t="s">
        <v>1479</v>
      </c>
      <c r="B215" s="324"/>
      <c r="C215" s="324"/>
      <c r="D215" s="325" t="str">
        <f t="shared" si="5"/>
        <v/>
      </c>
      <c r="E215" s="320" t="e">
        <f>IF(LEN(#REF!)=3,"是",IF(A215&lt;&gt;"",IF(SUM(B215:C215)&lt;&gt;0,"是","否"),"是"))</f>
        <v>#REF!</v>
      </c>
      <c r="F215" s="302" t="e">
        <f>IF(LEN(#REF!)=3,"类",IF(LEN(#REF!)=5,"款","项"))</f>
        <v>#REF!</v>
      </c>
    </row>
    <row r="216" s="297" customFormat="1" ht="38" customHeight="1" spans="1:6">
      <c r="A216" s="322" t="s">
        <v>1480</v>
      </c>
      <c r="B216" s="324">
        <v>23</v>
      </c>
      <c r="C216" s="324">
        <v>10</v>
      </c>
      <c r="D216" s="325">
        <f t="shared" si="5"/>
        <v>-0.565</v>
      </c>
      <c r="E216" s="320" t="e">
        <f>IF(LEN(#REF!)=3,"是",IF(A216&lt;&gt;"",IF(SUM(B216:C216)&lt;&gt;0,"是","否"),"是"))</f>
        <v>#REF!</v>
      </c>
      <c r="F216" s="302" t="e">
        <f>IF(LEN(#REF!)=3,"类",IF(LEN(#REF!)=5,"款","项"))</f>
        <v>#REF!</v>
      </c>
    </row>
    <row r="217" s="297" customFormat="1" ht="38" customHeight="1" spans="1:6">
      <c r="A217" s="322" t="s">
        <v>1481</v>
      </c>
      <c r="B217" s="324"/>
      <c r="C217" s="324"/>
      <c r="D217" s="325" t="str">
        <f t="shared" si="5"/>
        <v/>
      </c>
      <c r="E217" s="320" t="e">
        <f>IF(LEN(#REF!)=3,"是",IF(A217&lt;&gt;"",IF(SUM(B217:C217)&lt;&gt;0,"是","否"),"是"))</f>
        <v>#REF!</v>
      </c>
      <c r="F217" s="302" t="e">
        <f>IF(LEN(#REF!)=3,"类",IF(LEN(#REF!)=5,"款","项"))</f>
        <v>#REF!</v>
      </c>
    </row>
    <row r="218" ht="38" customHeight="1" spans="1:6">
      <c r="A218" s="322" t="s">
        <v>1482</v>
      </c>
      <c r="B218" s="324"/>
      <c r="C218" s="324"/>
      <c r="D218" s="325" t="str">
        <f t="shared" si="5"/>
        <v/>
      </c>
      <c r="E218" s="320" t="e">
        <f>IF(LEN(#REF!)=3,"是",IF(A218&lt;&gt;"",IF(SUM(B218:C218)&lt;&gt;0,"是","否"),"是"))</f>
        <v>#REF!</v>
      </c>
      <c r="F218" s="302" t="e">
        <f>IF(LEN(#REF!)=3,"类",IF(LEN(#REF!)=5,"款","项"))</f>
        <v>#REF!</v>
      </c>
    </row>
    <row r="219" ht="38" customHeight="1" spans="1:6">
      <c r="A219" s="322" t="s">
        <v>1483</v>
      </c>
      <c r="B219" s="324"/>
      <c r="C219" s="324"/>
      <c r="D219" s="325" t="str">
        <f t="shared" si="5"/>
        <v/>
      </c>
      <c r="E219" s="320" t="e">
        <f>IF(LEN(#REF!)=3,"是",IF(A219&lt;&gt;"",IF(SUM(B219:C219)&lt;&gt;0,"是","否"),"是"))</f>
        <v>#REF!</v>
      </c>
      <c r="F219" s="302" t="e">
        <f>IF(LEN(#REF!)=3,"类",IF(LEN(#REF!)=5,"款","项"))</f>
        <v>#REF!</v>
      </c>
    </row>
    <row r="220" ht="38" customHeight="1" spans="1:6">
      <c r="A220" s="322" t="s">
        <v>1484</v>
      </c>
      <c r="B220" s="324"/>
      <c r="C220" s="324"/>
      <c r="D220" s="325" t="str">
        <f t="shared" si="5"/>
        <v/>
      </c>
      <c r="E220" s="320" t="e">
        <f>IF(LEN(#REF!)=3,"是",IF(A220&lt;&gt;"",IF(SUM(B220:C220)&lt;&gt;0,"是","否"),"是"))</f>
        <v>#REF!</v>
      </c>
      <c r="F220" s="302" t="e">
        <f>IF(LEN(#REF!)=3,"类",IF(LEN(#REF!)=5,"款","项"))</f>
        <v>#REF!</v>
      </c>
    </row>
    <row r="221" ht="38" customHeight="1" spans="1:6">
      <c r="A221" s="322" t="s">
        <v>1485</v>
      </c>
      <c r="B221" s="324"/>
      <c r="C221" s="324"/>
      <c r="D221" s="325" t="str">
        <f t="shared" si="5"/>
        <v/>
      </c>
      <c r="E221" s="320" t="e">
        <f>IF(LEN(#REF!)=3,"是",IF(A221&lt;&gt;"",IF(SUM(B221:C221)&lt;&gt;0,"是","否"),"是"))</f>
        <v>#REF!</v>
      </c>
      <c r="F221" s="302" t="e">
        <f>IF(LEN(#REF!)=3,"类",IF(LEN(#REF!)=5,"款","项"))</f>
        <v>#REF!</v>
      </c>
    </row>
    <row r="222" ht="38" customHeight="1" spans="1:6">
      <c r="A222" s="322" t="s">
        <v>1486</v>
      </c>
      <c r="B222" s="324"/>
      <c r="C222" s="324"/>
      <c r="D222" s="325" t="str">
        <f t="shared" si="5"/>
        <v/>
      </c>
      <c r="E222" s="320" t="e">
        <f>IF(LEN(#REF!)=3,"是",IF(A222&lt;&gt;"",IF(SUM(B222:C222)&lt;&gt;0,"是","否"),"是"))</f>
        <v>#REF!</v>
      </c>
      <c r="F222" s="302" t="e">
        <f>IF(LEN(#REF!)=3,"类",IF(LEN(#REF!)=5,"款","项"))</f>
        <v>#REF!</v>
      </c>
    </row>
    <row r="223" ht="38" customHeight="1" spans="1:6">
      <c r="A223" s="322" t="s">
        <v>1487</v>
      </c>
      <c r="B223" s="324"/>
      <c r="C223" s="324"/>
      <c r="D223" s="325" t="str">
        <f t="shared" si="5"/>
        <v/>
      </c>
      <c r="E223" s="320" t="e">
        <f>IF(LEN(#REF!)=3,"是",IF(A223&lt;&gt;"",IF(SUM(B223:C223)&lt;&gt;0,"是","否"),"是"))</f>
        <v>#REF!</v>
      </c>
      <c r="F223" s="302" t="e">
        <f>IF(LEN(#REF!)=3,"类",IF(LEN(#REF!)=5,"款","项"))</f>
        <v>#REF!</v>
      </c>
    </row>
    <row r="224" ht="38" customHeight="1" spans="1:6">
      <c r="A224" s="322" t="s">
        <v>1488</v>
      </c>
      <c r="B224" s="324"/>
      <c r="C224" s="324">
        <v>1</v>
      </c>
      <c r="D224" s="325" t="str">
        <f t="shared" si="5"/>
        <v/>
      </c>
      <c r="E224" s="320" t="e">
        <f>IF(LEN(#REF!)=3,"是",IF(A224&lt;&gt;"",IF(SUM(B224:C224)&lt;&gt;0,"是","否"),"是"))</f>
        <v>#REF!</v>
      </c>
      <c r="F224" s="302" t="e">
        <f>IF(LEN(#REF!)=3,"类",IF(LEN(#REF!)=5,"款","项"))</f>
        <v>#REF!</v>
      </c>
    </row>
    <row r="225" ht="38" customHeight="1" spans="1:6">
      <c r="A225" s="322" t="s">
        <v>1489</v>
      </c>
      <c r="B225" s="324"/>
      <c r="C225" s="324"/>
      <c r="D225" s="325" t="str">
        <f t="shared" si="5"/>
        <v/>
      </c>
      <c r="E225" s="320" t="e">
        <f>IF(LEN(#REF!)=3,"是",IF(A225&lt;&gt;"",IF(SUM(B225:C225)&lt;&gt;0,"是","否"),"是"))</f>
        <v>#REF!</v>
      </c>
      <c r="F225" s="302" t="e">
        <f>IF(LEN(#REF!)=3,"类",IF(LEN(#REF!)=5,"款","项"))</f>
        <v>#REF!</v>
      </c>
    </row>
    <row r="226" s="297" customFormat="1" ht="38" customHeight="1" spans="1:6">
      <c r="A226" s="322" t="s">
        <v>1490</v>
      </c>
      <c r="B226" s="324"/>
      <c r="C226" s="324">
        <v>1</v>
      </c>
      <c r="D226" s="325" t="str">
        <f t="shared" si="5"/>
        <v/>
      </c>
      <c r="E226" s="320" t="e">
        <f>IF(LEN(#REF!)=3,"是",IF(A226&lt;&gt;"",IF(SUM(B226:C226)&lt;&gt;0,"是","否"),"是"))</f>
        <v>#REF!</v>
      </c>
      <c r="F226" s="302" t="e">
        <f>IF(LEN(#REF!)=3,"类",IF(LEN(#REF!)=5,"款","项"))</f>
        <v>#REF!</v>
      </c>
    </row>
    <row r="227" ht="38" customHeight="1" spans="1:6">
      <c r="A227" s="322" t="s">
        <v>1491</v>
      </c>
      <c r="B227" s="324">
        <v>15</v>
      </c>
      <c r="C227" s="324">
        <v>50</v>
      </c>
      <c r="D227" s="325">
        <f t="shared" si="5"/>
        <v>2.333</v>
      </c>
      <c r="E227" s="320" t="e">
        <f>IF(LEN(#REF!)=3,"是",IF(A227&lt;&gt;"",IF(SUM(B227:C227)&lt;&gt;0,"是","否"),"是"))</f>
        <v>#REF!</v>
      </c>
      <c r="F227" s="302" t="e">
        <f>IF(LEN(#REF!)=3,"类",IF(LEN(#REF!)=5,"款","项"))</f>
        <v>#REF!</v>
      </c>
    </row>
    <row r="228" ht="38" customHeight="1" spans="1:6">
      <c r="A228" s="322" t="s">
        <v>1492</v>
      </c>
      <c r="B228" s="324">
        <v>44</v>
      </c>
      <c r="C228" s="324">
        <v>80</v>
      </c>
      <c r="D228" s="325">
        <f t="shared" si="5"/>
        <v>0.818</v>
      </c>
      <c r="E228" s="320" t="e">
        <f>IF(LEN(#REF!)=3,"是",IF(A228&lt;&gt;"",IF(SUM(B228:C228)&lt;&gt;0,"是","否"),"是"))</f>
        <v>#REF!</v>
      </c>
      <c r="F228" s="302" t="e">
        <f>IF(LEN(#REF!)=3,"类",IF(LEN(#REF!)=5,"款","项"))</f>
        <v>#REF!</v>
      </c>
    </row>
    <row r="229" ht="38" customHeight="1" spans="1:6">
      <c r="A229" s="317" t="s">
        <v>1493</v>
      </c>
      <c r="B229" s="329"/>
      <c r="C229" s="329"/>
      <c r="D229" s="331"/>
      <c r="E229" s="320" t="e">
        <f>IF(LEN(#REF!)=3,"是",IF(A229&lt;&gt;"",IF(SUM(B229:C229)&lt;&gt;0,"是","否"),"是"))</f>
        <v>#REF!</v>
      </c>
      <c r="F229" s="302" t="e">
        <f>IF(LEN(#REF!)=3,"类",IF(LEN(#REF!)=5,"款","项"))</f>
        <v>#REF!</v>
      </c>
    </row>
    <row r="230" ht="38" customHeight="1" spans="1:6">
      <c r="A230" s="321" t="s">
        <v>1494</v>
      </c>
      <c r="B230" s="323"/>
      <c r="C230" s="323"/>
      <c r="D230" s="325"/>
      <c r="E230" s="320" t="e">
        <f>IF(LEN(#REF!)=3,"是",IF(A230&lt;&gt;"",IF(SUM(B230:C230)&lt;&gt;0,"是","否"),"是"))</f>
        <v>#REF!</v>
      </c>
      <c r="F230" s="302" t="e">
        <f>IF(LEN(#REF!)=3,"类",IF(LEN(#REF!)=5,"款","项"))</f>
        <v>#REF!</v>
      </c>
    </row>
    <row r="231" ht="38" customHeight="1" spans="1:6">
      <c r="A231" s="322" t="s">
        <v>1495</v>
      </c>
      <c r="B231" s="324"/>
      <c r="C231" s="324"/>
      <c r="D231" s="325" t="str">
        <f t="shared" si="5"/>
        <v/>
      </c>
      <c r="E231" s="320" t="e">
        <f>IF(LEN(#REF!)=3,"是",IF(A231&lt;&gt;"",IF(SUM(B231:C231)&lt;&gt;0,"是","否"),"是"))</f>
        <v>#REF!</v>
      </c>
      <c r="F231" s="302" t="e">
        <f>IF(LEN(#REF!)=3,"类",IF(LEN(#REF!)=5,"款","项"))</f>
        <v>#REF!</v>
      </c>
    </row>
    <row r="232" ht="38" customHeight="1" spans="1:6">
      <c r="A232" s="322" t="s">
        <v>1496</v>
      </c>
      <c r="B232" s="324"/>
      <c r="C232" s="324"/>
      <c r="D232" s="325" t="str">
        <f t="shared" si="5"/>
        <v/>
      </c>
      <c r="E232" s="320" t="e">
        <f>IF(LEN(#REF!)=3,"是",IF(A232&lt;&gt;"",IF(SUM(B232:C232)&lt;&gt;0,"是","否"),"是"))</f>
        <v>#REF!</v>
      </c>
      <c r="F232" s="302" t="e">
        <f>IF(LEN(#REF!)=3,"类",IF(LEN(#REF!)=5,"款","项"))</f>
        <v>#REF!</v>
      </c>
    </row>
    <row r="233" ht="38" customHeight="1" spans="1:6">
      <c r="A233" s="322" t="s">
        <v>1497</v>
      </c>
      <c r="B233" s="324"/>
      <c r="C233" s="324"/>
      <c r="D233" s="325" t="str">
        <f t="shared" si="5"/>
        <v/>
      </c>
      <c r="E233" s="320" t="e">
        <f>IF(LEN(#REF!)=3,"是",IF(A233&lt;&gt;"",IF(SUM(B233:C233)&lt;&gt;0,"是","否"),"是"))</f>
        <v>#REF!</v>
      </c>
      <c r="F233" s="302" t="e">
        <f>IF(LEN(#REF!)=3,"类",IF(LEN(#REF!)=5,"款","项"))</f>
        <v>#REF!</v>
      </c>
    </row>
    <row r="234" ht="38" customHeight="1" spans="1:6">
      <c r="A234" s="322" t="s">
        <v>1498</v>
      </c>
      <c r="B234" s="324"/>
      <c r="C234" s="324"/>
      <c r="D234" s="325" t="str">
        <f t="shared" si="5"/>
        <v/>
      </c>
      <c r="E234" s="320" t="e">
        <f>IF(LEN(#REF!)=3,"是",IF(A234&lt;&gt;"",IF(SUM(B234:C234)&lt;&gt;0,"是","否"),"是"))</f>
        <v>#REF!</v>
      </c>
      <c r="F234" s="302" t="e">
        <f>IF(LEN(#REF!)=3,"类",IF(LEN(#REF!)=5,"款","项"))</f>
        <v>#REF!</v>
      </c>
    </row>
    <row r="235" ht="38" customHeight="1" spans="1:6">
      <c r="A235" s="322" t="s">
        <v>1499</v>
      </c>
      <c r="B235" s="324"/>
      <c r="C235" s="324"/>
      <c r="D235" s="325" t="str">
        <f t="shared" si="5"/>
        <v/>
      </c>
      <c r="E235" s="320" t="e">
        <f>IF(LEN(#REF!)=3,"是",IF(A235&lt;&gt;"",IF(SUM(B235:C235)&lt;&gt;0,"是","否"),"是"))</f>
        <v>#REF!</v>
      </c>
      <c r="F235" s="302" t="e">
        <f>IF(LEN(#REF!)=3,"类",IF(LEN(#REF!)=5,"款","项"))</f>
        <v>#REF!</v>
      </c>
    </row>
    <row r="236" ht="38" customHeight="1" spans="1:6">
      <c r="A236" s="322" t="s">
        <v>1500</v>
      </c>
      <c r="B236" s="324"/>
      <c r="C236" s="324"/>
      <c r="D236" s="325" t="str">
        <f t="shared" si="5"/>
        <v/>
      </c>
      <c r="E236" s="320" t="e">
        <f>IF(LEN(#REF!)=3,"是",IF(A236&lt;&gt;"",IF(SUM(B236:C236)&lt;&gt;0,"是","否"),"是"))</f>
        <v>#REF!</v>
      </c>
      <c r="F236" s="302" t="e">
        <f>IF(LEN(#REF!)=3,"类",IF(LEN(#REF!)=5,"款","项"))</f>
        <v>#REF!</v>
      </c>
    </row>
    <row r="237" ht="38" customHeight="1" spans="1:6">
      <c r="A237" s="322" t="s">
        <v>1501</v>
      </c>
      <c r="B237" s="324"/>
      <c r="C237" s="324"/>
      <c r="D237" s="325" t="str">
        <f t="shared" si="5"/>
        <v/>
      </c>
      <c r="E237" s="320" t="e">
        <f>IF(LEN(#REF!)=3,"是",IF(A237&lt;&gt;"",IF(SUM(B237:C237)&lt;&gt;0,"是","否"),"是"))</f>
        <v>#REF!</v>
      </c>
      <c r="F237" s="302" t="e">
        <f>IF(LEN(#REF!)=3,"类",IF(LEN(#REF!)=5,"款","项"))</f>
        <v>#REF!</v>
      </c>
    </row>
    <row r="238" ht="38" customHeight="1" spans="1:6">
      <c r="A238" s="322" t="s">
        <v>1502</v>
      </c>
      <c r="B238" s="324"/>
      <c r="C238" s="324"/>
      <c r="D238" s="325" t="str">
        <f t="shared" si="5"/>
        <v/>
      </c>
      <c r="E238" s="320" t="e">
        <f>IF(LEN(#REF!)=3,"是",IF(A238&lt;&gt;"",IF(SUM(B238:C238)&lt;&gt;0,"是","否"),"是"))</f>
        <v>#REF!</v>
      </c>
      <c r="F238" s="302" t="e">
        <f>IF(LEN(#REF!)=3,"类",IF(LEN(#REF!)=5,"款","项"))</f>
        <v>#REF!</v>
      </c>
    </row>
    <row r="239" ht="38" customHeight="1" spans="1:6">
      <c r="A239" s="322" t="s">
        <v>1503</v>
      </c>
      <c r="B239" s="324"/>
      <c r="C239" s="324"/>
      <c r="D239" s="325" t="str">
        <f t="shared" si="5"/>
        <v/>
      </c>
      <c r="E239" s="320" t="e">
        <f>IF(LEN(#REF!)=3,"是",IF(A239&lt;&gt;"",IF(SUM(B239:C239)&lt;&gt;0,"是","否"),"是"))</f>
        <v>#REF!</v>
      </c>
      <c r="F239" s="302" t="e">
        <f>IF(LEN(#REF!)=3,"类",IF(LEN(#REF!)=5,"款","项"))</f>
        <v>#REF!</v>
      </c>
    </row>
    <row r="240" ht="38" customHeight="1" spans="1:6">
      <c r="A240" s="322" t="s">
        <v>1504</v>
      </c>
      <c r="B240" s="324"/>
      <c r="C240" s="324"/>
      <c r="D240" s="325" t="str">
        <f t="shared" si="5"/>
        <v/>
      </c>
      <c r="E240" s="320" t="e">
        <f>IF(LEN(#REF!)=3,"是",IF(A240&lt;&gt;"",IF(SUM(B240:C240)&lt;&gt;0,"是","否"),"是"))</f>
        <v>#REF!</v>
      </c>
      <c r="F240" s="302" t="e">
        <f>IF(LEN(#REF!)=3,"类",IF(LEN(#REF!)=5,"款","项"))</f>
        <v>#REF!</v>
      </c>
    </row>
    <row r="241" ht="38" customHeight="1" spans="1:6">
      <c r="A241" s="322" t="s">
        <v>1505</v>
      </c>
      <c r="B241" s="324"/>
      <c r="C241" s="324"/>
      <c r="D241" s="325" t="str">
        <f t="shared" si="5"/>
        <v/>
      </c>
      <c r="E241" s="320" t="e">
        <f>IF(LEN(#REF!)=3,"是",IF(A241&lt;&gt;"",IF(SUM(B241:C241)&lt;&gt;0,"是","否"),"是"))</f>
        <v>#REF!</v>
      </c>
      <c r="F241" s="302" t="e">
        <f>IF(LEN(#REF!)=3,"类",IF(LEN(#REF!)=5,"款","项"))</f>
        <v>#REF!</v>
      </c>
    </row>
    <row r="242" ht="38" customHeight="1" spans="1:6">
      <c r="A242" s="322" t="s">
        <v>1506</v>
      </c>
      <c r="B242" s="324"/>
      <c r="C242" s="324"/>
      <c r="D242" s="325" t="str">
        <f t="shared" si="5"/>
        <v/>
      </c>
      <c r="E242" s="320" t="e">
        <f>IF(LEN(#REF!)=3,"是",IF(A242&lt;&gt;"",IF(SUM(B242:C242)&lt;&gt;0,"是","否"),"是"))</f>
        <v>#REF!</v>
      </c>
      <c r="F242" s="302" t="e">
        <f>IF(LEN(#REF!)=3,"类",IF(LEN(#REF!)=5,"款","项"))</f>
        <v>#REF!</v>
      </c>
    </row>
    <row r="243" ht="38" customHeight="1" spans="1:6">
      <c r="A243" s="321" t="s">
        <v>1507</v>
      </c>
      <c r="B243" s="323"/>
      <c r="C243" s="323"/>
      <c r="D243" s="325"/>
      <c r="E243" s="320" t="e">
        <f>IF(LEN(#REF!)=3,"是",IF(A243&lt;&gt;"",IF(SUM(B243:C243)&lt;&gt;0,"是","否"),"是"))</f>
        <v>#REF!</v>
      </c>
      <c r="F243" s="302" t="e">
        <f>IF(LEN(#REF!)=3,"类",IF(LEN(#REF!)=5,"款","项"))</f>
        <v>#REF!</v>
      </c>
    </row>
    <row r="244" ht="38" customHeight="1" spans="1:6">
      <c r="A244" s="322" t="s">
        <v>1508</v>
      </c>
      <c r="B244" s="324"/>
      <c r="C244" s="324"/>
      <c r="D244" s="325" t="str">
        <f t="shared" si="5"/>
        <v/>
      </c>
      <c r="E244" s="320" t="e">
        <f>IF(LEN(#REF!)=3,"是",IF(A244&lt;&gt;"",IF(SUM(B244:C244)&lt;&gt;0,"是","否"),"是"))</f>
        <v>#REF!</v>
      </c>
      <c r="F244" s="302" t="e">
        <f>IF(LEN(#REF!)=3,"类",IF(LEN(#REF!)=5,"款","项"))</f>
        <v>#REF!</v>
      </c>
    </row>
    <row r="245" ht="38" customHeight="1" spans="1:6">
      <c r="A245" s="322" t="s">
        <v>1509</v>
      </c>
      <c r="B245" s="324"/>
      <c r="C245" s="324"/>
      <c r="D245" s="325" t="str">
        <f t="shared" si="5"/>
        <v/>
      </c>
      <c r="E245" s="320" t="e">
        <f>IF(LEN(#REF!)=3,"是",IF(A245&lt;&gt;"",IF(SUM(B245:C245)&lt;&gt;0,"是","否"),"是"))</f>
        <v>#REF!</v>
      </c>
      <c r="F245" s="302" t="e">
        <f>IF(LEN(#REF!)=3,"类",IF(LEN(#REF!)=5,"款","项"))</f>
        <v>#REF!</v>
      </c>
    </row>
    <row r="246" ht="38" customHeight="1" spans="1:6">
      <c r="A246" s="322" t="s">
        <v>1510</v>
      </c>
      <c r="B246" s="324"/>
      <c r="C246" s="324"/>
      <c r="D246" s="325" t="str">
        <f t="shared" si="5"/>
        <v/>
      </c>
      <c r="E246" s="320" t="e">
        <f>IF(LEN(#REF!)=3,"是",IF(A246&lt;&gt;"",IF(SUM(B246:C246)&lt;&gt;0,"是","否"),"是"))</f>
        <v>#REF!</v>
      </c>
      <c r="F246" s="302" t="e">
        <f>IF(LEN(#REF!)=3,"类",IF(LEN(#REF!)=5,"款","项"))</f>
        <v>#REF!</v>
      </c>
    </row>
    <row r="247" ht="38" customHeight="1" spans="1:6">
      <c r="A247" s="322" t="s">
        <v>1511</v>
      </c>
      <c r="B247" s="324"/>
      <c r="C247" s="324"/>
      <c r="D247" s="325" t="str">
        <f t="shared" si="5"/>
        <v/>
      </c>
      <c r="E247" s="320" t="e">
        <f>IF(LEN(#REF!)=3,"是",IF(A247&lt;&gt;"",IF(SUM(B247:C247)&lt;&gt;0,"是","否"),"是"))</f>
        <v>#REF!</v>
      </c>
      <c r="F247" s="302" t="e">
        <f>IF(LEN(#REF!)=3,"类",IF(LEN(#REF!)=5,"款","项"))</f>
        <v>#REF!</v>
      </c>
    </row>
    <row r="248" ht="38" customHeight="1" spans="1:6">
      <c r="A248" s="322" t="s">
        <v>1512</v>
      </c>
      <c r="B248" s="324"/>
      <c r="C248" s="324"/>
      <c r="D248" s="325" t="str">
        <f t="shared" si="5"/>
        <v/>
      </c>
      <c r="E248" s="320" t="e">
        <f>IF(LEN(#REF!)=3,"是",IF(A248&lt;&gt;"",IF(SUM(B248:C248)&lt;&gt;0,"是","否"),"是"))</f>
        <v>#REF!</v>
      </c>
      <c r="F248" s="302" t="e">
        <f>IF(LEN(#REF!)=3,"类",IF(LEN(#REF!)=5,"款","项"))</f>
        <v>#REF!</v>
      </c>
    </row>
    <row r="249" ht="38" customHeight="1" spans="1:6">
      <c r="A249" s="322" t="s">
        <v>1513</v>
      </c>
      <c r="B249" s="324"/>
      <c r="C249" s="324"/>
      <c r="D249" s="325" t="str">
        <f t="shared" si="5"/>
        <v/>
      </c>
      <c r="E249" s="320" t="e">
        <f>IF(LEN(#REF!)=3,"是",IF(A249&lt;&gt;"",IF(SUM(B249:C249)&lt;&gt;0,"是","否"),"是"))</f>
        <v>#REF!</v>
      </c>
      <c r="F249" s="302" t="e">
        <f>IF(LEN(#REF!)=3,"类",IF(LEN(#REF!)=5,"款","项"))</f>
        <v>#REF!</v>
      </c>
    </row>
    <row r="250" ht="38" customHeight="1" spans="1:5">
      <c r="A250" s="317"/>
      <c r="B250" s="318"/>
      <c r="C250" s="318"/>
      <c r="D250" s="360"/>
      <c r="E250" s="320" t="e">
        <f>IF(LEN(#REF!)=3,"是",IF(A250&lt;&gt;"",IF(SUM(B250:C250)&lt;&gt;0,"是","否"),"是"))</f>
        <v>#REF!</v>
      </c>
    </row>
    <row r="251" ht="38" customHeight="1" spans="1:5">
      <c r="A251" s="339" t="s">
        <v>1514</v>
      </c>
      <c r="B251" s="329">
        <f>B4+B20+B22+B33+B86+B112+B164+B168+B194+B211+B229</f>
        <v>43796</v>
      </c>
      <c r="C251" s="329">
        <f>C4+C20+C22+C33+C86+C112+C164+C168+C194+C211+C229</f>
        <v>45770</v>
      </c>
      <c r="D251" s="331">
        <f t="shared" ref="D251:D254" si="6">IF(B251&gt;0,C251/B251-1,IF(B251&lt;0,-(C251/B251-1),""))</f>
        <v>0.045</v>
      </c>
      <c r="E251" s="320" t="s">
        <v>138</v>
      </c>
    </row>
    <row r="252" ht="38" customHeight="1" spans="1:5">
      <c r="A252" s="340" t="s">
        <v>120</v>
      </c>
      <c r="B252" s="381">
        <f>B253</f>
        <v>28035</v>
      </c>
      <c r="C252" s="381">
        <f>C253</f>
        <v>560</v>
      </c>
      <c r="D252" s="331">
        <f t="shared" si="6"/>
        <v>-0.98</v>
      </c>
      <c r="E252" s="320" t="e">
        <f>IF(LEN(#REF!)=3,"是",IF(A252&lt;&gt;"",IF(SUM(B252:C252)&lt;&gt;0,"是","否"),"是"))</f>
        <v>#REF!</v>
      </c>
    </row>
    <row r="253" ht="38" customHeight="1" spans="1:5">
      <c r="A253" s="382" t="s">
        <v>1515</v>
      </c>
      <c r="B253" s="381">
        <f>SUM(B254:B257)</f>
        <v>28035</v>
      </c>
      <c r="C253" s="381">
        <f>SUM(C254:C257)</f>
        <v>560</v>
      </c>
      <c r="D253" s="331">
        <f t="shared" si="6"/>
        <v>-0.98</v>
      </c>
      <c r="E253" s="320" t="e">
        <f>IF(LEN(#REF!)=3,"是",IF(A253&lt;&gt;"",IF(SUM(B253:C253)&lt;&gt;0,"是","否"),"是"))</f>
        <v>#REF!</v>
      </c>
    </row>
    <row r="254" ht="38" customHeight="1" spans="1:6">
      <c r="A254" s="342" t="s">
        <v>1516</v>
      </c>
      <c r="B254" s="383">
        <v>611</v>
      </c>
      <c r="C254" s="384">
        <v>560</v>
      </c>
      <c r="D254" s="325">
        <f t="shared" si="6"/>
        <v>-0.083</v>
      </c>
      <c r="E254" s="320" t="e">
        <f>IF(LEN(#REF!)=3,"是",IF(A254&lt;&gt;"",IF(SUM(B254:C254)&lt;&gt;0,"是","否"),"是"))</f>
        <v>#REF!</v>
      </c>
      <c r="F254" s="297"/>
    </row>
    <row r="255" ht="38" customHeight="1" spans="1:6">
      <c r="A255" s="342" t="s">
        <v>1517</v>
      </c>
      <c r="B255" s="383"/>
      <c r="C255" s="384"/>
      <c r="D255" s="385"/>
      <c r="E255" s="320" t="e">
        <f>IF(LEN(#REF!)=3,"是",IF(A255&lt;&gt;"",IF(SUM(B255:C255)&lt;&gt;0,"是","否"),"是"))</f>
        <v>#REF!</v>
      </c>
      <c r="F255" s="297"/>
    </row>
    <row r="256" ht="38" customHeight="1" spans="1:5">
      <c r="A256" s="341" t="s">
        <v>1518</v>
      </c>
      <c r="B256" s="386">
        <v>27293</v>
      </c>
      <c r="C256" s="387"/>
      <c r="D256" s="361"/>
      <c r="E256" s="320" t="e">
        <f>IF(LEN(#REF!)=3,"是",IF(A256&lt;&gt;"",IF(SUM(B256:C256)&lt;&gt;0,"是","否"),"是"))</f>
        <v>#REF!</v>
      </c>
    </row>
    <row r="257" ht="38" customHeight="1" spans="1:5">
      <c r="A257" s="341" t="s">
        <v>1519</v>
      </c>
      <c r="B257" s="386">
        <v>131</v>
      </c>
      <c r="C257" s="387"/>
      <c r="D257" s="361"/>
      <c r="E257" s="320" t="e">
        <f>IF(LEN(#REF!)=3,"是",IF(A257&lt;&gt;"",IF(SUM(B257:C257)&lt;&gt;0,"是","否"),"是"))</f>
        <v>#REF!</v>
      </c>
    </row>
    <row r="258" ht="38" customHeight="1" spans="1:5">
      <c r="A258" s="344" t="s">
        <v>1520</v>
      </c>
      <c r="B258" s="381">
        <v>53089</v>
      </c>
      <c r="C258" s="388">
        <v>5000</v>
      </c>
      <c r="D258" s="331">
        <f>IF(B258&gt;0,C258/B258-1,IF(B258&lt;0,-(C258/B258-1),""))</f>
        <v>-0.906</v>
      </c>
      <c r="E258" s="320" t="e">
        <f>IF(LEN(#REF!)=3,"是",IF(A258&lt;&gt;"",IF(SUM(B258:C258)&lt;&gt;0,"是","否"),"是"))</f>
        <v>#REF!</v>
      </c>
    </row>
    <row r="259" ht="38" customHeight="1" spans="1:5">
      <c r="A259" s="345" t="s">
        <v>128</v>
      </c>
      <c r="B259" s="381">
        <f>B251+B252+B258</f>
        <v>124920</v>
      </c>
      <c r="C259" s="381">
        <f>C251+C252+C258</f>
        <v>51330</v>
      </c>
      <c r="D259" s="331">
        <f>IF(B259&gt;0,C259/B259-1,IF(B259&lt;0,-(C259/B259-1),""))</f>
        <v>-0.589</v>
      </c>
      <c r="E259" s="320" t="s">
        <v>138</v>
      </c>
    </row>
    <row r="260" spans="2:2">
      <c r="B260" s="389"/>
    </row>
    <row r="262" spans="2:2">
      <c r="B262" s="389"/>
    </row>
    <row r="264" spans="2:2">
      <c r="B264" s="389"/>
    </row>
    <row r="265" spans="2:2">
      <c r="B265" s="389"/>
    </row>
    <row r="267" spans="2:2">
      <c r="B267" s="389"/>
    </row>
    <row r="268" spans="2:2">
      <c r="B268" s="389"/>
    </row>
    <row r="269" spans="2:2">
      <c r="B269" s="389"/>
    </row>
    <row r="270" spans="2:2">
      <c r="B270" s="389"/>
    </row>
    <row r="272" spans="2:2">
      <c r="B272" s="389"/>
    </row>
  </sheetData>
  <mergeCells count="1">
    <mergeCell ref="A1:D1"/>
  </mergeCells>
  <conditionalFormatting sqref="A258">
    <cfRule type="expression" dxfId="1" priority="3" stopIfTrue="1">
      <formula>"len($A:$A)=3"</formula>
    </cfRule>
  </conditionalFormatting>
  <conditionalFormatting sqref="B258">
    <cfRule type="expression" dxfId="1" priority="2" stopIfTrue="1">
      <formula>"len($A:$A)=3"</formula>
    </cfRule>
  </conditionalFormatting>
  <conditionalFormatting sqref="C25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25" activePane="bottomLeft" state="frozen"/>
      <selection/>
      <selection pane="bottomLeft" activeCell="B1" sqref="B1:E1"/>
    </sheetView>
  </sheetViews>
  <sheetFormatPr defaultColWidth="9" defaultRowHeight="14.25" outlineLevelCol="5"/>
  <cols>
    <col min="1" max="1" width="15" style="165" hidden="1" customWidth="1"/>
    <col min="2" max="2" width="50.75" style="165" customWidth="1"/>
    <col min="3" max="4" width="20.6333333333333" style="165" customWidth="1"/>
    <col min="5" max="5" width="20.6333333333333" style="350" customWidth="1"/>
    <col min="6" max="6" width="3.75" style="165" hidden="1" customWidth="1"/>
    <col min="7" max="16384" width="9" style="165"/>
  </cols>
  <sheetData>
    <row r="1" ht="45" customHeight="1" spans="1:6">
      <c r="A1" s="167"/>
      <c r="B1" s="307" t="s">
        <v>1521</v>
      </c>
      <c r="C1" s="307"/>
      <c r="D1" s="307"/>
      <c r="E1" s="307"/>
      <c r="F1" s="167"/>
    </row>
    <row r="2" s="348" customFormat="1" ht="20.1" customHeight="1" spans="1:6">
      <c r="A2" s="351"/>
      <c r="B2" s="352"/>
      <c r="C2" s="353"/>
      <c r="D2" s="352"/>
      <c r="E2" s="354" t="s">
        <v>2</v>
      </c>
      <c r="F2" s="351"/>
    </row>
    <row r="3" s="349" customFormat="1" ht="45" customHeight="1" spans="1:6">
      <c r="A3" s="355" t="s">
        <v>3</v>
      </c>
      <c r="B3" s="356" t="s">
        <v>4</v>
      </c>
      <c r="C3" s="119" t="s">
        <v>130</v>
      </c>
      <c r="D3" s="119" t="s">
        <v>6</v>
      </c>
      <c r="E3" s="119" t="s">
        <v>131</v>
      </c>
      <c r="F3" s="357" t="s">
        <v>136</v>
      </c>
    </row>
    <row r="4" s="349" customFormat="1" ht="36" customHeight="1" spans="1:6">
      <c r="A4" s="358" t="s">
        <v>1239</v>
      </c>
      <c r="B4" s="317" t="s">
        <v>1240</v>
      </c>
      <c r="C4" s="329"/>
      <c r="D4" s="329"/>
      <c r="E4" s="331"/>
      <c r="F4" s="359" t="str">
        <f t="shared" ref="F4:F29" si="0">IF(LEN(A4)=7,"是",IF(B4&lt;&gt;"",IF(SUM(C4:D4)&lt;&gt;0,"是","否"),"是"))</f>
        <v>是</v>
      </c>
    </row>
    <row r="5" ht="36" customHeight="1" spans="1:6">
      <c r="A5" s="358" t="s">
        <v>1241</v>
      </c>
      <c r="B5" s="317" t="s">
        <v>1242</v>
      </c>
      <c r="C5" s="329"/>
      <c r="D5" s="329"/>
      <c r="E5" s="360"/>
      <c r="F5" s="359" t="str">
        <f t="shared" si="0"/>
        <v>是</v>
      </c>
    </row>
    <row r="6" ht="36" customHeight="1" spans="1:6">
      <c r="A6" s="358" t="s">
        <v>1243</v>
      </c>
      <c r="B6" s="317" t="s">
        <v>1244</v>
      </c>
      <c r="C6" s="329"/>
      <c r="D6" s="329"/>
      <c r="E6" s="360"/>
      <c r="F6" s="359" t="str">
        <f t="shared" si="0"/>
        <v>是</v>
      </c>
    </row>
    <row r="7" ht="36" customHeight="1" spans="1:6">
      <c r="A7" s="358" t="s">
        <v>1245</v>
      </c>
      <c r="B7" s="317" t="s">
        <v>1246</v>
      </c>
      <c r="C7" s="329"/>
      <c r="D7" s="329"/>
      <c r="E7" s="360"/>
      <c r="F7" s="359" t="str">
        <f t="shared" si="0"/>
        <v>是</v>
      </c>
    </row>
    <row r="8" ht="36" customHeight="1" spans="1:6">
      <c r="A8" s="358" t="s">
        <v>1247</v>
      </c>
      <c r="B8" s="317" t="s">
        <v>1248</v>
      </c>
      <c r="C8" s="329"/>
      <c r="D8" s="329"/>
      <c r="E8" s="360"/>
      <c r="F8" s="359" t="str">
        <f t="shared" si="0"/>
        <v>是</v>
      </c>
    </row>
    <row r="9" ht="36" customHeight="1" spans="1:6">
      <c r="A9" s="358" t="s">
        <v>1249</v>
      </c>
      <c r="B9" s="317" t="s">
        <v>1250</v>
      </c>
      <c r="C9" s="329"/>
      <c r="D9" s="329"/>
      <c r="E9" s="360"/>
      <c r="F9" s="359" t="str">
        <f t="shared" si="0"/>
        <v>是</v>
      </c>
    </row>
    <row r="10" ht="36" customHeight="1" spans="1:6">
      <c r="A10" s="358" t="s">
        <v>1251</v>
      </c>
      <c r="B10" s="317" t="s">
        <v>1252</v>
      </c>
      <c r="C10" s="329">
        <v>13814</v>
      </c>
      <c r="D10" s="329">
        <f>SUM(D11:D14)</f>
        <v>18305</v>
      </c>
      <c r="E10" s="360">
        <f>IF(C10&gt;0,D10/C10-1,IF(C10&lt;0,-(D10/C10-1),""))</f>
        <v>0.325</v>
      </c>
      <c r="F10" s="359" t="str">
        <f t="shared" si="0"/>
        <v>是</v>
      </c>
    </row>
    <row r="11" ht="36" customHeight="1" spans="1:6">
      <c r="A11" s="358" t="s">
        <v>1253</v>
      </c>
      <c r="B11" s="322" t="s">
        <v>1254</v>
      </c>
      <c r="C11" s="324">
        <v>13814</v>
      </c>
      <c r="D11" s="323">
        <v>18305</v>
      </c>
      <c r="E11" s="361">
        <f>IF(C11&gt;0,D11/C11-1,IF(C11&lt;0,-(D11/C11-1),""))</f>
        <v>0.325</v>
      </c>
      <c r="F11" s="193" t="str">
        <f t="shared" si="0"/>
        <v>是</v>
      </c>
    </row>
    <row r="12" ht="36" customHeight="1" spans="1:6">
      <c r="A12" s="358" t="s">
        <v>1255</v>
      </c>
      <c r="B12" s="322" t="s">
        <v>1256</v>
      </c>
      <c r="C12" s="324">
        <v>0</v>
      </c>
      <c r="D12" s="323"/>
      <c r="E12" s="361"/>
      <c r="F12" s="359" t="str">
        <f t="shared" si="0"/>
        <v>否</v>
      </c>
    </row>
    <row r="13" ht="36" customHeight="1" spans="1:6">
      <c r="A13" s="358" t="s">
        <v>1257</v>
      </c>
      <c r="B13" s="322" t="s">
        <v>1258</v>
      </c>
      <c r="C13" s="324">
        <v>0</v>
      </c>
      <c r="D13" s="323"/>
      <c r="E13" s="361"/>
      <c r="F13" s="359" t="str">
        <f t="shared" si="0"/>
        <v>否</v>
      </c>
    </row>
    <row r="14" ht="36" customHeight="1" spans="1:6">
      <c r="A14" s="358" t="s">
        <v>1259</v>
      </c>
      <c r="B14" s="322" t="s">
        <v>1260</v>
      </c>
      <c r="C14" s="324">
        <v>0</v>
      </c>
      <c r="D14" s="323"/>
      <c r="E14" s="361"/>
      <c r="F14" s="359" t="str">
        <f t="shared" si="0"/>
        <v>否</v>
      </c>
    </row>
    <row r="15" ht="36" customHeight="1" spans="1:6">
      <c r="A15" s="358" t="s">
        <v>1261</v>
      </c>
      <c r="B15" s="321" t="s">
        <v>1262</v>
      </c>
      <c r="C15" s="323"/>
      <c r="D15" s="323"/>
      <c r="E15" s="361"/>
      <c r="F15" s="359" t="str">
        <f t="shared" si="0"/>
        <v>否</v>
      </c>
    </row>
    <row r="16" ht="36" customHeight="1" spans="1:6">
      <c r="A16" s="362" t="s">
        <v>1263</v>
      </c>
      <c r="B16" s="174" t="s">
        <v>1264</v>
      </c>
      <c r="C16" s="329"/>
      <c r="D16" s="329"/>
      <c r="E16" s="360"/>
      <c r="F16" s="359" t="str">
        <f t="shared" si="0"/>
        <v>是</v>
      </c>
    </row>
    <row r="17" ht="36" customHeight="1" spans="1:6">
      <c r="A17" s="362" t="s">
        <v>1265</v>
      </c>
      <c r="B17" s="174" t="s">
        <v>1266</v>
      </c>
      <c r="C17" s="329">
        <v>284</v>
      </c>
      <c r="D17" s="329">
        <v>246</v>
      </c>
      <c r="E17" s="360">
        <f t="shared" ref="E17:E19" si="1">IF(C17&gt;0,D17/C17-1,IF(C17&lt;0,-(D17/C17-1),""))</f>
        <v>-0.134</v>
      </c>
      <c r="F17" s="359" t="str">
        <f t="shared" si="0"/>
        <v>是</v>
      </c>
    </row>
    <row r="18" ht="36" customHeight="1" spans="1:6">
      <c r="A18" s="362" t="s">
        <v>1267</v>
      </c>
      <c r="B18" s="198" t="s">
        <v>1268</v>
      </c>
      <c r="C18" s="323">
        <v>206</v>
      </c>
      <c r="D18" s="323">
        <v>182</v>
      </c>
      <c r="E18" s="361">
        <f t="shared" si="1"/>
        <v>-0.117</v>
      </c>
      <c r="F18" s="359" t="str">
        <f t="shared" si="0"/>
        <v>是</v>
      </c>
    </row>
    <row r="19" ht="36" customHeight="1" spans="1:6">
      <c r="A19" s="362" t="s">
        <v>1269</v>
      </c>
      <c r="B19" s="198" t="s">
        <v>1270</v>
      </c>
      <c r="C19" s="323">
        <v>78</v>
      </c>
      <c r="D19" s="323">
        <v>64</v>
      </c>
      <c r="E19" s="361">
        <f t="shared" si="1"/>
        <v>-0.179</v>
      </c>
      <c r="F19" s="359" t="str">
        <f t="shared" si="0"/>
        <v>是</v>
      </c>
    </row>
    <row r="20" ht="36" customHeight="1" spans="1:6">
      <c r="A20" s="362" t="s">
        <v>1271</v>
      </c>
      <c r="B20" s="174" t="s">
        <v>1272</v>
      </c>
      <c r="C20" s="329"/>
      <c r="D20" s="329"/>
      <c r="E20" s="360"/>
      <c r="F20" s="359" t="str">
        <f t="shared" si="0"/>
        <v>是</v>
      </c>
    </row>
    <row r="21" ht="36" customHeight="1" spans="1:6">
      <c r="A21" s="362" t="s">
        <v>1273</v>
      </c>
      <c r="B21" s="174" t="s">
        <v>1274</v>
      </c>
      <c r="C21" s="329"/>
      <c r="D21" s="329"/>
      <c r="E21" s="360"/>
      <c r="F21" s="359" t="str">
        <f t="shared" si="0"/>
        <v>是</v>
      </c>
    </row>
    <row r="22" ht="36" customHeight="1" spans="1:6">
      <c r="A22" s="362" t="s">
        <v>1275</v>
      </c>
      <c r="B22" s="174" t="s">
        <v>1276</v>
      </c>
      <c r="C22" s="329"/>
      <c r="D22" s="329"/>
      <c r="E22" s="360"/>
      <c r="F22" s="359" t="str">
        <f t="shared" si="0"/>
        <v>是</v>
      </c>
    </row>
    <row r="23" ht="36" customHeight="1" spans="1:6">
      <c r="A23" s="358" t="s">
        <v>1277</v>
      </c>
      <c r="B23" s="317" t="s">
        <v>1278</v>
      </c>
      <c r="C23" s="329"/>
      <c r="D23" s="329"/>
      <c r="E23" s="360"/>
      <c r="F23" s="359" t="str">
        <f t="shared" si="0"/>
        <v>是</v>
      </c>
    </row>
    <row r="24" ht="36" customHeight="1" spans="1:6">
      <c r="A24" s="358" t="s">
        <v>1279</v>
      </c>
      <c r="B24" s="317" t="s">
        <v>1280</v>
      </c>
      <c r="C24" s="329">
        <v>661</v>
      </c>
      <c r="D24" s="329">
        <v>471</v>
      </c>
      <c r="E24" s="360">
        <f t="shared" ref="E24:E30" si="2">IF(C24&gt;0,D24/C24-1,IF(C24&lt;0,-(D24/C24-1),""))</f>
        <v>-0.287</v>
      </c>
      <c r="F24" s="359" t="str">
        <f t="shared" si="0"/>
        <v>是</v>
      </c>
    </row>
    <row r="25" ht="36" customHeight="1" spans="1:6">
      <c r="A25" s="358" t="s">
        <v>1281</v>
      </c>
      <c r="B25" s="317" t="s">
        <v>1282</v>
      </c>
      <c r="C25" s="329"/>
      <c r="D25" s="329"/>
      <c r="E25" s="360"/>
      <c r="F25" s="359" t="str">
        <f t="shared" si="0"/>
        <v>是</v>
      </c>
    </row>
    <row r="26" ht="36" customHeight="1" spans="1:6">
      <c r="A26" s="358" t="s">
        <v>1283</v>
      </c>
      <c r="B26" s="317" t="s">
        <v>1284</v>
      </c>
      <c r="C26" s="329"/>
      <c r="D26" s="329"/>
      <c r="E26" s="360"/>
      <c r="F26" s="359" t="str">
        <f t="shared" si="0"/>
        <v>是</v>
      </c>
    </row>
    <row r="27" ht="36" customHeight="1" spans="1:6">
      <c r="A27" s="358" t="s">
        <v>1285</v>
      </c>
      <c r="B27" s="317" t="s">
        <v>1286</v>
      </c>
      <c r="C27" s="329">
        <v>620</v>
      </c>
      <c r="D27" s="329">
        <v>23351</v>
      </c>
      <c r="E27" s="360">
        <f t="shared" si="2"/>
        <v>36.663</v>
      </c>
      <c r="F27" s="359" t="str">
        <f t="shared" si="0"/>
        <v>是</v>
      </c>
    </row>
    <row r="28" ht="36" customHeight="1" spans="1:6">
      <c r="A28" s="358"/>
      <c r="B28" s="363"/>
      <c r="C28" s="364"/>
      <c r="D28" s="323"/>
      <c r="E28" s="361"/>
      <c r="F28" s="193" t="str">
        <f t="shared" si="0"/>
        <v>是</v>
      </c>
    </row>
    <row r="29" ht="36" customHeight="1" spans="1:6">
      <c r="A29" s="365"/>
      <c r="B29" s="339" t="s">
        <v>1522</v>
      </c>
      <c r="C29" s="329">
        <f>C10+C17+C24+C27</f>
        <v>15379</v>
      </c>
      <c r="D29" s="329">
        <f>D10+D17+D24+D27</f>
        <v>42373</v>
      </c>
      <c r="E29" s="360">
        <f t="shared" si="2"/>
        <v>1.755</v>
      </c>
      <c r="F29" s="193" t="s">
        <v>138</v>
      </c>
    </row>
    <row r="30" ht="36" customHeight="1" spans="1:6">
      <c r="A30" s="366">
        <v>105</v>
      </c>
      <c r="B30" s="367" t="s">
        <v>1288</v>
      </c>
      <c r="C30" s="94">
        <v>24000</v>
      </c>
      <c r="D30" s="94">
        <v>4500</v>
      </c>
      <c r="E30" s="360">
        <f t="shared" si="2"/>
        <v>-0.813</v>
      </c>
      <c r="F30" s="193" t="s">
        <v>138</v>
      </c>
    </row>
    <row r="31" ht="36" customHeight="1" spans="1:6">
      <c r="A31" s="366">
        <v>110</v>
      </c>
      <c r="B31" s="367" t="s">
        <v>60</v>
      </c>
      <c r="C31" s="94"/>
      <c r="D31" s="94"/>
      <c r="E31" s="368"/>
      <c r="F31" s="193" t="s">
        <v>138</v>
      </c>
    </row>
    <row r="32" ht="36" customHeight="1" spans="1:6">
      <c r="A32" s="369">
        <v>11004</v>
      </c>
      <c r="B32" s="370" t="s">
        <v>1523</v>
      </c>
      <c r="C32" s="96">
        <v>4996</v>
      </c>
      <c r="D32" s="96">
        <v>4326</v>
      </c>
      <c r="E32" s="361">
        <f t="shared" ref="E32:E35" si="3">IF(C32&gt;0,D32/C32-1,IF(C32&lt;0,-(D32/C32-1),""))</f>
        <v>-0.134</v>
      </c>
      <c r="F32" s="193" t="s">
        <v>146</v>
      </c>
    </row>
    <row r="33" ht="36" customHeight="1" spans="1:6">
      <c r="A33" s="369">
        <v>1100401</v>
      </c>
      <c r="B33" s="370" t="s">
        <v>1290</v>
      </c>
      <c r="C33" s="96">
        <v>4996</v>
      </c>
      <c r="D33" s="96">
        <v>4326</v>
      </c>
      <c r="E33" s="361">
        <f t="shared" si="3"/>
        <v>-0.134</v>
      </c>
      <c r="F33" s="193" t="s">
        <v>146</v>
      </c>
    </row>
    <row r="34" ht="36" customHeight="1" spans="1:6">
      <c r="A34" s="369">
        <v>1100402</v>
      </c>
      <c r="B34" s="370" t="s">
        <v>1524</v>
      </c>
      <c r="C34" s="127"/>
      <c r="D34" s="96"/>
      <c r="E34" s="371"/>
      <c r="F34" s="193" t="s">
        <v>146</v>
      </c>
    </row>
    <row r="35" ht="36" customHeight="1" spans="1:6">
      <c r="A35" s="369">
        <v>11008</v>
      </c>
      <c r="B35" s="370" t="s">
        <v>63</v>
      </c>
      <c r="C35" s="96">
        <v>19722</v>
      </c>
      <c r="D35" s="372">
        <v>131</v>
      </c>
      <c r="E35" s="361">
        <f t="shared" si="3"/>
        <v>-0.993</v>
      </c>
      <c r="F35" s="193" t="s">
        <v>146</v>
      </c>
    </row>
    <row r="36" ht="36" customHeight="1" spans="1:6">
      <c r="A36" s="373">
        <v>11009</v>
      </c>
      <c r="B36" s="374" t="s">
        <v>64</v>
      </c>
      <c r="C36" s="375"/>
      <c r="D36" s="375"/>
      <c r="E36" s="376"/>
      <c r="F36" s="193" t="s">
        <v>146</v>
      </c>
    </row>
    <row r="37" ht="36" customHeight="1" spans="1:6">
      <c r="A37" s="377"/>
      <c r="B37" s="378" t="s">
        <v>67</v>
      </c>
      <c r="C37" s="94">
        <f>C29+C30+C32+C35</f>
        <v>64097</v>
      </c>
      <c r="D37" s="94">
        <f>D29+D30+D32+D35</f>
        <v>51330</v>
      </c>
      <c r="E37" s="360">
        <f>IF(C37&gt;0,D37/C37-1,IF(C37&lt;0,-(D37/C37-1),""))</f>
        <v>-0.199</v>
      </c>
      <c r="F37" s="193" t="s">
        <v>138</v>
      </c>
    </row>
  </sheetData>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F277"/>
  <sheetViews>
    <sheetView showGridLines="0" showZeros="0" view="pageBreakPreview" zoomScaleNormal="115" workbookViewId="0">
      <pane ySplit="3" topLeftCell="A262" activePane="bottomLeft" state="frozen"/>
      <selection/>
      <selection pane="bottomLeft" activeCell="A1" sqref="A1:D1"/>
    </sheetView>
  </sheetViews>
  <sheetFormatPr defaultColWidth="9" defaultRowHeight="14.25" outlineLevelCol="5"/>
  <cols>
    <col min="1" max="1" width="50.75" style="297" customWidth="1"/>
    <col min="2" max="2" width="20.6333333333333" style="302" customWidth="1"/>
    <col min="3" max="3" width="20.6333333333333" style="304" customWidth="1"/>
    <col min="4" max="4" width="20.6333333333333" style="305" customWidth="1"/>
    <col min="5" max="5" width="3.75" style="306" hidden="1" customWidth="1"/>
    <col min="6" max="6" width="9" style="297" hidden="1" customWidth="1"/>
    <col min="7" max="16384" width="9" style="297"/>
  </cols>
  <sheetData>
    <row r="1" s="297" customFormat="1" ht="45" customHeight="1" spans="1:6">
      <c r="A1" s="307" t="s">
        <v>1525</v>
      </c>
      <c r="B1" s="307"/>
      <c r="C1" s="307"/>
      <c r="D1" s="307"/>
      <c r="E1" s="308"/>
      <c r="F1" s="302"/>
    </row>
    <row r="2" s="298" customFormat="1" ht="20.1" customHeight="1" spans="1:6">
      <c r="A2" s="309"/>
      <c r="B2" s="309"/>
      <c r="C2" s="309"/>
      <c r="D2" s="310" t="s">
        <v>2</v>
      </c>
      <c r="E2" s="311"/>
      <c r="F2" s="312"/>
    </row>
    <row r="3" s="299" customFormat="1" ht="45" customHeight="1" spans="1:6">
      <c r="A3" s="313" t="s">
        <v>4</v>
      </c>
      <c r="B3" s="314" t="s">
        <v>130</v>
      </c>
      <c r="C3" s="314" t="s">
        <v>6</v>
      </c>
      <c r="D3" s="314" t="s">
        <v>131</v>
      </c>
      <c r="E3" s="315" t="s">
        <v>136</v>
      </c>
      <c r="F3" s="316" t="s">
        <v>139</v>
      </c>
    </row>
    <row r="4" s="297" customFormat="1" ht="36" customHeight="1" spans="1:6">
      <c r="A4" s="317" t="s">
        <v>1293</v>
      </c>
      <c r="B4" s="318"/>
      <c r="C4" s="318"/>
      <c r="D4" s="319"/>
      <c r="E4" s="320" t="e">
        <f>IF(LEN(#REF!)=3,"是",IF(A4&lt;&gt;"",IF(SUM(B4:C4)&lt;&gt;0,"是","否"),"是"))</f>
        <v>#REF!</v>
      </c>
      <c r="F4" s="302" t="e">
        <f>IF(LEN(#REF!)=3,"类",IF(LEN(#REF!)=5,"款","项"))</f>
        <v>#REF!</v>
      </c>
    </row>
    <row r="5" s="297" customFormat="1" ht="36" customHeight="1" spans="1:6">
      <c r="A5" s="321" t="s">
        <v>1294</v>
      </c>
      <c r="B5" s="318"/>
      <c r="C5" s="318"/>
      <c r="D5" s="319"/>
      <c r="E5" s="320" t="e">
        <f>IF(LEN(#REF!)=3,"是",IF(A5&lt;&gt;"",IF(SUM(B5:C5)&lt;&gt;0,"是","否"),"是"))</f>
        <v>#REF!</v>
      </c>
      <c r="F5" s="302" t="e">
        <f>IF(LEN(#REF!)=3,"类",IF(LEN(#REF!)=5,"款","项"))</f>
        <v>#REF!</v>
      </c>
    </row>
    <row r="6" s="297" customFormat="1" ht="36" customHeight="1" spans="1:6">
      <c r="A6" s="322" t="s">
        <v>1295</v>
      </c>
      <c r="B6" s="323"/>
      <c r="C6" s="324"/>
      <c r="D6" s="325" t="str">
        <f t="shared" ref="D6:D9" si="0">IF(B6&gt;0,C6/B6-1,IF(B6&lt;0,-(C6/B6-1),""))</f>
        <v/>
      </c>
      <c r="E6" s="320" t="e">
        <f>IF(LEN(#REF!)=3,"是",IF(A6&lt;&gt;"",IF(SUM(B6:C6)&lt;&gt;0,"是","否"),"是"))</f>
        <v>#REF!</v>
      </c>
      <c r="F6" s="302" t="e">
        <f>IF(LEN(#REF!)=3,"类",IF(LEN(#REF!)=5,"款","项"))</f>
        <v>#REF!</v>
      </c>
    </row>
    <row r="7" s="297" customFormat="1" ht="36" customHeight="1" spans="1:6">
      <c r="A7" s="322" t="s">
        <v>1296</v>
      </c>
      <c r="B7" s="323"/>
      <c r="C7" s="324"/>
      <c r="D7" s="325" t="str">
        <f t="shared" si="0"/>
        <v/>
      </c>
      <c r="E7" s="320" t="e">
        <f>IF(LEN(#REF!)=3,"是",IF(A7&lt;&gt;"",IF(SUM(B7:C7)&lt;&gt;0,"是","否"),"是"))</f>
        <v>#REF!</v>
      </c>
      <c r="F7" s="302" t="e">
        <f>IF(LEN(#REF!)=3,"类",IF(LEN(#REF!)=5,"款","项"))</f>
        <v>#REF!</v>
      </c>
    </row>
    <row r="8" s="297" customFormat="1" ht="36" customHeight="1" spans="1:6">
      <c r="A8" s="321" t="s">
        <v>1297</v>
      </c>
      <c r="B8" s="326"/>
      <c r="C8" s="326"/>
      <c r="D8" s="327"/>
      <c r="E8" s="320" t="e">
        <f>IF(LEN(#REF!)=3,"是",IF(A8&lt;&gt;"",IF(SUM(B8:C8)&lt;&gt;0,"是","否"),"是"))</f>
        <v>#REF!</v>
      </c>
      <c r="F8" s="302" t="e">
        <f>IF(LEN(#REF!)=3,"类",IF(LEN(#REF!)=5,"款","项"))</f>
        <v>#REF!</v>
      </c>
    </row>
    <row r="9" s="297" customFormat="1" ht="36" customHeight="1" spans="1:6">
      <c r="A9" s="322" t="s">
        <v>1298</v>
      </c>
      <c r="B9" s="323"/>
      <c r="C9" s="324"/>
      <c r="D9" s="325" t="str">
        <f t="shared" si="0"/>
        <v/>
      </c>
      <c r="E9" s="320" t="e">
        <f>IF(LEN(#REF!)=3,"是",IF(A9&lt;&gt;"",IF(SUM(B9:C9)&lt;&gt;0,"是","否"),"是"))</f>
        <v>#REF!</v>
      </c>
      <c r="F9" s="302" t="e">
        <f>IF(LEN(#REF!)=3,"类",IF(LEN(#REF!)=5,"款","项"))</f>
        <v>#REF!</v>
      </c>
    </row>
    <row r="10" s="297" customFormat="1" ht="36" customHeight="1" spans="1:6">
      <c r="A10" s="321" t="s">
        <v>1299</v>
      </c>
      <c r="B10" s="326"/>
      <c r="C10" s="326"/>
      <c r="D10" s="327"/>
      <c r="E10" s="320" t="e">
        <f>IF(LEN(#REF!)=3,"是",IF(A10&lt;&gt;"",IF(SUM(B10:C10)&lt;&gt;0,"是","否"),"是"))</f>
        <v>#REF!</v>
      </c>
      <c r="F10" s="302" t="e">
        <f>IF(LEN(#REF!)=3,"类",IF(LEN(#REF!)=5,"款","项"))</f>
        <v>#REF!</v>
      </c>
    </row>
    <row r="11" s="297" customFormat="1" ht="36" customHeight="1" spans="1:6">
      <c r="A11" s="328" t="s">
        <v>1300</v>
      </c>
      <c r="B11" s="329"/>
      <c r="C11" s="330">
        <f>SUM(C12:C16)</f>
        <v>0</v>
      </c>
      <c r="D11" s="331" t="str">
        <f t="shared" ref="D11:D19" si="1">IF(B11&gt;0,C11/B11-1,IF(B11&lt;0,-(C11/B11-1),""))</f>
        <v/>
      </c>
      <c r="E11" s="320" t="e">
        <f>IF(LEN(#REF!)=3,"是",IF(A11&lt;&gt;"",IF(SUM(B11:C11)&lt;&gt;0,"是","否"),"是"))</f>
        <v>#REF!</v>
      </c>
      <c r="F11" s="302" t="e">
        <f>IF(LEN(#REF!)=3,"类",IF(LEN(#REF!)=5,"款","项"))</f>
        <v>#REF!</v>
      </c>
    </row>
    <row r="12" s="297" customFormat="1" ht="36" customHeight="1" spans="1:6">
      <c r="A12" s="322" t="s">
        <v>1301</v>
      </c>
      <c r="B12" s="323"/>
      <c r="C12" s="324"/>
      <c r="D12" s="325" t="str">
        <f t="shared" si="1"/>
        <v/>
      </c>
      <c r="E12" s="320" t="e">
        <f>IF(LEN(#REF!)=3,"是",IF(A12&lt;&gt;"",IF(SUM(B12:C12)&lt;&gt;0,"是","否"),"是"))</f>
        <v>#REF!</v>
      </c>
      <c r="F12" s="302" t="e">
        <f>IF(LEN(#REF!)=3,"类",IF(LEN(#REF!)=5,"款","项"))</f>
        <v>#REF!</v>
      </c>
    </row>
    <row r="13" s="297" customFormat="1" ht="36" customHeight="1" spans="1:6">
      <c r="A13" s="322" t="s">
        <v>1302</v>
      </c>
      <c r="B13" s="323"/>
      <c r="C13" s="324"/>
      <c r="D13" s="325" t="str">
        <f t="shared" si="1"/>
        <v/>
      </c>
      <c r="E13" s="320" t="e">
        <f>IF(LEN(#REF!)=3,"是",IF(A13&lt;&gt;"",IF(SUM(B13:C13)&lt;&gt;0,"是","否"),"是"))</f>
        <v>#REF!</v>
      </c>
      <c r="F13" s="302" t="e">
        <f>IF(LEN(#REF!)=3,"类",IF(LEN(#REF!)=5,"款","项"))</f>
        <v>#REF!</v>
      </c>
    </row>
    <row r="14" s="297" customFormat="1" ht="36" customHeight="1" spans="1:6">
      <c r="A14" s="322" t="s">
        <v>1303</v>
      </c>
      <c r="B14" s="323"/>
      <c r="C14" s="324"/>
      <c r="D14" s="325" t="str">
        <f t="shared" si="1"/>
        <v/>
      </c>
      <c r="E14" s="320" t="e">
        <f>IF(LEN(#REF!)=3,"是",IF(A14&lt;&gt;"",IF(SUM(B14:C14)&lt;&gt;0,"是","否"),"是"))</f>
        <v>#REF!</v>
      </c>
      <c r="F14" s="302" t="e">
        <f>IF(LEN(#REF!)=3,"类",IF(LEN(#REF!)=5,"款","项"))</f>
        <v>#REF!</v>
      </c>
    </row>
    <row r="15" s="297" customFormat="1" ht="36" customHeight="1" spans="1:6">
      <c r="A15" s="322" t="s">
        <v>1304</v>
      </c>
      <c r="B15" s="323"/>
      <c r="C15" s="324"/>
      <c r="D15" s="325" t="str">
        <f t="shared" si="1"/>
        <v/>
      </c>
      <c r="E15" s="320" t="e">
        <f>IF(LEN(#REF!)=3,"是",IF(A15&lt;&gt;"",IF(SUM(B15:C15)&lt;&gt;0,"是","否"),"是"))</f>
        <v>#REF!</v>
      </c>
      <c r="F15" s="302" t="e">
        <f>IF(LEN(#REF!)=3,"类",IF(LEN(#REF!)=5,"款","项"))</f>
        <v>#REF!</v>
      </c>
    </row>
    <row r="16" s="297" customFormat="1" ht="36" customHeight="1" spans="1:6">
      <c r="A16" s="322" t="s">
        <v>1305</v>
      </c>
      <c r="B16" s="323"/>
      <c r="C16" s="324"/>
      <c r="D16" s="325" t="str">
        <f t="shared" si="1"/>
        <v/>
      </c>
      <c r="E16" s="320" t="e">
        <f>IF(LEN(#REF!)=3,"是",IF(A16&lt;&gt;"",IF(SUM(B16:C16)&lt;&gt;0,"是","否"),"是"))</f>
        <v>#REF!</v>
      </c>
      <c r="F16" s="302" t="e">
        <f>IF(LEN(#REF!)=3,"类",IF(LEN(#REF!)=5,"款","项"))</f>
        <v>#REF!</v>
      </c>
    </row>
    <row r="17" s="297" customFormat="1" ht="36" customHeight="1" spans="1:6">
      <c r="A17" s="328" t="s">
        <v>1306</v>
      </c>
      <c r="B17" s="329"/>
      <c r="C17" s="330">
        <f>SUM(C18:C19)</f>
        <v>0</v>
      </c>
      <c r="D17" s="331" t="str">
        <f t="shared" si="1"/>
        <v/>
      </c>
      <c r="E17" s="320" t="e">
        <f>IF(LEN(#REF!)=3,"是",IF(A17&lt;&gt;"",IF(SUM(B17:C17)&lt;&gt;0,"是","否"),"是"))</f>
        <v>#REF!</v>
      </c>
      <c r="F17" s="302" t="e">
        <f>IF(LEN(#REF!)=3,"类",IF(LEN(#REF!)=5,"款","项"))</f>
        <v>#REF!</v>
      </c>
    </row>
    <row r="18" s="297" customFormat="1" ht="36" customHeight="1" spans="1:6">
      <c r="A18" s="322" t="s">
        <v>1307</v>
      </c>
      <c r="B18" s="323"/>
      <c r="C18" s="324"/>
      <c r="D18" s="325" t="str">
        <f t="shared" si="1"/>
        <v/>
      </c>
      <c r="E18" s="320" t="e">
        <f>IF(LEN(#REF!)=3,"是",IF(A18&lt;&gt;"",IF(SUM(B18:C18)&lt;&gt;0,"是","否"),"是"))</f>
        <v>#REF!</v>
      </c>
      <c r="F18" s="302" t="e">
        <f>IF(LEN(#REF!)=3,"类",IF(LEN(#REF!)=5,"款","项"))</f>
        <v>#REF!</v>
      </c>
    </row>
    <row r="19" s="297" customFormat="1" ht="36" customHeight="1" spans="1:6">
      <c r="A19" s="322" t="s">
        <v>1308</v>
      </c>
      <c r="B19" s="323"/>
      <c r="C19" s="324"/>
      <c r="D19" s="325" t="str">
        <f t="shared" si="1"/>
        <v/>
      </c>
      <c r="E19" s="320" t="e">
        <f>IF(LEN(#REF!)=3,"是",IF(A19&lt;&gt;"",IF(SUM(B19:C19)&lt;&gt;0,"是","否"),"是"))</f>
        <v>#REF!</v>
      </c>
      <c r="F19" s="302" t="e">
        <f>IF(LEN(#REF!)=3,"类",IF(LEN(#REF!)=5,"款","项"))</f>
        <v>#REF!</v>
      </c>
    </row>
    <row r="20" s="297" customFormat="1" ht="36" customHeight="1" spans="1:6">
      <c r="A20" s="317" t="s">
        <v>1526</v>
      </c>
      <c r="B20" s="318"/>
      <c r="C20" s="318"/>
      <c r="D20" s="319"/>
      <c r="E20" s="320" t="e">
        <f>IF(LEN(#REF!)=3,"是",IF(A20&lt;&gt;"",IF(SUM(B20:C20)&lt;&gt;0,"是","否"),"是"))</f>
        <v>#REF!</v>
      </c>
      <c r="F20" s="302" t="e">
        <f>IF(LEN(#REF!)=3,"类",IF(LEN(#REF!)=5,"款","项"))</f>
        <v>#REF!</v>
      </c>
    </row>
    <row r="21" s="297" customFormat="1" ht="36" customHeight="1" spans="1:6">
      <c r="A21" s="328" t="s">
        <v>1312</v>
      </c>
      <c r="B21" s="329"/>
      <c r="C21" s="330">
        <f>SUM(C22:C25)</f>
        <v>0</v>
      </c>
      <c r="D21" s="331" t="str">
        <f t="shared" ref="D21:D32" si="2">IF(B21&gt;0,C21/B21-1,IF(B21&lt;0,-(C21/B21-1),""))</f>
        <v/>
      </c>
      <c r="E21" s="320" t="e">
        <f>IF(LEN(#REF!)=3,"是",IF(A21&lt;&gt;"",IF(SUM(B21:C21)&lt;&gt;0,"是","否"),"是"))</f>
        <v>#REF!</v>
      </c>
      <c r="F21" s="302" t="e">
        <f>IF(LEN(#REF!)=3,"类",IF(LEN(#REF!)=5,"款","项"))</f>
        <v>#REF!</v>
      </c>
    </row>
    <row r="22" s="297" customFormat="1" ht="36" customHeight="1" spans="1:6">
      <c r="A22" s="322" t="s">
        <v>1313</v>
      </c>
      <c r="B22" s="323"/>
      <c r="C22" s="324">
        <f>SUM(C23:C30)</f>
        <v>0</v>
      </c>
      <c r="D22" s="325" t="str">
        <f t="shared" si="2"/>
        <v/>
      </c>
      <c r="E22" s="320" t="e">
        <f>IF(LEN(#REF!)=3,"是",IF(A22&lt;&gt;"",IF(SUM(B22:C22)&lt;&gt;0,"是","否"),"是"))</f>
        <v>#REF!</v>
      </c>
      <c r="F22" s="302" t="e">
        <f>IF(LEN(#REF!)=3,"类",IF(LEN(#REF!)=5,"款","项"))</f>
        <v>#REF!</v>
      </c>
    </row>
    <row r="23" s="297" customFormat="1" ht="36" customHeight="1" spans="1:6">
      <c r="A23" s="322" t="s">
        <v>1314</v>
      </c>
      <c r="B23" s="323"/>
      <c r="C23" s="324"/>
      <c r="D23" s="325" t="str">
        <f t="shared" si="2"/>
        <v/>
      </c>
      <c r="E23" s="320" t="e">
        <f>IF(LEN(#REF!)=3,"是",IF(A23&lt;&gt;"",IF(SUM(B23:C23)&lt;&gt;0,"是","否"),"是"))</f>
        <v>#REF!</v>
      </c>
      <c r="F23" s="302" t="e">
        <f>IF(LEN(#REF!)=3,"类",IF(LEN(#REF!)=5,"款","项"))</f>
        <v>#REF!</v>
      </c>
    </row>
    <row r="24" s="297" customFormat="1" ht="36" customHeight="1" spans="1:6">
      <c r="A24" s="322" t="s">
        <v>1315</v>
      </c>
      <c r="B24" s="323"/>
      <c r="C24" s="324"/>
      <c r="D24" s="325" t="str">
        <f t="shared" si="2"/>
        <v/>
      </c>
      <c r="E24" s="320" t="e">
        <f>IF(LEN(#REF!)=3,"是",IF(A24&lt;&gt;"",IF(SUM(B24:C24)&lt;&gt;0,"是","否"),"是"))</f>
        <v>#REF!</v>
      </c>
      <c r="F24" s="302" t="e">
        <f>IF(LEN(#REF!)=3,"类",IF(LEN(#REF!)=5,"款","项"))</f>
        <v>#REF!</v>
      </c>
    </row>
    <row r="25" s="300" customFormat="1" ht="36" customHeight="1" spans="1:6">
      <c r="A25" s="322" t="s">
        <v>1316</v>
      </c>
      <c r="B25" s="323"/>
      <c r="C25" s="324"/>
      <c r="D25" s="325" t="str">
        <f t="shared" si="2"/>
        <v/>
      </c>
      <c r="E25" s="320" t="e">
        <f>IF(LEN(#REF!)=3,"是",IF(A25&lt;&gt;"",IF(SUM(B25:C25)&lt;&gt;0,"是","否"),"是"))</f>
        <v>#REF!</v>
      </c>
      <c r="F25" s="302" t="e">
        <f>IF(LEN(#REF!)=3,"类",IF(LEN(#REF!)=5,"款","项"))</f>
        <v>#REF!</v>
      </c>
    </row>
    <row r="26" s="297" customFormat="1" ht="36" customHeight="1" spans="1:6">
      <c r="A26" s="328" t="s">
        <v>1317</v>
      </c>
      <c r="B26" s="329"/>
      <c r="C26" s="330">
        <f>SUM(C27:C30)</f>
        <v>0</v>
      </c>
      <c r="D26" s="331" t="str">
        <f t="shared" si="2"/>
        <v/>
      </c>
      <c r="E26" s="320" t="e">
        <f>IF(LEN(#REF!)=3,"是",IF(A26&lt;&gt;"",IF(SUM(B26:C26)&lt;&gt;0,"是","否"),"是"))</f>
        <v>#REF!</v>
      </c>
      <c r="F26" s="302" t="e">
        <f>IF(LEN(#REF!)=3,"类",IF(LEN(#REF!)=5,"款","项"))</f>
        <v>#REF!</v>
      </c>
    </row>
    <row r="27" s="297" customFormat="1" ht="36" customHeight="1" spans="1:6">
      <c r="A27" s="322" t="s">
        <v>1318</v>
      </c>
      <c r="B27" s="323"/>
      <c r="C27" s="324"/>
      <c r="D27" s="325" t="str">
        <f t="shared" si="2"/>
        <v/>
      </c>
      <c r="E27" s="320" t="e">
        <f>IF(LEN(#REF!)=3,"是",IF(A27&lt;&gt;"",IF(SUM(B27:C27)&lt;&gt;0,"是","否"),"是"))</f>
        <v>#REF!</v>
      </c>
      <c r="F27" s="302" t="e">
        <f>IF(LEN(#REF!)=3,"类",IF(LEN(#REF!)=5,"款","项"))</f>
        <v>#REF!</v>
      </c>
    </row>
    <row r="28" s="297" customFormat="1" ht="36" customHeight="1" spans="1:6">
      <c r="A28" s="322" t="s">
        <v>1319</v>
      </c>
      <c r="B28" s="323"/>
      <c r="C28" s="324"/>
      <c r="D28" s="325" t="str">
        <f t="shared" si="2"/>
        <v/>
      </c>
      <c r="E28" s="320" t="e">
        <f>IF(LEN(#REF!)=3,"是",IF(A28&lt;&gt;"",IF(SUM(B28:C28)&lt;&gt;0,"是","否"),"是"))</f>
        <v>#REF!</v>
      </c>
      <c r="F28" s="302" t="e">
        <f>IF(LEN(#REF!)=3,"类",IF(LEN(#REF!)=5,"款","项"))</f>
        <v>#REF!</v>
      </c>
    </row>
    <row r="29" s="297" customFormat="1" ht="36" customHeight="1" spans="1:6">
      <c r="A29" s="322" t="s">
        <v>1320</v>
      </c>
      <c r="B29" s="323"/>
      <c r="C29" s="324"/>
      <c r="D29" s="325" t="str">
        <f t="shared" si="2"/>
        <v/>
      </c>
      <c r="E29" s="320" t="e">
        <f>IF(LEN(#REF!)=3,"是",IF(A29&lt;&gt;"",IF(SUM(B29:C29)&lt;&gt;0,"是","否"),"是"))</f>
        <v>#REF!</v>
      </c>
      <c r="F29" s="302" t="e">
        <f>IF(LEN(#REF!)=3,"类",IF(LEN(#REF!)=5,"款","项"))</f>
        <v>#REF!</v>
      </c>
    </row>
    <row r="30" s="297" customFormat="1" ht="36" customHeight="1" spans="1:6">
      <c r="A30" s="322" t="s">
        <v>1321</v>
      </c>
      <c r="B30" s="323"/>
      <c r="C30" s="324"/>
      <c r="D30" s="325" t="str">
        <f t="shared" si="2"/>
        <v/>
      </c>
      <c r="E30" s="320" t="e">
        <f>IF(LEN(#REF!)=3,"是",IF(A30&lt;&gt;"",IF(SUM(B30:C30)&lt;&gt;0,"是","否"),"是"))</f>
        <v>#REF!</v>
      </c>
      <c r="F30" s="302" t="e">
        <f>IF(LEN(#REF!)=3,"类",IF(LEN(#REF!)=5,"款","项"))</f>
        <v>#REF!</v>
      </c>
    </row>
    <row r="31" s="297" customFormat="1" ht="36" customHeight="1" spans="1:6">
      <c r="A31" s="317" t="s">
        <v>1527</v>
      </c>
      <c r="B31" s="318">
        <v>10819</v>
      </c>
      <c r="C31" s="329">
        <v>33455</v>
      </c>
      <c r="D31" s="331">
        <f t="shared" si="2"/>
        <v>2.092</v>
      </c>
      <c r="E31" s="320" t="e">
        <f>IF(LEN(#REF!)=3,"是",IF(A31&lt;&gt;"",IF(SUM(B31:C31)&lt;&gt;0,"是","否"),"是"))</f>
        <v>#REF!</v>
      </c>
      <c r="F31" s="302" t="e">
        <f>IF(LEN(#REF!)=3,"类",IF(LEN(#REF!)=5,"款","项"))</f>
        <v>#REF!</v>
      </c>
    </row>
    <row r="32" s="297" customFormat="1" ht="36" customHeight="1" spans="1:6">
      <c r="A32" s="317" t="s">
        <v>1323</v>
      </c>
      <c r="B32" s="318">
        <v>10801</v>
      </c>
      <c r="C32" s="323">
        <v>33455</v>
      </c>
      <c r="D32" s="325">
        <f t="shared" si="2"/>
        <v>2.097</v>
      </c>
      <c r="E32" s="320" t="e">
        <f>IF(LEN(#REF!)=3,"是",IF(A32&lt;&gt;"",IF(SUM(B32:C32)&lt;&gt;0,"是","否"),"是"))</f>
        <v>#REF!</v>
      </c>
      <c r="F32" s="302" t="e">
        <f>IF(LEN(#REF!)=3,"类",IF(LEN(#REF!)=5,"款","项"))</f>
        <v>#REF!</v>
      </c>
    </row>
    <row r="33" s="297" customFormat="1" ht="36" customHeight="1" spans="1:6">
      <c r="A33" s="322" t="s">
        <v>1324</v>
      </c>
      <c r="B33" s="323">
        <v>7017</v>
      </c>
      <c r="C33" s="324">
        <v>23934</v>
      </c>
      <c r="D33" s="325">
        <f t="shared" ref="D33:D47" si="3">IF(B33&gt;0,C33/B33-1,IF(B33&lt;0,-(C33/B33-1),""))</f>
        <v>2.411</v>
      </c>
      <c r="E33" s="320" t="e">
        <f>IF(LEN(#REF!)=3,"是",IF(A33&lt;&gt;"",IF(SUM(B33:C33)&lt;&gt;0,"是","否"),"是"))</f>
        <v>#REF!</v>
      </c>
      <c r="F33" s="302" t="e">
        <f>IF(LEN(#REF!)=3,"类",IF(LEN(#REF!)=5,"款","项"))</f>
        <v>#REF!</v>
      </c>
    </row>
    <row r="34" s="297" customFormat="1" ht="36" customHeight="1" spans="1:6">
      <c r="A34" s="322" t="s">
        <v>1325</v>
      </c>
      <c r="B34" s="323">
        <v>243</v>
      </c>
      <c r="C34" s="324"/>
      <c r="D34" s="325">
        <f t="shared" si="3"/>
        <v>-1</v>
      </c>
      <c r="E34" s="320" t="e">
        <f>IF(LEN(#REF!)=3,"是",IF(A34&lt;&gt;"",IF(SUM(B34:C34)&lt;&gt;0,"是","否"),"是"))</f>
        <v>#REF!</v>
      </c>
      <c r="F34" s="302" t="e">
        <f>IF(LEN(#REF!)=3,"类",IF(LEN(#REF!)=5,"款","项"))</f>
        <v>#REF!</v>
      </c>
    </row>
    <row r="35" s="297" customFormat="1" ht="36" customHeight="1" spans="1:6">
      <c r="A35" s="322" t="s">
        <v>1326</v>
      </c>
      <c r="B35" s="323">
        <v>53</v>
      </c>
      <c r="C35" s="324"/>
      <c r="D35" s="325">
        <f t="shared" si="3"/>
        <v>-1</v>
      </c>
      <c r="E35" s="320" t="e">
        <f>IF(LEN(#REF!)=3,"是",IF(A35&lt;&gt;"",IF(SUM(B35:C35)&lt;&gt;0,"是","否"),"是"))</f>
        <v>#REF!</v>
      </c>
      <c r="F35" s="302" t="e">
        <f>IF(LEN(#REF!)=3,"类",IF(LEN(#REF!)=5,"款","项"))</f>
        <v>#REF!</v>
      </c>
    </row>
    <row r="36" s="297" customFormat="1" ht="36" customHeight="1" spans="1:6">
      <c r="A36" s="322" t="s">
        <v>1327</v>
      </c>
      <c r="B36" s="323"/>
      <c r="C36" s="324">
        <v>3556</v>
      </c>
      <c r="D36" s="325" t="str">
        <f t="shared" si="3"/>
        <v/>
      </c>
      <c r="E36" s="320" t="e">
        <f>IF(LEN(#REF!)=3,"是",IF(A36&lt;&gt;"",IF(SUM(B36:C36)&lt;&gt;0,"是","否"),"是"))</f>
        <v>#REF!</v>
      </c>
      <c r="F36" s="302" t="e">
        <f>IF(LEN(#REF!)=3,"类",IF(LEN(#REF!)=5,"款","项"))</f>
        <v>#REF!</v>
      </c>
    </row>
    <row r="37" s="297" customFormat="1" ht="36" customHeight="1" spans="1:6">
      <c r="A37" s="322" t="s">
        <v>1328</v>
      </c>
      <c r="B37" s="323">
        <v>242</v>
      </c>
      <c r="C37" s="324"/>
      <c r="D37" s="325">
        <f t="shared" si="3"/>
        <v>-1</v>
      </c>
      <c r="E37" s="320" t="e">
        <f>IF(LEN(#REF!)=3,"是",IF(A37&lt;&gt;"",IF(SUM(B37:C37)&lt;&gt;0,"是","否"),"是"))</f>
        <v>#REF!</v>
      </c>
      <c r="F37" s="302" t="e">
        <f>IF(LEN(#REF!)=3,"类",IF(LEN(#REF!)=5,"款","项"))</f>
        <v>#REF!</v>
      </c>
    </row>
    <row r="38" s="297" customFormat="1" ht="36" customHeight="1" spans="1:6">
      <c r="A38" s="322" t="s">
        <v>1329</v>
      </c>
      <c r="B38" s="323"/>
      <c r="C38" s="324">
        <v>5</v>
      </c>
      <c r="D38" s="325" t="str">
        <f t="shared" si="3"/>
        <v/>
      </c>
      <c r="E38" s="320" t="e">
        <f>IF(LEN(#REF!)=3,"是",IF(A38&lt;&gt;"",IF(SUM(B38:C38)&lt;&gt;0,"是","否"),"是"))</f>
        <v>#REF!</v>
      </c>
      <c r="F38" s="302" t="e">
        <f>IF(LEN(#REF!)=3,"类",IF(LEN(#REF!)=5,"款","项"))</f>
        <v>#REF!</v>
      </c>
    </row>
    <row r="39" s="297" customFormat="1" ht="36" customHeight="1" spans="1:6">
      <c r="A39" s="322" t="s">
        <v>1356</v>
      </c>
      <c r="B39" s="323"/>
      <c r="C39" s="324"/>
      <c r="D39" s="325" t="str">
        <f t="shared" si="3"/>
        <v/>
      </c>
      <c r="E39" s="320" t="e">
        <f>IF(LEN(#REF!)=3,"是",IF(A39&lt;&gt;"",IF(SUM(B39:C39)&lt;&gt;0,"是","否"),"是"))</f>
        <v>#REF!</v>
      </c>
      <c r="F39" s="302" t="e">
        <f>IF(LEN(#REF!)=3,"类",IF(LEN(#REF!)=5,"款","项"))</f>
        <v>#REF!</v>
      </c>
    </row>
    <row r="40" s="297" customFormat="1" ht="36" customHeight="1" spans="1:6">
      <c r="A40" s="322" t="s">
        <v>1528</v>
      </c>
      <c r="B40" s="323"/>
      <c r="C40" s="324"/>
      <c r="D40" s="325" t="str">
        <f t="shared" si="3"/>
        <v/>
      </c>
      <c r="E40" s="320" t="e">
        <f>IF(LEN(#REF!)=3,"是",IF(A40&lt;&gt;"",IF(SUM(B40:C40)&lt;&gt;0,"是","否"),"是"))</f>
        <v>#REF!</v>
      </c>
      <c r="F40" s="302" t="e">
        <f>IF(LEN(#REF!)=3,"类",IF(LEN(#REF!)=5,"款","项"))</f>
        <v>#REF!</v>
      </c>
    </row>
    <row r="41" s="297" customFormat="1" ht="36" customHeight="1" spans="1:6">
      <c r="A41" s="322" t="s">
        <v>1357</v>
      </c>
      <c r="B41" s="323"/>
      <c r="C41" s="324"/>
      <c r="D41" s="325" t="str">
        <f t="shared" si="3"/>
        <v/>
      </c>
      <c r="E41" s="320" t="e">
        <f>IF(LEN(#REF!)=3,"是",IF(A41&lt;&gt;"",IF(SUM(B41:C41)&lt;&gt;0,"是","否"),"是"))</f>
        <v>#REF!</v>
      </c>
      <c r="F41" s="302" t="e">
        <f>IF(LEN(#REF!)=3,"类",IF(LEN(#REF!)=5,"款","项"))</f>
        <v>#REF!</v>
      </c>
    </row>
    <row r="42" s="297" customFormat="1" ht="36" customHeight="1" spans="1:6">
      <c r="A42" s="322" t="s">
        <v>1358</v>
      </c>
      <c r="B42" s="323"/>
      <c r="C42" s="324"/>
      <c r="D42" s="325" t="str">
        <f t="shared" si="3"/>
        <v/>
      </c>
      <c r="E42" s="320" t="e">
        <f>IF(LEN(#REF!)=3,"是",IF(A42&lt;&gt;"",IF(SUM(B42:C42)&lt;&gt;0,"是","否"),"是"))</f>
        <v>#REF!</v>
      </c>
      <c r="F42" s="302" t="e">
        <f>IF(LEN(#REF!)=3,"类",IF(LEN(#REF!)=5,"款","项"))</f>
        <v>#REF!</v>
      </c>
    </row>
    <row r="43" s="297" customFormat="1" ht="36" customHeight="1" spans="1:6">
      <c r="A43" s="322" t="s">
        <v>1529</v>
      </c>
      <c r="B43" s="323"/>
      <c r="C43" s="324"/>
      <c r="D43" s="325" t="str">
        <f t="shared" si="3"/>
        <v/>
      </c>
      <c r="E43" s="320" t="e">
        <f>IF(LEN(#REF!)=3,"是",IF(A43&lt;&gt;"",IF(SUM(B43:C43)&lt;&gt;0,"是","否"),"是"))</f>
        <v>#REF!</v>
      </c>
      <c r="F43" s="302" t="e">
        <f>IF(LEN(#REF!)=3,"类",IF(LEN(#REF!)=5,"款","项"))</f>
        <v>#REF!</v>
      </c>
    </row>
    <row r="44" s="301" customFormat="1" ht="36" customHeight="1" spans="1:5">
      <c r="A44" s="332" t="s">
        <v>1330</v>
      </c>
      <c r="B44" s="333">
        <v>2176</v>
      </c>
      <c r="C44" s="324">
        <v>3028</v>
      </c>
      <c r="D44" s="325">
        <f t="shared" si="3"/>
        <v>0.392</v>
      </c>
      <c r="E44" s="334"/>
    </row>
    <row r="45" s="301" customFormat="1" ht="36" customHeight="1" spans="1:5">
      <c r="A45" s="332" t="s">
        <v>1331</v>
      </c>
      <c r="B45" s="333"/>
      <c r="C45" s="324">
        <v>1965</v>
      </c>
      <c r="D45" s="325" t="str">
        <f t="shared" si="3"/>
        <v/>
      </c>
      <c r="E45" s="334"/>
    </row>
    <row r="46" s="301" customFormat="1" ht="36" customHeight="1" spans="1:5">
      <c r="A46" s="332" t="s">
        <v>1332</v>
      </c>
      <c r="B46" s="333">
        <v>12</v>
      </c>
      <c r="C46" s="324">
        <v>283</v>
      </c>
      <c r="D46" s="325">
        <f t="shared" si="3"/>
        <v>22.583</v>
      </c>
      <c r="E46" s="334"/>
    </row>
    <row r="47" s="297" customFormat="1" ht="36" customHeight="1" spans="1:6">
      <c r="A47" s="321" t="s">
        <v>1333</v>
      </c>
      <c r="B47" s="326">
        <v>1058</v>
      </c>
      <c r="C47" s="324">
        <v>684</v>
      </c>
      <c r="D47" s="325">
        <f t="shared" si="3"/>
        <v>-0.353</v>
      </c>
      <c r="E47" s="320" t="e">
        <f>IF(LEN(#REF!)=3,"是",IF(A47&lt;&gt;"",IF(SUM(B47:C47)&lt;&gt;0,"是","否"),"是"))</f>
        <v>#REF!</v>
      </c>
      <c r="F47" s="302" t="e">
        <f>IF(LEN(#REF!)=3,"类",IF(LEN(#REF!)=5,"款","项"))</f>
        <v>#REF!</v>
      </c>
    </row>
    <row r="48" s="297" customFormat="1" ht="36" customHeight="1" spans="1:6">
      <c r="A48" s="328" t="s">
        <v>1334</v>
      </c>
      <c r="B48" s="329"/>
      <c r="C48" s="330">
        <f>SUM(C49:C51)</f>
        <v>0</v>
      </c>
      <c r="D48" s="331" t="str">
        <f t="shared" ref="D48:D90" si="4">IF(B48&gt;0,C48/B48-1,IF(B48&lt;0,-(C48/B48-1),""))</f>
        <v/>
      </c>
      <c r="E48" s="320" t="e">
        <f>IF(LEN(#REF!)=3,"是",IF(A48&lt;&gt;"",IF(SUM(B48:C48)&lt;&gt;0,"是","否"),"是"))</f>
        <v>#REF!</v>
      </c>
      <c r="F48" s="302" t="e">
        <f>IF(LEN(#REF!)=3,"类",IF(LEN(#REF!)=5,"款","项"))</f>
        <v>#REF!</v>
      </c>
    </row>
    <row r="49" s="297" customFormat="1" ht="36" customHeight="1" spans="1:6">
      <c r="A49" s="322" t="s">
        <v>1324</v>
      </c>
      <c r="B49" s="323"/>
      <c r="C49" s="324"/>
      <c r="D49" s="325" t="str">
        <f t="shared" si="4"/>
        <v/>
      </c>
      <c r="E49" s="320" t="e">
        <f>IF(LEN(#REF!)=3,"是",IF(A49&lt;&gt;"",IF(SUM(B49:C49)&lt;&gt;0,"是","否"),"是"))</f>
        <v>#REF!</v>
      </c>
      <c r="F49" s="302" t="e">
        <f>IF(LEN(#REF!)=3,"类",IF(LEN(#REF!)=5,"款","项"))</f>
        <v>#REF!</v>
      </c>
    </row>
    <row r="50" s="297" customFormat="1" ht="36" customHeight="1" spans="1:6">
      <c r="A50" s="322" t="s">
        <v>1325</v>
      </c>
      <c r="B50" s="323"/>
      <c r="C50" s="324"/>
      <c r="D50" s="325" t="str">
        <f t="shared" si="4"/>
        <v/>
      </c>
      <c r="E50" s="320" t="e">
        <f>IF(LEN(#REF!)=3,"是",IF(A50&lt;&gt;"",IF(SUM(B50:C50)&lt;&gt;0,"是","否"),"是"))</f>
        <v>#REF!</v>
      </c>
      <c r="F50" s="302" t="e">
        <f>IF(LEN(#REF!)=3,"类",IF(LEN(#REF!)=5,"款","项"))</f>
        <v>#REF!</v>
      </c>
    </row>
    <row r="51" s="297" customFormat="1" ht="36" customHeight="1" spans="1:6">
      <c r="A51" s="322" t="s">
        <v>1335</v>
      </c>
      <c r="B51" s="323"/>
      <c r="C51" s="324"/>
      <c r="D51" s="325" t="str">
        <f t="shared" si="4"/>
        <v/>
      </c>
      <c r="E51" s="320" t="e">
        <f>IF(LEN(#REF!)=3,"是",IF(A51&lt;&gt;"",IF(SUM(B51:C51)&lt;&gt;0,"是","否"),"是"))</f>
        <v>#REF!</v>
      </c>
      <c r="F51" s="302" t="e">
        <f>IF(LEN(#REF!)=3,"类",IF(LEN(#REF!)=5,"款","项"))</f>
        <v>#REF!</v>
      </c>
    </row>
    <row r="52" s="297" customFormat="1" ht="36" customHeight="1" spans="1:6">
      <c r="A52" s="328" t="s">
        <v>1336</v>
      </c>
      <c r="B52" s="329"/>
      <c r="C52" s="330"/>
      <c r="D52" s="331" t="str">
        <f t="shared" si="4"/>
        <v/>
      </c>
      <c r="E52" s="320" t="e">
        <f>IF(LEN(#REF!)=3,"是",IF(A52&lt;&gt;"",IF(SUM(B52:C52)&lt;&gt;0,"是","否"),"是"))</f>
        <v>#REF!</v>
      </c>
      <c r="F52" s="302" t="e">
        <f>IF(LEN(#REF!)=3,"类",IF(LEN(#REF!)=5,"款","项"))</f>
        <v>#REF!</v>
      </c>
    </row>
    <row r="53" s="297" customFormat="1" ht="36" customHeight="1" spans="1:6">
      <c r="A53" s="328" t="s">
        <v>1337</v>
      </c>
      <c r="B53" s="329"/>
      <c r="C53" s="330">
        <f>SUM(C54:C58)</f>
        <v>0</v>
      </c>
      <c r="D53" s="331" t="str">
        <f t="shared" si="4"/>
        <v/>
      </c>
      <c r="E53" s="320" t="e">
        <f>IF(LEN(#REF!)=3,"是",IF(A53&lt;&gt;"",IF(SUM(B53:C53)&lt;&gt;0,"是","否"),"是"))</f>
        <v>#REF!</v>
      </c>
      <c r="F53" s="302" t="e">
        <f>IF(LEN(#REF!)=3,"类",IF(LEN(#REF!)=5,"款","项"))</f>
        <v>#REF!</v>
      </c>
    </row>
    <row r="54" s="297" customFormat="1" ht="36" customHeight="1" spans="1:6">
      <c r="A54" s="322" t="s">
        <v>1338</v>
      </c>
      <c r="B54" s="323"/>
      <c r="C54" s="324"/>
      <c r="D54" s="325" t="str">
        <f t="shared" si="4"/>
        <v/>
      </c>
      <c r="E54" s="320" t="e">
        <f>IF(LEN(#REF!)=3,"是",IF(A54&lt;&gt;"",IF(SUM(B54:C54)&lt;&gt;0,"是","否"),"是"))</f>
        <v>#REF!</v>
      </c>
      <c r="F54" s="302" t="e">
        <f>IF(LEN(#REF!)=3,"类",IF(LEN(#REF!)=5,"款","项"))</f>
        <v>#REF!</v>
      </c>
    </row>
    <row r="55" s="297" customFormat="1" ht="36" customHeight="1" spans="1:6">
      <c r="A55" s="322" t="s">
        <v>1339</v>
      </c>
      <c r="B55" s="323"/>
      <c r="C55" s="324"/>
      <c r="D55" s="325" t="str">
        <f t="shared" si="4"/>
        <v/>
      </c>
      <c r="E55" s="320" t="e">
        <f>IF(LEN(#REF!)=3,"是",IF(A55&lt;&gt;"",IF(SUM(B55:C55)&lt;&gt;0,"是","否"),"是"))</f>
        <v>#REF!</v>
      </c>
      <c r="F55" s="302" t="e">
        <f>IF(LEN(#REF!)=3,"类",IF(LEN(#REF!)=5,"款","项"))</f>
        <v>#REF!</v>
      </c>
    </row>
    <row r="56" s="297" customFormat="1" ht="36" customHeight="1" spans="1:6">
      <c r="A56" s="322" t="s">
        <v>1340</v>
      </c>
      <c r="B56" s="323"/>
      <c r="C56" s="324"/>
      <c r="D56" s="325" t="str">
        <f t="shared" si="4"/>
        <v/>
      </c>
      <c r="E56" s="320" t="e">
        <f>IF(LEN(#REF!)=3,"是",IF(A56&lt;&gt;"",IF(SUM(B56:C56)&lt;&gt;0,"是","否"),"是"))</f>
        <v>#REF!</v>
      </c>
      <c r="F56" s="302" t="e">
        <f>IF(LEN(#REF!)=3,"类",IF(LEN(#REF!)=5,"款","项"))</f>
        <v>#REF!</v>
      </c>
    </row>
    <row r="57" s="297" customFormat="1" ht="36" customHeight="1" spans="1:6">
      <c r="A57" s="322" t="s">
        <v>1341</v>
      </c>
      <c r="B57" s="323"/>
      <c r="C57" s="324"/>
      <c r="D57" s="325" t="str">
        <f t="shared" si="4"/>
        <v/>
      </c>
      <c r="E57" s="320" t="e">
        <f>IF(LEN(#REF!)=3,"是",IF(A57&lt;&gt;"",IF(SUM(B57:C57)&lt;&gt;0,"是","否"),"是"))</f>
        <v>#REF!</v>
      </c>
      <c r="F57" s="302" t="e">
        <f>IF(LEN(#REF!)=3,"类",IF(LEN(#REF!)=5,"款","项"))</f>
        <v>#REF!</v>
      </c>
    </row>
    <row r="58" s="297" customFormat="1" ht="36" customHeight="1" spans="1:6">
      <c r="A58" s="322" t="s">
        <v>1342</v>
      </c>
      <c r="B58" s="323"/>
      <c r="C58" s="324"/>
      <c r="D58" s="325" t="str">
        <f t="shared" si="4"/>
        <v/>
      </c>
      <c r="E58" s="320" t="e">
        <f>IF(LEN(#REF!)=3,"是",IF(A58&lt;&gt;"",IF(SUM(B58:C58)&lt;&gt;0,"是","否"),"是"))</f>
        <v>#REF!</v>
      </c>
      <c r="F58" s="302" t="e">
        <f>IF(LEN(#REF!)=3,"类",IF(LEN(#REF!)=5,"款","项"))</f>
        <v>#REF!</v>
      </c>
    </row>
    <row r="59" s="297" customFormat="1" ht="36" customHeight="1" spans="1:6">
      <c r="A59" s="328" t="s">
        <v>1343</v>
      </c>
      <c r="B59" s="329">
        <v>18</v>
      </c>
      <c r="C59" s="330">
        <v>0</v>
      </c>
      <c r="D59" s="331">
        <f t="shared" si="4"/>
        <v>-1</v>
      </c>
      <c r="E59" s="320" t="e">
        <f>IF(LEN(#REF!)=3,"是",IF(A59&lt;&gt;"",IF(SUM(B59:C59)&lt;&gt;0,"是","否"),"是"))</f>
        <v>#REF!</v>
      </c>
      <c r="F59" s="302" t="e">
        <f>IF(LEN(#REF!)=3,"类",IF(LEN(#REF!)=5,"款","项"))</f>
        <v>#REF!</v>
      </c>
    </row>
    <row r="60" s="297" customFormat="1" ht="36" customHeight="1" spans="1:6">
      <c r="A60" s="322" t="s">
        <v>1344</v>
      </c>
      <c r="B60" s="323"/>
      <c r="C60" s="324"/>
      <c r="D60" s="325" t="str">
        <f t="shared" si="4"/>
        <v/>
      </c>
      <c r="E60" s="320" t="e">
        <f>IF(LEN(#REF!)=3,"是",IF(A60&lt;&gt;"",IF(SUM(B60:C60)&lt;&gt;0,"是","否"),"是"))</f>
        <v>#REF!</v>
      </c>
      <c r="F60" s="302" t="e">
        <f>IF(LEN(#REF!)=3,"类",IF(LEN(#REF!)=5,"款","项"))</f>
        <v>#REF!</v>
      </c>
    </row>
    <row r="61" s="297" customFormat="1" ht="36" customHeight="1" spans="1:6">
      <c r="A61" s="322" t="s">
        <v>1345</v>
      </c>
      <c r="B61" s="323">
        <v>18</v>
      </c>
      <c r="C61" s="324">
        <v>0</v>
      </c>
      <c r="D61" s="325">
        <f t="shared" si="4"/>
        <v>-1</v>
      </c>
      <c r="E61" s="320" t="e">
        <f>IF(LEN(#REF!)=3,"是",IF(A61&lt;&gt;"",IF(SUM(B61:C61)&lt;&gt;0,"是","否"),"是"))</f>
        <v>#REF!</v>
      </c>
      <c r="F61" s="302" t="e">
        <f>IF(LEN(#REF!)=3,"类",IF(LEN(#REF!)=5,"款","项"))</f>
        <v>#REF!</v>
      </c>
    </row>
    <row r="62" s="297" customFormat="1" ht="36" customHeight="1" spans="1:6">
      <c r="A62" s="322" t="s">
        <v>1346</v>
      </c>
      <c r="B62" s="323"/>
      <c r="C62" s="324"/>
      <c r="D62" s="325" t="str">
        <f t="shared" si="4"/>
        <v/>
      </c>
      <c r="E62" s="320" t="e">
        <f>IF(LEN(#REF!)=3,"是",IF(A62&lt;&gt;"",IF(SUM(B62:C62)&lt;&gt;0,"是","否"),"是"))</f>
        <v>#REF!</v>
      </c>
      <c r="F62" s="302" t="e">
        <f>IF(LEN(#REF!)=3,"类",IF(LEN(#REF!)=5,"款","项"))</f>
        <v>#REF!</v>
      </c>
    </row>
    <row r="63" s="297" customFormat="1" ht="36" customHeight="1" spans="1:6">
      <c r="A63" s="328" t="s">
        <v>1347</v>
      </c>
      <c r="B63" s="329"/>
      <c r="C63" s="330">
        <f>SUM(C64:C66)</f>
        <v>0</v>
      </c>
      <c r="D63" s="331" t="str">
        <f t="shared" si="4"/>
        <v/>
      </c>
      <c r="E63" s="320" t="e">
        <f>IF(LEN(#REF!)=3,"是",IF(A63&lt;&gt;"",IF(SUM(B63:C63)&lt;&gt;0,"是","否"),"是"))</f>
        <v>#REF!</v>
      </c>
      <c r="F63" s="302" t="e">
        <f>IF(LEN(#REF!)=3,"类",IF(LEN(#REF!)=5,"款","项"))</f>
        <v>#REF!</v>
      </c>
    </row>
    <row r="64" s="297" customFormat="1" ht="36" customHeight="1" spans="1:6">
      <c r="A64" s="322" t="s">
        <v>1324</v>
      </c>
      <c r="B64" s="323"/>
      <c r="C64" s="324"/>
      <c r="D64" s="325" t="str">
        <f t="shared" si="4"/>
        <v/>
      </c>
      <c r="E64" s="320" t="e">
        <f>IF(LEN(#REF!)=3,"是",IF(A64&lt;&gt;"",IF(SUM(B64:C64)&lt;&gt;0,"是","否"),"是"))</f>
        <v>#REF!</v>
      </c>
      <c r="F64" s="302" t="e">
        <f>IF(LEN(#REF!)=3,"类",IF(LEN(#REF!)=5,"款","项"))</f>
        <v>#REF!</v>
      </c>
    </row>
    <row r="65" s="297" customFormat="1" ht="36" customHeight="1" spans="1:6">
      <c r="A65" s="322" t="s">
        <v>1325</v>
      </c>
      <c r="B65" s="323"/>
      <c r="C65" s="324"/>
      <c r="D65" s="325" t="str">
        <f t="shared" si="4"/>
        <v/>
      </c>
      <c r="E65" s="320" t="e">
        <f>IF(LEN(#REF!)=3,"是",IF(A65&lt;&gt;"",IF(SUM(B65:C65)&lt;&gt;0,"是","否"),"是"))</f>
        <v>#REF!</v>
      </c>
      <c r="F65" s="302" t="e">
        <f>IF(LEN(#REF!)=3,"类",IF(LEN(#REF!)=5,"款","项"))</f>
        <v>#REF!</v>
      </c>
    </row>
    <row r="66" s="297" customFormat="1" ht="36" customHeight="1" spans="1:6">
      <c r="A66" s="322" t="s">
        <v>1348</v>
      </c>
      <c r="B66" s="323"/>
      <c r="C66" s="324"/>
      <c r="D66" s="325" t="str">
        <f t="shared" si="4"/>
        <v/>
      </c>
      <c r="E66" s="320" t="e">
        <f>IF(LEN(#REF!)=3,"是",IF(A66&lt;&gt;"",IF(SUM(B66:C66)&lt;&gt;0,"是","否"),"是"))</f>
        <v>#REF!</v>
      </c>
      <c r="F66" s="302" t="e">
        <f>IF(LEN(#REF!)=3,"类",IF(LEN(#REF!)=5,"款","项"))</f>
        <v>#REF!</v>
      </c>
    </row>
    <row r="67" s="297" customFormat="1" ht="36" customHeight="1" spans="1:6">
      <c r="A67" s="328" t="s">
        <v>1349</v>
      </c>
      <c r="B67" s="329"/>
      <c r="C67" s="330">
        <f>SUM(C68:C70)</f>
        <v>0</v>
      </c>
      <c r="D67" s="331" t="str">
        <f t="shared" si="4"/>
        <v/>
      </c>
      <c r="E67" s="320" t="e">
        <f>IF(LEN(#REF!)=3,"是",IF(A67&lt;&gt;"",IF(SUM(B67:C67)&lt;&gt;0,"是","否"),"是"))</f>
        <v>#REF!</v>
      </c>
      <c r="F67" s="302" t="e">
        <f>IF(LEN(#REF!)=3,"类",IF(LEN(#REF!)=5,"款","项"))</f>
        <v>#REF!</v>
      </c>
    </row>
    <row r="68" s="297" customFormat="1" ht="36" customHeight="1" spans="1:6">
      <c r="A68" s="322" t="s">
        <v>1324</v>
      </c>
      <c r="B68" s="323"/>
      <c r="C68" s="324"/>
      <c r="D68" s="325" t="str">
        <f t="shared" si="4"/>
        <v/>
      </c>
      <c r="E68" s="320" t="e">
        <f>IF(LEN(#REF!)=3,"是",IF(A68&lt;&gt;"",IF(SUM(B68:C68)&lt;&gt;0,"是","否"),"是"))</f>
        <v>#REF!</v>
      </c>
      <c r="F68" s="302" t="e">
        <f>IF(LEN(#REF!)=3,"类",IF(LEN(#REF!)=5,"款","项"))</f>
        <v>#REF!</v>
      </c>
    </row>
    <row r="69" s="297" customFormat="1" ht="36" customHeight="1" spans="1:6">
      <c r="A69" s="322" t="s">
        <v>1325</v>
      </c>
      <c r="B69" s="323"/>
      <c r="C69" s="324"/>
      <c r="D69" s="325" t="str">
        <f t="shared" si="4"/>
        <v/>
      </c>
      <c r="E69" s="320" t="e">
        <f>IF(LEN(#REF!)=3,"是",IF(A69&lt;&gt;"",IF(SUM(B69:C69)&lt;&gt;0,"是","否"),"是"))</f>
        <v>#REF!</v>
      </c>
      <c r="F69" s="302" t="e">
        <f>IF(LEN(#REF!)=3,"类",IF(LEN(#REF!)=5,"款","项"))</f>
        <v>#REF!</v>
      </c>
    </row>
    <row r="70" s="297" customFormat="1" ht="36" customHeight="1" spans="1:6">
      <c r="A70" s="322" t="s">
        <v>1350</v>
      </c>
      <c r="B70" s="323"/>
      <c r="C70" s="324"/>
      <c r="D70" s="325" t="str">
        <f t="shared" si="4"/>
        <v/>
      </c>
      <c r="E70" s="320" t="e">
        <f>IF(LEN(#REF!)=3,"是",IF(A70&lt;&gt;"",IF(SUM(B70:C70)&lt;&gt;0,"是","否"),"是"))</f>
        <v>#REF!</v>
      </c>
      <c r="F70" s="302" t="e">
        <f>IF(LEN(#REF!)=3,"类",IF(LEN(#REF!)=5,"款","项"))</f>
        <v>#REF!</v>
      </c>
    </row>
    <row r="71" s="297" customFormat="1" ht="36" customHeight="1" spans="1:6">
      <c r="A71" s="328" t="s">
        <v>1351</v>
      </c>
      <c r="B71" s="329">
        <f>SUM(B72:B76)</f>
        <v>0</v>
      </c>
      <c r="C71" s="330">
        <f>SUM(C72:C76)</f>
        <v>0</v>
      </c>
      <c r="D71" s="331" t="str">
        <f t="shared" si="4"/>
        <v/>
      </c>
      <c r="E71" s="320" t="e">
        <f>IF(LEN(#REF!)=3,"是",IF(A71&lt;&gt;"",IF(SUM(B71:C71)&lt;&gt;0,"是","否"),"是"))</f>
        <v>#REF!</v>
      </c>
      <c r="F71" s="302" t="e">
        <f>IF(LEN(#REF!)=3,"类",IF(LEN(#REF!)=5,"款","项"))</f>
        <v>#REF!</v>
      </c>
    </row>
    <row r="72" s="297" customFormat="1" ht="36" customHeight="1" spans="1:6">
      <c r="A72" s="322" t="s">
        <v>1338</v>
      </c>
      <c r="B72" s="323"/>
      <c r="C72" s="324"/>
      <c r="D72" s="325" t="str">
        <f t="shared" si="4"/>
        <v/>
      </c>
      <c r="E72" s="320" t="e">
        <f>IF(LEN(#REF!)=3,"是",IF(A72&lt;&gt;"",IF(SUM(B72:C72)&lt;&gt;0,"是","否"),"是"))</f>
        <v>#REF!</v>
      </c>
      <c r="F72" s="302" t="e">
        <f>IF(LEN(#REF!)=3,"类",IF(LEN(#REF!)=5,"款","项"))</f>
        <v>#REF!</v>
      </c>
    </row>
    <row r="73" s="297" customFormat="1" ht="36" customHeight="1" spans="1:6">
      <c r="A73" s="322" t="s">
        <v>1339</v>
      </c>
      <c r="B73" s="323"/>
      <c r="C73" s="324"/>
      <c r="D73" s="325" t="str">
        <f t="shared" si="4"/>
        <v/>
      </c>
      <c r="E73" s="320" t="e">
        <f>IF(LEN(#REF!)=3,"是",IF(A73&lt;&gt;"",IF(SUM(B73:C73)&lt;&gt;0,"是","否"),"是"))</f>
        <v>#REF!</v>
      </c>
      <c r="F73" s="302" t="e">
        <f>IF(LEN(#REF!)=3,"类",IF(LEN(#REF!)=5,"款","项"))</f>
        <v>#REF!</v>
      </c>
    </row>
    <row r="74" s="297" customFormat="1" ht="36" customHeight="1" spans="1:6">
      <c r="A74" s="322" t="s">
        <v>1340</v>
      </c>
      <c r="B74" s="323"/>
      <c r="C74" s="324"/>
      <c r="D74" s="325" t="str">
        <f t="shared" si="4"/>
        <v/>
      </c>
      <c r="E74" s="320" t="e">
        <f>IF(LEN(#REF!)=3,"是",IF(A74&lt;&gt;"",IF(SUM(B74:C74)&lt;&gt;0,"是","否"),"是"))</f>
        <v>#REF!</v>
      </c>
      <c r="F74" s="302" t="e">
        <f>IF(LEN(#REF!)=3,"类",IF(LEN(#REF!)=5,"款","项"))</f>
        <v>#REF!</v>
      </c>
    </row>
    <row r="75" s="297" customFormat="1" ht="36" customHeight="1" spans="1:6">
      <c r="A75" s="322" t="s">
        <v>1341</v>
      </c>
      <c r="B75" s="323"/>
      <c r="C75" s="324"/>
      <c r="D75" s="325" t="str">
        <f t="shared" si="4"/>
        <v/>
      </c>
      <c r="E75" s="320" t="e">
        <f>IF(LEN(#REF!)=3,"是",IF(A75&lt;&gt;"",IF(SUM(B75:C75)&lt;&gt;0,"是","否"),"是"))</f>
        <v>#REF!</v>
      </c>
      <c r="F75" s="302" t="e">
        <f>IF(LEN(#REF!)=3,"类",IF(LEN(#REF!)=5,"款","项"))</f>
        <v>#REF!</v>
      </c>
    </row>
    <row r="76" s="297" customFormat="1" ht="36" customHeight="1" spans="1:6">
      <c r="A76" s="322" t="s">
        <v>1352</v>
      </c>
      <c r="B76" s="323"/>
      <c r="C76" s="324"/>
      <c r="D76" s="325" t="str">
        <f t="shared" si="4"/>
        <v/>
      </c>
      <c r="E76" s="320" t="e">
        <f>IF(LEN(#REF!)=3,"是",IF(A76&lt;&gt;"",IF(SUM(B76:C76)&lt;&gt;0,"是","否"),"是"))</f>
        <v>#REF!</v>
      </c>
      <c r="F76" s="302" t="e">
        <f>IF(LEN(#REF!)=3,"类",IF(LEN(#REF!)=5,"款","项"))</f>
        <v>#REF!</v>
      </c>
    </row>
    <row r="77" s="297" customFormat="1" ht="36" customHeight="1" spans="1:6">
      <c r="A77" s="328" t="s">
        <v>1353</v>
      </c>
      <c r="B77" s="329">
        <f>SUM(B78:B79)</f>
        <v>0</v>
      </c>
      <c r="C77" s="330">
        <f>SUM(C78:C79)</f>
        <v>0</v>
      </c>
      <c r="D77" s="331" t="str">
        <f t="shared" si="4"/>
        <v/>
      </c>
      <c r="E77" s="320" t="e">
        <f>IF(LEN(#REF!)=3,"是",IF(A77&lt;&gt;"",IF(SUM(B77:C77)&lt;&gt;0,"是","否"),"是"))</f>
        <v>#REF!</v>
      </c>
      <c r="F77" s="302" t="e">
        <f>IF(LEN(#REF!)=3,"类",IF(LEN(#REF!)=5,"款","项"))</f>
        <v>#REF!</v>
      </c>
    </row>
    <row r="78" s="297" customFormat="1" ht="36" customHeight="1" spans="1:6">
      <c r="A78" s="322" t="s">
        <v>1344</v>
      </c>
      <c r="B78" s="323"/>
      <c r="C78" s="324"/>
      <c r="D78" s="325" t="str">
        <f t="shared" si="4"/>
        <v/>
      </c>
      <c r="E78" s="320" t="e">
        <f>IF(LEN(#REF!)=3,"是",IF(A78&lt;&gt;"",IF(SUM(B78:C78)&lt;&gt;0,"是","否"),"是"))</f>
        <v>#REF!</v>
      </c>
      <c r="F78" s="302" t="e">
        <f>IF(LEN(#REF!)=3,"类",IF(LEN(#REF!)=5,"款","项"))</f>
        <v>#REF!</v>
      </c>
    </row>
    <row r="79" s="297" customFormat="1" ht="36" customHeight="1" spans="1:6">
      <c r="A79" s="322" t="s">
        <v>1354</v>
      </c>
      <c r="B79" s="323"/>
      <c r="C79" s="324"/>
      <c r="D79" s="325" t="str">
        <f t="shared" si="4"/>
        <v/>
      </c>
      <c r="E79" s="320" t="e">
        <f>IF(LEN(#REF!)=3,"是",IF(A79&lt;&gt;"",IF(SUM(B79:C79)&lt;&gt;0,"是","否"),"是"))</f>
        <v>#REF!</v>
      </c>
      <c r="F79" s="302" t="e">
        <f>IF(LEN(#REF!)=3,"类",IF(LEN(#REF!)=5,"款","项"))</f>
        <v>#REF!</v>
      </c>
    </row>
    <row r="80" s="297" customFormat="1" ht="36" customHeight="1" spans="1:6">
      <c r="A80" s="328" t="s">
        <v>1355</v>
      </c>
      <c r="B80" s="329">
        <f>SUM(B81:B88)</f>
        <v>0</v>
      </c>
      <c r="C80" s="330">
        <f>SUM(C81:C88)</f>
        <v>0</v>
      </c>
      <c r="D80" s="331" t="str">
        <f t="shared" si="4"/>
        <v/>
      </c>
      <c r="E80" s="320" t="e">
        <f>IF(LEN(#REF!)=3,"是",IF(A80&lt;&gt;"",IF(SUM(B80:C80)&lt;&gt;0,"是","否"),"是"))</f>
        <v>#REF!</v>
      </c>
      <c r="F80" s="302" t="e">
        <f>IF(LEN(#REF!)=3,"类",IF(LEN(#REF!)=5,"款","项"))</f>
        <v>#REF!</v>
      </c>
    </row>
    <row r="81" s="297" customFormat="1" ht="36" customHeight="1" spans="1:6">
      <c r="A81" s="322" t="s">
        <v>1324</v>
      </c>
      <c r="B81" s="323"/>
      <c r="C81" s="324"/>
      <c r="D81" s="325" t="str">
        <f t="shared" si="4"/>
        <v/>
      </c>
      <c r="E81" s="320" t="e">
        <f>IF(LEN(#REF!)=3,"是",IF(A81&lt;&gt;"",IF(SUM(B81:C81)&lt;&gt;0,"是","否"),"是"))</f>
        <v>#REF!</v>
      </c>
      <c r="F81" s="302" t="e">
        <f>IF(LEN(#REF!)=3,"类",IF(LEN(#REF!)=5,"款","项"))</f>
        <v>#REF!</v>
      </c>
    </row>
    <row r="82" s="297" customFormat="1" ht="36" customHeight="1" spans="1:6">
      <c r="A82" s="322" t="s">
        <v>1325</v>
      </c>
      <c r="B82" s="323"/>
      <c r="C82" s="324"/>
      <c r="D82" s="325" t="str">
        <f t="shared" si="4"/>
        <v/>
      </c>
      <c r="E82" s="320" t="e">
        <f>IF(LEN(#REF!)=3,"是",IF(A82&lt;&gt;"",IF(SUM(B82:C82)&lt;&gt;0,"是","否"),"是"))</f>
        <v>#REF!</v>
      </c>
      <c r="F82" s="302" t="e">
        <f>IF(LEN(#REF!)=3,"类",IF(LEN(#REF!)=5,"款","项"))</f>
        <v>#REF!</v>
      </c>
    </row>
    <row r="83" s="297" customFormat="1" ht="36" customHeight="1" spans="1:6">
      <c r="A83" s="322" t="s">
        <v>1326</v>
      </c>
      <c r="B83" s="323"/>
      <c r="C83" s="324"/>
      <c r="D83" s="325" t="str">
        <f t="shared" si="4"/>
        <v/>
      </c>
      <c r="E83" s="320" t="e">
        <f>IF(LEN(#REF!)=3,"是",IF(A83&lt;&gt;"",IF(SUM(B83:C83)&lt;&gt;0,"是","否"),"是"))</f>
        <v>#REF!</v>
      </c>
      <c r="F83" s="302" t="e">
        <f>IF(LEN(#REF!)=3,"类",IF(LEN(#REF!)=5,"款","项"))</f>
        <v>#REF!</v>
      </c>
    </row>
    <row r="84" s="297" customFormat="1" ht="36" customHeight="1" spans="1:6">
      <c r="A84" s="322" t="s">
        <v>1327</v>
      </c>
      <c r="B84" s="323"/>
      <c r="C84" s="324"/>
      <c r="D84" s="325" t="str">
        <f t="shared" si="4"/>
        <v/>
      </c>
      <c r="E84" s="320" t="e">
        <f>IF(LEN(#REF!)=3,"是",IF(A84&lt;&gt;"",IF(SUM(B84:C84)&lt;&gt;0,"是","否"),"是"))</f>
        <v>#REF!</v>
      </c>
      <c r="F84" s="302" t="e">
        <f>IF(LEN(#REF!)=3,"类",IF(LEN(#REF!)=5,"款","项"))</f>
        <v>#REF!</v>
      </c>
    </row>
    <row r="85" s="297" customFormat="1" ht="36" customHeight="1" spans="1:6">
      <c r="A85" s="322" t="s">
        <v>1356</v>
      </c>
      <c r="B85" s="323"/>
      <c r="C85" s="324"/>
      <c r="D85" s="325" t="str">
        <f t="shared" si="4"/>
        <v/>
      </c>
      <c r="E85" s="320" t="e">
        <f>IF(LEN(#REF!)=3,"是",IF(A85&lt;&gt;"",IF(SUM(B85:C85)&lt;&gt;0,"是","否"),"是"))</f>
        <v>#REF!</v>
      </c>
      <c r="F85" s="302" t="e">
        <f>IF(LEN(#REF!)=3,"类",IF(LEN(#REF!)=5,"款","项"))</f>
        <v>#REF!</v>
      </c>
    </row>
    <row r="86" s="297" customFormat="1" ht="36" customHeight="1" spans="1:6">
      <c r="A86" s="322" t="s">
        <v>1357</v>
      </c>
      <c r="B86" s="323"/>
      <c r="C86" s="324"/>
      <c r="D86" s="325" t="str">
        <f t="shared" si="4"/>
        <v/>
      </c>
      <c r="E86" s="320" t="e">
        <f>IF(LEN(#REF!)=3,"是",IF(A86&lt;&gt;"",IF(SUM(B86:C86)&lt;&gt;0,"是","否"),"是"))</f>
        <v>#REF!</v>
      </c>
      <c r="F86" s="302" t="e">
        <f>IF(LEN(#REF!)=3,"类",IF(LEN(#REF!)=5,"款","项"))</f>
        <v>#REF!</v>
      </c>
    </row>
    <row r="87" s="297" customFormat="1" ht="36" customHeight="1" spans="1:6">
      <c r="A87" s="322" t="s">
        <v>1358</v>
      </c>
      <c r="B87" s="323"/>
      <c r="C87" s="324"/>
      <c r="D87" s="325" t="str">
        <f t="shared" si="4"/>
        <v/>
      </c>
      <c r="E87" s="320" t="e">
        <f>IF(LEN(#REF!)=3,"是",IF(A87&lt;&gt;"",IF(SUM(B87:C87)&lt;&gt;0,"是","否"),"是"))</f>
        <v>#REF!</v>
      </c>
      <c r="F87" s="302" t="e">
        <f>IF(LEN(#REF!)=3,"类",IF(LEN(#REF!)=5,"款","项"))</f>
        <v>#REF!</v>
      </c>
    </row>
    <row r="88" s="297" customFormat="1" ht="36" customHeight="1" spans="1:6">
      <c r="A88" s="322" t="s">
        <v>1359</v>
      </c>
      <c r="B88" s="323"/>
      <c r="C88" s="324"/>
      <c r="D88" s="325" t="str">
        <f t="shared" si="4"/>
        <v/>
      </c>
      <c r="E88" s="320" t="e">
        <f>IF(LEN(#REF!)=3,"是",IF(A88&lt;&gt;"",IF(SUM(B88:C88)&lt;&gt;0,"是","否"),"是"))</f>
        <v>#REF!</v>
      </c>
      <c r="F88" s="302" t="e">
        <f>IF(LEN(#REF!)=3,"类",IF(LEN(#REF!)=5,"款","项"))</f>
        <v>#REF!</v>
      </c>
    </row>
    <row r="89" s="297" customFormat="1" ht="36" customHeight="1" spans="1:6">
      <c r="A89" s="317" t="s">
        <v>1530</v>
      </c>
      <c r="B89" s="318">
        <v>3150</v>
      </c>
      <c r="C89" s="318">
        <v>2572</v>
      </c>
      <c r="D89" s="331">
        <f t="shared" si="4"/>
        <v>-0.183</v>
      </c>
      <c r="E89" s="320" t="e">
        <f>IF(LEN(#REF!)=3,"是",IF(A89&lt;&gt;"",IF(SUM(B89:C89)&lt;&gt;0,"是","否"),"是"))</f>
        <v>#REF!</v>
      </c>
      <c r="F89" s="302" t="e">
        <f>IF(LEN(#REF!)=3,"类",IF(LEN(#REF!)=5,"款","项"))</f>
        <v>#REF!</v>
      </c>
    </row>
    <row r="90" s="297" customFormat="1" ht="36" customHeight="1" spans="1:6">
      <c r="A90" s="317" t="s">
        <v>1361</v>
      </c>
      <c r="B90" s="318">
        <v>2687</v>
      </c>
      <c r="C90" s="318">
        <v>2443</v>
      </c>
      <c r="D90" s="331">
        <f t="shared" si="4"/>
        <v>-0.091</v>
      </c>
      <c r="E90" s="320" t="e">
        <f>IF(LEN(#REF!)=3,"是",IF(A90&lt;&gt;"",IF(SUM(B90:C90)&lt;&gt;0,"是","否"),"是"))</f>
        <v>#REF!</v>
      </c>
      <c r="F90" s="302" t="e">
        <f>IF(LEN(#REF!)=3,"类",IF(LEN(#REF!)=5,"款","项"))</f>
        <v>#REF!</v>
      </c>
    </row>
    <row r="91" s="297" customFormat="1" ht="36" customHeight="1" spans="1:6">
      <c r="A91" s="322" t="s">
        <v>1362</v>
      </c>
      <c r="B91" s="323">
        <v>1000</v>
      </c>
      <c r="C91" s="324">
        <v>2443</v>
      </c>
      <c r="D91" s="325">
        <f t="shared" ref="D91:D93" si="5">IF(B91&gt;0,C91/B91-1,IF(B91&lt;0,-(C91/B91-1),""))</f>
        <v>1.443</v>
      </c>
      <c r="E91" s="320" t="e">
        <f>IF(LEN(#REF!)=3,"是",IF(A91&lt;&gt;"",IF(SUM(B91:C91)&lt;&gt;0,"是","否"),"是"))</f>
        <v>#REF!</v>
      </c>
      <c r="F91" s="302" t="e">
        <f>IF(LEN(#REF!)=3,"类",IF(LEN(#REF!)=5,"款","项"))</f>
        <v>#REF!</v>
      </c>
    </row>
    <row r="92" s="297" customFormat="1" ht="36" customHeight="1" spans="1:6">
      <c r="A92" s="322" t="s">
        <v>1363</v>
      </c>
      <c r="B92" s="323"/>
      <c r="C92" s="324"/>
      <c r="D92" s="325" t="str">
        <f t="shared" si="5"/>
        <v/>
      </c>
      <c r="E92" s="320" t="e">
        <f>IF(LEN(#REF!)=3,"是",IF(A92&lt;&gt;"",IF(SUM(B92:C92)&lt;&gt;0,"是","否"),"是"))</f>
        <v>#REF!</v>
      </c>
      <c r="F92" s="302" t="e">
        <f>IF(LEN(#REF!)=3,"类",IF(LEN(#REF!)=5,"款","项"))</f>
        <v>#REF!</v>
      </c>
    </row>
    <row r="93" s="297" customFormat="1" ht="36" customHeight="1" spans="1:6">
      <c r="A93" s="322" t="s">
        <v>1364</v>
      </c>
      <c r="B93" s="323"/>
      <c r="C93" s="324"/>
      <c r="D93" s="325" t="str">
        <f t="shared" si="5"/>
        <v/>
      </c>
      <c r="E93" s="320" t="e">
        <f>IF(LEN(#REF!)=3,"是",IF(A93&lt;&gt;"",IF(SUM(B93:C93)&lt;&gt;0,"是","否"),"是"))</f>
        <v>#REF!</v>
      </c>
      <c r="F93" s="302" t="e">
        <f>IF(LEN(#REF!)=3,"类",IF(LEN(#REF!)=5,"款","项"))</f>
        <v>#REF!</v>
      </c>
    </row>
    <row r="94" s="297" customFormat="1" ht="36" customHeight="1" spans="1:6">
      <c r="A94" s="321" t="s">
        <v>1365</v>
      </c>
      <c r="B94" s="326">
        <v>1687</v>
      </c>
      <c r="C94" s="326"/>
      <c r="D94" s="327"/>
      <c r="E94" s="320" t="e">
        <f>IF(LEN(#REF!)=3,"是",IF(A94&lt;&gt;"",IF(SUM(B94:C94)&lt;&gt;0,"是","否"),"是"))</f>
        <v>#REF!</v>
      </c>
      <c r="F94" s="302" t="e">
        <f>IF(LEN(#REF!)=3,"类",IF(LEN(#REF!)=5,"款","项"))</f>
        <v>#REF!</v>
      </c>
    </row>
    <row r="95" s="297" customFormat="1" ht="36" customHeight="1" spans="1:6">
      <c r="A95" s="328" t="s">
        <v>1366</v>
      </c>
      <c r="B95" s="329">
        <f>SUM(B96:B99)</f>
        <v>0</v>
      </c>
      <c r="C95" s="330">
        <f>SUM(C96:C99)</f>
        <v>0</v>
      </c>
      <c r="D95" s="331" t="str">
        <f t="shared" ref="D95:D99" si="6">IF(B95&gt;0,C95/B95-1,IF(B95&lt;0,-(C95/B95-1),""))</f>
        <v/>
      </c>
      <c r="E95" s="320" t="e">
        <f>IF(LEN(#REF!)=3,"是",IF(A95&lt;&gt;"",IF(SUM(B95:C95)&lt;&gt;0,"是","否"),"是"))</f>
        <v>#REF!</v>
      </c>
      <c r="F95" s="302" t="e">
        <f>IF(LEN(#REF!)=3,"类",IF(LEN(#REF!)=5,"款","项"))</f>
        <v>#REF!</v>
      </c>
    </row>
    <row r="96" s="297" customFormat="1" ht="36" customHeight="1" spans="1:6">
      <c r="A96" s="322" t="s">
        <v>1362</v>
      </c>
      <c r="B96" s="323"/>
      <c r="C96" s="324"/>
      <c r="D96" s="325" t="str">
        <f t="shared" si="6"/>
        <v/>
      </c>
      <c r="E96" s="320" t="e">
        <f>IF(LEN(#REF!)=3,"是",IF(A96&lt;&gt;"",IF(SUM(B96:C96)&lt;&gt;0,"是","否"),"是"))</f>
        <v>#REF!</v>
      </c>
      <c r="F96" s="302" t="e">
        <f>IF(LEN(#REF!)=3,"类",IF(LEN(#REF!)=5,"款","项"))</f>
        <v>#REF!</v>
      </c>
    </row>
    <row r="97" s="297" customFormat="1" ht="36" customHeight="1" spans="1:6">
      <c r="A97" s="322" t="s">
        <v>1363</v>
      </c>
      <c r="B97" s="323"/>
      <c r="C97" s="324"/>
      <c r="D97" s="325" t="str">
        <f t="shared" si="6"/>
        <v/>
      </c>
      <c r="E97" s="320" t="e">
        <f>IF(LEN(#REF!)=3,"是",IF(A97&lt;&gt;"",IF(SUM(B97:C97)&lt;&gt;0,"是","否"),"是"))</f>
        <v>#REF!</v>
      </c>
      <c r="F97" s="302" t="e">
        <f>IF(LEN(#REF!)=3,"类",IF(LEN(#REF!)=5,"款","项"))</f>
        <v>#REF!</v>
      </c>
    </row>
    <row r="98" s="297" customFormat="1" ht="36" customHeight="1" spans="1:6">
      <c r="A98" s="322" t="s">
        <v>1367</v>
      </c>
      <c r="B98" s="323"/>
      <c r="C98" s="324"/>
      <c r="D98" s="325" t="str">
        <f t="shared" si="6"/>
        <v/>
      </c>
      <c r="E98" s="320" t="e">
        <f>IF(LEN(#REF!)=3,"是",IF(A98&lt;&gt;"",IF(SUM(B98:C98)&lt;&gt;0,"是","否"),"是"))</f>
        <v>#REF!</v>
      </c>
      <c r="F98" s="302" t="e">
        <f>IF(LEN(#REF!)=3,"类",IF(LEN(#REF!)=5,"款","项"))</f>
        <v>#REF!</v>
      </c>
    </row>
    <row r="99" s="297" customFormat="1" ht="36" customHeight="1" spans="1:6">
      <c r="A99" s="322" t="s">
        <v>1368</v>
      </c>
      <c r="B99" s="323"/>
      <c r="C99" s="324"/>
      <c r="D99" s="325" t="str">
        <f t="shared" si="6"/>
        <v/>
      </c>
      <c r="E99" s="320" t="e">
        <f>IF(LEN(#REF!)=3,"是",IF(A99&lt;&gt;"",IF(SUM(B99:C99)&lt;&gt;0,"是","否"),"是"))</f>
        <v>#REF!</v>
      </c>
      <c r="F99" s="302" t="e">
        <f>IF(LEN(#REF!)=3,"类",IF(LEN(#REF!)=5,"款","项"))</f>
        <v>#REF!</v>
      </c>
    </row>
    <row r="100" s="297" customFormat="1" ht="36" customHeight="1" spans="1:6">
      <c r="A100" s="317" t="s">
        <v>1369</v>
      </c>
      <c r="B100" s="318"/>
      <c r="C100" s="318"/>
      <c r="D100" s="319"/>
      <c r="E100" s="320" t="e">
        <f>IF(LEN(#REF!)=3,"是",IF(A100&lt;&gt;"",IF(SUM(B100:C100)&lt;&gt;0,"是","否"),"是"))</f>
        <v>#REF!</v>
      </c>
      <c r="F100" s="302" t="e">
        <f>IF(LEN(#REF!)=3,"类",IF(LEN(#REF!)=5,"款","项"))</f>
        <v>#REF!</v>
      </c>
    </row>
    <row r="101" s="297" customFormat="1" ht="36" customHeight="1" spans="1:6">
      <c r="A101" s="322" t="s">
        <v>1370</v>
      </c>
      <c r="B101" s="323"/>
      <c r="C101" s="324"/>
      <c r="D101" s="325" t="str">
        <f t="shared" ref="D101:D103" si="7">IF(B101&gt;0,C101/B101-1,IF(B101&lt;0,-(C101/B101-1),""))</f>
        <v/>
      </c>
      <c r="E101" s="320" t="e">
        <f>IF(LEN(#REF!)=3,"是",IF(A101&lt;&gt;"",IF(SUM(B101:C101)&lt;&gt;0,"是","否"),"是"))</f>
        <v>#REF!</v>
      </c>
      <c r="F101" s="302" t="e">
        <f>IF(LEN(#REF!)=3,"类",IF(LEN(#REF!)=5,"款","项"))</f>
        <v>#REF!</v>
      </c>
    </row>
    <row r="102" s="297" customFormat="1" ht="36" customHeight="1" spans="1:6">
      <c r="A102" s="322" t="s">
        <v>1371</v>
      </c>
      <c r="B102" s="323"/>
      <c r="C102" s="324"/>
      <c r="D102" s="325" t="str">
        <f t="shared" si="7"/>
        <v/>
      </c>
      <c r="E102" s="320" t="e">
        <f>IF(LEN(#REF!)=3,"是",IF(A102&lt;&gt;"",IF(SUM(B102:C102)&lt;&gt;0,"是","否"),"是"))</f>
        <v>#REF!</v>
      </c>
      <c r="F102" s="302" t="e">
        <f>IF(LEN(#REF!)=3,"类",IF(LEN(#REF!)=5,"款","项"))</f>
        <v>#REF!</v>
      </c>
    </row>
    <row r="103" s="297" customFormat="1" ht="36" customHeight="1" spans="1:6">
      <c r="A103" s="322" t="s">
        <v>1372</v>
      </c>
      <c r="B103" s="323"/>
      <c r="C103" s="324"/>
      <c r="D103" s="325" t="str">
        <f t="shared" si="7"/>
        <v/>
      </c>
      <c r="E103" s="320" t="e">
        <f>IF(LEN(#REF!)=3,"是",IF(A103&lt;&gt;"",IF(SUM(B103:C103)&lt;&gt;0,"是","否"),"是"))</f>
        <v>#REF!</v>
      </c>
      <c r="F103" s="302" t="e">
        <f>IF(LEN(#REF!)=3,"类",IF(LEN(#REF!)=5,"款","项"))</f>
        <v>#REF!</v>
      </c>
    </row>
    <row r="104" s="297" customFormat="1" ht="36" customHeight="1" spans="1:6">
      <c r="A104" s="321" t="s">
        <v>1373</v>
      </c>
      <c r="B104" s="326"/>
      <c r="C104" s="326"/>
      <c r="D104" s="327"/>
      <c r="E104" s="320" t="e">
        <f>IF(LEN(#REF!)=3,"是",IF(A104&lt;&gt;"",IF(SUM(B104:C104)&lt;&gt;0,"是","否"),"是"))</f>
        <v>#REF!</v>
      </c>
      <c r="F104" s="302" t="e">
        <f>IF(LEN(#REF!)=3,"类",IF(LEN(#REF!)=5,"款","项"))</f>
        <v>#REF!</v>
      </c>
    </row>
    <row r="105" s="302" customFormat="1" ht="36" customHeight="1" spans="1:6">
      <c r="A105" s="317" t="s">
        <v>1374</v>
      </c>
      <c r="B105" s="329">
        <f>SUM(B106:B107)</f>
        <v>0</v>
      </c>
      <c r="C105" s="329">
        <f>SUM(C106:C107)</f>
        <v>0</v>
      </c>
      <c r="D105" s="331" t="str">
        <f t="shared" ref="D105:D123" si="8">IF(B105&gt;0,C105/B105-1,IF(B105&lt;0,-(C105/B105-1),""))</f>
        <v/>
      </c>
      <c r="E105" s="320" t="e">
        <f>IF(LEN(#REF!)=3,"是",IF(A105&lt;&gt;"",IF(SUM(B105:C105)&lt;&gt;0,"是","否"),"是"))</f>
        <v>#REF!</v>
      </c>
      <c r="F105" s="302" t="e">
        <f>IF(LEN(#REF!)=3,"类",IF(LEN(#REF!)=5,"款","项"))</f>
        <v>#REF!</v>
      </c>
    </row>
    <row r="106" s="302" customFormat="1" ht="36" customHeight="1" spans="1:6">
      <c r="A106" s="321" t="s">
        <v>1362</v>
      </c>
      <c r="B106" s="323"/>
      <c r="C106" s="323"/>
      <c r="D106" s="325" t="str">
        <f t="shared" si="8"/>
        <v/>
      </c>
      <c r="E106" s="320" t="e">
        <f>IF(LEN(#REF!)=3,"是",IF(A106&lt;&gt;"",IF(SUM(B106:C106)&lt;&gt;0,"是","否"),"是"))</f>
        <v>#REF!</v>
      </c>
      <c r="F106" s="302" t="e">
        <f>IF(LEN(#REF!)=3,"类",IF(LEN(#REF!)=5,"款","项"))</f>
        <v>#REF!</v>
      </c>
    </row>
    <row r="107" s="302" customFormat="1" ht="36" customHeight="1" spans="1:6">
      <c r="A107" s="321" t="s">
        <v>1375</v>
      </c>
      <c r="B107" s="323"/>
      <c r="C107" s="323"/>
      <c r="D107" s="325" t="str">
        <f t="shared" si="8"/>
        <v/>
      </c>
      <c r="E107" s="320" t="e">
        <f>IF(LEN(#REF!)=3,"是",IF(A107&lt;&gt;"",IF(SUM(B107:C107)&lt;&gt;0,"是","否"),"是"))</f>
        <v>#REF!</v>
      </c>
      <c r="F107" s="302" t="e">
        <f>IF(LEN(#REF!)=3,"类",IF(LEN(#REF!)=5,"款","项"))</f>
        <v>#REF!</v>
      </c>
    </row>
    <row r="108" s="302" customFormat="1" ht="36" customHeight="1" spans="1:6">
      <c r="A108" s="317" t="s">
        <v>1376</v>
      </c>
      <c r="B108" s="329">
        <f>SUM(B109:B112)</f>
        <v>0</v>
      </c>
      <c r="C108" s="329">
        <f>SUM(C109:C112)</f>
        <v>0</v>
      </c>
      <c r="D108" s="331" t="str">
        <f t="shared" si="8"/>
        <v/>
      </c>
      <c r="E108" s="320" t="e">
        <f>IF(LEN(#REF!)=3,"是",IF(A108&lt;&gt;"",IF(SUM(B108:C108)&lt;&gt;0,"是","否"),"是"))</f>
        <v>#REF!</v>
      </c>
      <c r="F108" s="302" t="e">
        <f>IF(LEN(#REF!)=3,"类",IF(LEN(#REF!)=5,"款","项"))</f>
        <v>#REF!</v>
      </c>
    </row>
    <row r="109" s="297" customFormat="1" ht="36" customHeight="1" spans="1:6">
      <c r="A109" s="322" t="s">
        <v>1370</v>
      </c>
      <c r="B109" s="323"/>
      <c r="C109" s="324"/>
      <c r="D109" s="325" t="str">
        <f t="shared" si="8"/>
        <v/>
      </c>
      <c r="E109" s="320" t="e">
        <f>IF(LEN(#REF!)=3,"是",IF(A109&lt;&gt;"",IF(SUM(B109:C109)&lt;&gt;0,"是","否"),"是"))</f>
        <v>#REF!</v>
      </c>
      <c r="F109" s="302" t="e">
        <f>IF(LEN(#REF!)=3,"类",IF(LEN(#REF!)=5,"款","项"))</f>
        <v>#REF!</v>
      </c>
    </row>
    <row r="110" s="297" customFormat="1" ht="36" customHeight="1" spans="1:6">
      <c r="A110" s="322" t="s">
        <v>1377</v>
      </c>
      <c r="B110" s="323"/>
      <c r="C110" s="324"/>
      <c r="D110" s="325" t="str">
        <f t="shared" si="8"/>
        <v/>
      </c>
      <c r="E110" s="320" t="e">
        <f>IF(LEN(#REF!)=3,"是",IF(A110&lt;&gt;"",IF(SUM(B110:C110)&lt;&gt;0,"是","否"),"是"))</f>
        <v>#REF!</v>
      </c>
      <c r="F110" s="302" t="e">
        <f>IF(LEN(#REF!)=3,"类",IF(LEN(#REF!)=5,"款","项"))</f>
        <v>#REF!</v>
      </c>
    </row>
    <row r="111" s="297" customFormat="1" ht="36" customHeight="1" spans="1:6">
      <c r="A111" s="322" t="s">
        <v>1372</v>
      </c>
      <c r="B111" s="323"/>
      <c r="C111" s="324"/>
      <c r="D111" s="325" t="str">
        <f t="shared" si="8"/>
        <v/>
      </c>
      <c r="E111" s="320" t="e">
        <f>IF(LEN(#REF!)=3,"是",IF(A111&lt;&gt;"",IF(SUM(B111:C111)&lt;&gt;0,"是","否"),"是"))</f>
        <v>#REF!</v>
      </c>
      <c r="F111" s="302" t="e">
        <f>IF(LEN(#REF!)=3,"类",IF(LEN(#REF!)=5,"款","项"))</f>
        <v>#REF!</v>
      </c>
    </row>
    <row r="112" s="297" customFormat="1" ht="36" customHeight="1" spans="1:6">
      <c r="A112" s="322" t="s">
        <v>1378</v>
      </c>
      <c r="B112" s="323"/>
      <c r="C112" s="324"/>
      <c r="D112" s="325" t="str">
        <f t="shared" si="8"/>
        <v/>
      </c>
      <c r="E112" s="320" t="e">
        <f>IF(LEN(#REF!)=3,"是",IF(A112&lt;&gt;"",IF(SUM(B112:C112)&lt;&gt;0,"是","否"),"是"))</f>
        <v>#REF!</v>
      </c>
      <c r="F112" s="302" t="e">
        <f>IF(LEN(#REF!)=3,"类",IF(LEN(#REF!)=5,"款","项"))</f>
        <v>#REF!</v>
      </c>
    </row>
    <row r="113" s="301" customFormat="1" ht="36" customHeight="1" spans="1:6">
      <c r="A113" s="335" t="s">
        <v>1379</v>
      </c>
      <c r="B113" s="336">
        <v>463</v>
      </c>
      <c r="C113" s="336">
        <v>129</v>
      </c>
      <c r="D113" s="337">
        <f t="shared" si="8"/>
        <v>-0.721</v>
      </c>
      <c r="E113" s="334" t="e">
        <f>IF(LEN(#REF!)=3,"是",IF(A113&lt;&gt;"",IF(SUM(B113:C113)&lt;&gt;0,"是","否"),"是"))</f>
        <v>#REF!</v>
      </c>
      <c r="F113" s="301" t="e">
        <f>IF(LEN(#REF!)=3,"类",IF(LEN(#REF!)=5,"款","项"))</f>
        <v>#REF!</v>
      </c>
    </row>
    <row r="114" s="301" customFormat="1" ht="36" customHeight="1" spans="1:6">
      <c r="A114" s="332" t="s">
        <v>1380</v>
      </c>
      <c r="B114" s="333">
        <v>463</v>
      </c>
      <c r="C114" s="333">
        <v>129</v>
      </c>
      <c r="D114" s="338">
        <f t="shared" si="8"/>
        <v>-0.721</v>
      </c>
      <c r="E114" s="334" t="e">
        <f>IF(LEN(#REF!)=3,"是",IF(A114&lt;&gt;"",IF(SUM(B114:C114)&lt;&gt;0,"是","否"),"是"))</f>
        <v>#REF!</v>
      </c>
      <c r="F114" s="301" t="e">
        <f>IF(LEN(#REF!)=3,"类",IF(LEN(#REF!)=5,"款","项"))</f>
        <v>#REF!</v>
      </c>
    </row>
    <row r="115" s="301" customFormat="1" ht="36" customHeight="1" spans="1:6">
      <c r="A115" s="332" t="s">
        <v>1362</v>
      </c>
      <c r="B115" s="333"/>
      <c r="C115" s="333"/>
      <c r="D115" s="338" t="str">
        <f t="shared" si="8"/>
        <v/>
      </c>
      <c r="E115" s="334" t="e">
        <f>IF(LEN(#REF!)=3,"是",IF(A115&lt;&gt;"",IF(SUM(B115:C115)&lt;&gt;0,"是","否"),"是"))</f>
        <v>#REF!</v>
      </c>
      <c r="F115" s="301" t="e">
        <f>IF(LEN(#REF!)=3,"类",IF(LEN(#REF!)=5,"款","项"))</f>
        <v>#REF!</v>
      </c>
    </row>
    <row r="116" s="301" customFormat="1" ht="36" customHeight="1" spans="1:6">
      <c r="A116" s="332" t="s">
        <v>1531</v>
      </c>
      <c r="B116" s="333"/>
      <c r="C116" s="333"/>
      <c r="D116" s="338" t="str">
        <f t="shared" si="8"/>
        <v/>
      </c>
      <c r="E116" s="334" t="e">
        <f>IF(LEN(#REF!)=3,"是",IF(A116&lt;&gt;"",IF(SUM(B116:C116)&lt;&gt;0,"是","否"),"是"))</f>
        <v>#REF!</v>
      </c>
      <c r="F116" s="301" t="e">
        <f>IF(LEN(#REF!)=3,"类",IF(LEN(#REF!)=5,"款","项"))</f>
        <v>#REF!</v>
      </c>
    </row>
    <row r="117" s="301" customFormat="1" ht="36" customHeight="1" spans="1:6">
      <c r="A117" s="335" t="s">
        <v>1532</v>
      </c>
      <c r="B117" s="336"/>
      <c r="C117" s="336">
        <f>SUM(C118:C120)</f>
        <v>0</v>
      </c>
      <c r="D117" s="337" t="str">
        <f t="shared" si="8"/>
        <v/>
      </c>
      <c r="E117" s="334" t="e">
        <f>IF(LEN(#REF!)=3,"是",IF(A117&lt;&gt;"",IF(SUM(B117:C117)&lt;&gt;0,"是","否"),"是"))</f>
        <v>#REF!</v>
      </c>
      <c r="F117" s="301" t="e">
        <f>IF(LEN(#REF!)=3,"类",IF(LEN(#REF!)=5,"款","项"))</f>
        <v>#REF!</v>
      </c>
    </row>
    <row r="118" s="301" customFormat="1" ht="36" customHeight="1" spans="1:6">
      <c r="A118" s="332" t="s">
        <v>1380</v>
      </c>
      <c r="B118" s="333"/>
      <c r="C118" s="333"/>
      <c r="D118" s="338" t="str">
        <f t="shared" si="8"/>
        <v/>
      </c>
      <c r="E118" s="334" t="e">
        <f>IF(LEN(#REF!)=3,"是",IF(A118&lt;&gt;"",IF(SUM(B118:C118)&lt;&gt;0,"是","否"),"是"))</f>
        <v>#REF!</v>
      </c>
      <c r="F118" s="301" t="e">
        <f>IF(LEN(#REF!)=3,"类",IF(LEN(#REF!)=5,"款","项"))</f>
        <v>#REF!</v>
      </c>
    </row>
    <row r="119" s="301" customFormat="1" ht="36" customHeight="1" spans="1:6">
      <c r="A119" s="332" t="s">
        <v>1362</v>
      </c>
      <c r="B119" s="333"/>
      <c r="C119" s="333"/>
      <c r="D119" s="338" t="str">
        <f t="shared" si="8"/>
        <v/>
      </c>
      <c r="E119" s="334" t="e">
        <f>IF(LEN(#REF!)=3,"是",IF(A119&lt;&gt;"",IF(SUM(B119:C119)&lt;&gt;0,"是","否"),"是"))</f>
        <v>#REF!</v>
      </c>
      <c r="F119" s="301" t="e">
        <f>IF(LEN(#REF!)=3,"类",IF(LEN(#REF!)=5,"款","项"))</f>
        <v>#REF!</v>
      </c>
    </row>
    <row r="120" s="301" customFormat="1" ht="36" customHeight="1" spans="1:6">
      <c r="A120" s="332" t="s">
        <v>1533</v>
      </c>
      <c r="B120" s="333"/>
      <c r="C120" s="333"/>
      <c r="D120" s="338" t="str">
        <f t="shared" si="8"/>
        <v/>
      </c>
      <c r="E120" s="334" t="e">
        <f>IF(LEN(#REF!)=3,"是",IF(A120&lt;&gt;"",IF(SUM(B120:C120)&lt;&gt;0,"是","否"),"是"))</f>
        <v>#REF!</v>
      </c>
      <c r="F120" s="301" t="e">
        <f>IF(LEN(#REF!)=3,"类",IF(LEN(#REF!)=5,"款","项"))</f>
        <v>#REF!</v>
      </c>
    </row>
    <row r="121" s="303" customFormat="1" ht="36" customHeight="1" spans="1:6">
      <c r="A121" s="335" t="s">
        <v>1534</v>
      </c>
      <c r="B121" s="336"/>
      <c r="C121" s="336">
        <f>SUM(C122:C123)</f>
        <v>0</v>
      </c>
      <c r="D121" s="337" t="str">
        <f t="shared" si="8"/>
        <v/>
      </c>
      <c r="E121" s="334" t="e">
        <f>IF(LEN(#REF!)=3,"是",IF(A121&lt;&gt;"",IF(SUM(B121:C121)&lt;&gt;0,"是","否"),"是"))</f>
        <v>#REF!</v>
      </c>
      <c r="F121" s="301" t="e">
        <f>IF(LEN(#REF!)=3,"类",IF(LEN(#REF!)=5,"款","项"))</f>
        <v>#REF!</v>
      </c>
    </row>
    <row r="122" s="301" customFormat="1" ht="36" customHeight="1" spans="1:6">
      <c r="A122" s="332" t="s">
        <v>1362</v>
      </c>
      <c r="B122" s="333"/>
      <c r="C122" s="333"/>
      <c r="D122" s="338" t="str">
        <f t="shared" si="8"/>
        <v/>
      </c>
      <c r="E122" s="334" t="e">
        <f>IF(LEN(#REF!)=3,"是",IF(A122&lt;&gt;"",IF(SUM(B122:C122)&lt;&gt;0,"是","否"),"是"))</f>
        <v>#REF!</v>
      </c>
      <c r="F122" s="301" t="e">
        <f>IF(LEN(#REF!)=3,"类",IF(LEN(#REF!)=5,"款","项"))</f>
        <v>#REF!</v>
      </c>
    </row>
    <row r="123" s="301" customFormat="1" ht="36" customHeight="1" spans="1:6">
      <c r="A123" s="332" t="s">
        <v>1535</v>
      </c>
      <c r="B123" s="333"/>
      <c r="C123" s="333"/>
      <c r="D123" s="338" t="str">
        <f t="shared" si="8"/>
        <v/>
      </c>
      <c r="E123" s="334" t="e">
        <f>IF(LEN(#REF!)=3,"是",IF(A123&lt;&gt;"",IF(SUM(B123:C123)&lt;&gt;0,"是","否"),"是"))</f>
        <v>#REF!</v>
      </c>
      <c r="F123" s="301" t="e">
        <f>IF(LEN(#REF!)=3,"类",IF(LEN(#REF!)=5,"款","项"))</f>
        <v>#REF!</v>
      </c>
    </row>
    <row r="124" s="297" customFormat="1" ht="36" customHeight="1" spans="1:6">
      <c r="A124" s="317" t="s">
        <v>1536</v>
      </c>
      <c r="B124" s="318"/>
      <c r="C124" s="318"/>
      <c r="D124" s="319"/>
      <c r="E124" s="320" t="e">
        <f>IF(LEN(#REF!)=3,"是",IF(A124&lt;&gt;"",IF(SUM(B124:C124)&lt;&gt;0,"是","否"),"是"))</f>
        <v>#REF!</v>
      </c>
      <c r="F124" s="302" t="e">
        <f>IF(LEN(#REF!)=3,"类",IF(LEN(#REF!)=5,"款","项"))</f>
        <v>#REF!</v>
      </c>
    </row>
    <row r="125" s="297" customFormat="1" ht="36" customHeight="1" spans="1:6">
      <c r="A125" s="328" t="s">
        <v>1382</v>
      </c>
      <c r="B125" s="329">
        <f>SUM(B126:B129)</f>
        <v>0</v>
      </c>
      <c r="C125" s="330">
        <f>SUM(C126:C129)</f>
        <v>0</v>
      </c>
      <c r="D125" s="331" t="str">
        <f t="shared" ref="D125:D129" si="9">IF(B125&gt;0,C125/B125-1,IF(B125&lt;0,-(C125/B125-1),""))</f>
        <v/>
      </c>
      <c r="E125" s="320" t="e">
        <f>IF(LEN(#REF!)=3,"是",IF(A125&lt;&gt;"",IF(SUM(B125:C125)&lt;&gt;0,"是","否"),"是"))</f>
        <v>#REF!</v>
      </c>
      <c r="F125" s="302" t="e">
        <f>IF(LEN(#REF!)=3,"类",IF(LEN(#REF!)=5,"款","项"))</f>
        <v>#REF!</v>
      </c>
    </row>
    <row r="126" s="297" customFormat="1" ht="36" customHeight="1" spans="1:6">
      <c r="A126" s="322" t="s">
        <v>1383</v>
      </c>
      <c r="B126" s="323"/>
      <c r="C126" s="324"/>
      <c r="D126" s="325" t="str">
        <f t="shared" si="9"/>
        <v/>
      </c>
      <c r="E126" s="320" t="e">
        <f>IF(LEN(#REF!)=3,"是",IF(A126&lt;&gt;"",IF(SUM(B126:C126)&lt;&gt;0,"是","否"),"是"))</f>
        <v>#REF!</v>
      </c>
      <c r="F126" s="302" t="e">
        <f>IF(LEN(#REF!)=3,"类",IF(LEN(#REF!)=5,"款","项"))</f>
        <v>#REF!</v>
      </c>
    </row>
    <row r="127" s="297" customFormat="1" ht="36" customHeight="1" spans="1:6">
      <c r="A127" s="322" t="s">
        <v>1384</v>
      </c>
      <c r="B127" s="323"/>
      <c r="C127" s="324"/>
      <c r="D127" s="325" t="str">
        <f t="shared" si="9"/>
        <v/>
      </c>
      <c r="E127" s="320" t="e">
        <f>IF(LEN(#REF!)=3,"是",IF(A127&lt;&gt;"",IF(SUM(B127:C127)&lt;&gt;0,"是","否"),"是"))</f>
        <v>#REF!</v>
      </c>
      <c r="F127" s="302" t="e">
        <f>IF(LEN(#REF!)=3,"类",IF(LEN(#REF!)=5,"款","项"))</f>
        <v>#REF!</v>
      </c>
    </row>
    <row r="128" s="297" customFormat="1" ht="36" customHeight="1" spans="1:6">
      <c r="A128" s="322" t="s">
        <v>1385</v>
      </c>
      <c r="B128" s="323"/>
      <c r="C128" s="324"/>
      <c r="D128" s="325" t="str">
        <f t="shared" si="9"/>
        <v/>
      </c>
      <c r="E128" s="320" t="e">
        <f>IF(LEN(#REF!)=3,"是",IF(A128&lt;&gt;"",IF(SUM(B128:C128)&lt;&gt;0,"是","否"),"是"))</f>
        <v>#REF!</v>
      </c>
      <c r="F128" s="302" t="e">
        <f>IF(LEN(#REF!)=3,"类",IF(LEN(#REF!)=5,"款","项"))</f>
        <v>#REF!</v>
      </c>
    </row>
    <row r="129" s="297" customFormat="1" ht="36" customHeight="1" spans="1:6">
      <c r="A129" s="322" t="s">
        <v>1386</v>
      </c>
      <c r="B129" s="323"/>
      <c r="C129" s="324"/>
      <c r="D129" s="325" t="str">
        <f t="shared" si="9"/>
        <v/>
      </c>
      <c r="E129" s="320" t="e">
        <f>IF(LEN(#REF!)=3,"是",IF(A129&lt;&gt;"",IF(SUM(B129:C129)&lt;&gt;0,"是","否"),"是"))</f>
        <v>#REF!</v>
      </c>
      <c r="F129" s="302" t="e">
        <f>IF(LEN(#REF!)=3,"类",IF(LEN(#REF!)=5,"款","项"))</f>
        <v>#REF!</v>
      </c>
    </row>
    <row r="130" s="297" customFormat="1" ht="36" customHeight="1" spans="1:6">
      <c r="A130" s="317" t="s">
        <v>1387</v>
      </c>
      <c r="B130" s="318"/>
      <c r="C130" s="318"/>
      <c r="D130" s="319"/>
      <c r="E130" s="320" t="e">
        <f>IF(LEN(#REF!)=3,"是",IF(A130&lt;&gt;"",IF(SUM(B130:C130)&lt;&gt;0,"是","否"),"是"))</f>
        <v>#REF!</v>
      </c>
      <c r="F130" s="302" t="e">
        <f>IF(LEN(#REF!)=3,"类",IF(LEN(#REF!)=5,"款","项"))</f>
        <v>#REF!</v>
      </c>
    </row>
    <row r="131" s="297" customFormat="1" ht="36" customHeight="1" spans="1:6">
      <c r="A131" s="322" t="s">
        <v>1385</v>
      </c>
      <c r="B131" s="323"/>
      <c r="C131" s="324"/>
      <c r="D131" s="325" t="str">
        <f t="shared" ref="D131:D133" si="10">IF(B131&gt;0,C131/B131-1,IF(B131&lt;0,-(C131/B131-1),""))</f>
        <v/>
      </c>
      <c r="E131" s="320" t="e">
        <f>IF(LEN(#REF!)=3,"是",IF(A131&lt;&gt;"",IF(SUM(B131:C131)&lt;&gt;0,"是","否"),"是"))</f>
        <v>#REF!</v>
      </c>
      <c r="F131" s="302" t="e">
        <f>IF(LEN(#REF!)=3,"类",IF(LEN(#REF!)=5,"款","项"))</f>
        <v>#REF!</v>
      </c>
    </row>
    <row r="132" s="297" customFormat="1" ht="36" customHeight="1" spans="1:6">
      <c r="A132" s="322" t="s">
        <v>1388</v>
      </c>
      <c r="B132" s="323"/>
      <c r="C132" s="324"/>
      <c r="D132" s="325" t="str">
        <f t="shared" si="10"/>
        <v/>
      </c>
      <c r="E132" s="320" t="e">
        <f>IF(LEN(#REF!)=3,"是",IF(A132&lt;&gt;"",IF(SUM(B132:C132)&lt;&gt;0,"是","否"),"是"))</f>
        <v>#REF!</v>
      </c>
      <c r="F132" s="302" t="e">
        <f>IF(LEN(#REF!)=3,"类",IF(LEN(#REF!)=5,"款","项"))</f>
        <v>#REF!</v>
      </c>
    </row>
    <row r="133" s="297" customFormat="1" ht="36" customHeight="1" spans="1:6">
      <c r="A133" s="322" t="s">
        <v>1389</v>
      </c>
      <c r="B133" s="323"/>
      <c r="C133" s="324"/>
      <c r="D133" s="325" t="str">
        <f t="shared" si="10"/>
        <v/>
      </c>
      <c r="E133" s="320" t="e">
        <f>IF(LEN(#REF!)=3,"是",IF(A133&lt;&gt;"",IF(SUM(B133:C133)&lt;&gt;0,"是","否"),"是"))</f>
        <v>#REF!</v>
      </c>
      <c r="F133" s="302" t="e">
        <f>IF(LEN(#REF!)=3,"类",IF(LEN(#REF!)=5,"款","项"))</f>
        <v>#REF!</v>
      </c>
    </row>
    <row r="134" s="297" customFormat="1" ht="36" customHeight="1" spans="1:6">
      <c r="A134" s="321" t="s">
        <v>1390</v>
      </c>
      <c r="B134" s="326"/>
      <c r="C134" s="326"/>
      <c r="D134" s="327"/>
      <c r="E134" s="320" t="e">
        <f>IF(LEN(#REF!)=3,"是",IF(A134&lt;&gt;"",IF(SUM(B134:C134)&lt;&gt;0,"是","否"),"是"))</f>
        <v>#REF!</v>
      </c>
      <c r="F134" s="302" t="e">
        <f>IF(LEN(#REF!)=3,"类",IF(LEN(#REF!)=5,"款","项"))</f>
        <v>#REF!</v>
      </c>
    </row>
    <row r="135" s="297" customFormat="1" ht="36" customHeight="1" spans="1:6">
      <c r="A135" s="317" t="s">
        <v>1391</v>
      </c>
      <c r="B135" s="318"/>
      <c r="C135" s="318"/>
      <c r="D135" s="319"/>
      <c r="E135" s="320" t="e">
        <f>IF(LEN(#REF!)=3,"是",IF(A135&lt;&gt;"",IF(SUM(B135:C135)&lt;&gt;0,"是","否"),"是"))</f>
        <v>#REF!</v>
      </c>
      <c r="F135" s="302" t="e">
        <f>IF(LEN(#REF!)=3,"类",IF(LEN(#REF!)=5,"款","项"))</f>
        <v>#REF!</v>
      </c>
    </row>
    <row r="136" s="297" customFormat="1" ht="36" customHeight="1" spans="1:6">
      <c r="A136" s="322" t="s">
        <v>1392</v>
      </c>
      <c r="B136" s="323"/>
      <c r="C136" s="324"/>
      <c r="D136" s="325" t="str">
        <f t="shared" ref="D136:D155" si="11">IF(B136&gt;0,C136/B136-1,IF(B136&lt;0,-(C136/B136-1),""))</f>
        <v/>
      </c>
      <c r="E136" s="320" t="e">
        <f>IF(LEN(#REF!)=3,"是",IF(A136&lt;&gt;"",IF(SUM(B136:C136)&lt;&gt;0,"是","否"),"是"))</f>
        <v>#REF!</v>
      </c>
      <c r="F136" s="302" t="e">
        <f>IF(LEN(#REF!)=3,"类",IF(LEN(#REF!)=5,"款","项"))</f>
        <v>#REF!</v>
      </c>
    </row>
    <row r="137" s="297" customFormat="1" ht="36" customHeight="1" spans="1:6">
      <c r="A137" s="321" t="s">
        <v>1393</v>
      </c>
      <c r="B137" s="326"/>
      <c r="C137" s="326"/>
      <c r="D137" s="327"/>
      <c r="E137" s="320" t="e">
        <f>IF(LEN(#REF!)=3,"是",IF(A137&lt;&gt;"",IF(SUM(B137:C137)&lt;&gt;0,"是","否"),"是"))</f>
        <v>#REF!</v>
      </c>
      <c r="F137" s="302" t="e">
        <f>IF(LEN(#REF!)=3,"类",IF(LEN(#REF!)=5,"款","项"))</f>
        <v>#REF!</v>
      </c>
    </row>
    <row r="138" s="297" customFormat="1" ht="36" customHeight="1" spans="1:6">
      <c r="A138" s="321" t="s">
        <v>1394</v>
      </c>
      <c r="B138" s="326"/>
      <c r="C138" s="326"/>
      <c r="D138" s="327"/>
      <c r="E138" s="320" t="e">
        <f>IF(LEN(#REF!)=3,"是",IF(A138&lt;&gt;"",IF(SUM(B138:C138)&lt;&gt;0,"是","否"),"是"))</f>
        <v>#REF!</v>
      </c>
      <c r="F138" s="302" t="e">
        <f>IF(LEN(#REF!)=3,"类",IF(LEN(#REF!)=5,"款","项"))</f>
        <v>#REF!</v>
      </c>
    </row>
    <row r="139" s="297" customFormat="1" ht="36" customHeight="1" spans="1:6">
      <c r="A139" s="322" t="s">
        <v>1395</v>
      </c>
      <c r="B139" s="323"/>
      <c r="C139" s="324"/>
      <c r="D139" s="325" t="str">
        <f t="shared" si="11"/>
        <v/>
      </c>
      <c r="E139" s="320" t="e">
        <f>IF(LEN(#REF!)=3,"是",IF(A139&lt;&gt;"",IF(SUM(B139:C139)&lt;&gt;0,"是","否"),"是"))</f>
        <v>#REF!</v>
      </c>
      <c r="F139" s="302" t="e">
        <f>IF(LEN(#REF!)=3,"类",IF(LEN(#REF!)=5,"款","项"))</f>
        <v>#REF!</v>
      </c>
    </row>
    <row r="140" s="297" customFormat="1" ht="36" customHeight="1" spans="1:6">
      <c r="A140" s="328" t="s">
        <v>1396</v>
      </c>
      <c r="B140" s="329">
        <f>SUM(B141:B148)</f>
        <v>0</v>
      </c>
      <c r="C140" s="330">
        <f>SUM(C141:C148)</f>
        <v>0</v>
      </c>
      <c r="D140" s="331" t="str">
        <f t="shared" si="11"/>
        <v/>
      </c>
      <c r="E140" s="320" t="e">
        <f>IF(LEN(#REF!)=3,"是",IF(A140&lt;&gt;"",IF(SUM(B140:C140)&lt;&gt;0,"是","否"),"是"))</f>
        <v>#REF!</v>
      </c>
      <c r="F140" s="302" t="e">
        <f>IF(LEN(#REF!)=3,"类",IF(LEN(#REF!)=5,"款","项"))</f>
        <v>#REF!</v>
      </c>
    </row>
    <row r="141" s="297" customFormat="1" ht="36" customHeight="1" spans="1:6">
      <c r="A141" s="322" t="s">
        <v>1397</v>
      </c>
      <c r="B141" s="323"/>
      <c r="C141" s="324"/>
      <c r="D141" s="325" t="str">
        <f t="shared" si="11"/>
        <v/>
      </c>
      <c r="E141" s="320" t="e">
        <f>IF(LEN(#REF!)=3,"是",IF(A141&lt;&gt;"",IF(SUM(B141:C141)&lt;&gt;0,"是","否"),"是"))</f>
        <v>#REF!</v>
      </c>
      <c r="F141" s="302" t="e">
        <f>IF(LEN(#REF!)=3,"类",IF(LEN(#REF!)=5,"款","项"))</f>
        <v>#REF!</v>
      </c>
    </row>
    <row r="142" s="297" customFormat="1" ht="36" customHeight="1" spans="1:6">
      <c r="A142" s="322" t="s">
        <v>1398</v>
      </c>
      <c r="B142" s="323"/>
      <c r="C142" s="324"/>
      <c r="D142" s="325" t="str">
        <f t="shared" si="11"/>
        <v/>
      </c>
      <c r="E142" s="320" t="e">
        <f>IF(LEN(#REF!)=3,"是",IF(A142&lt;&gt;"",IF(SUM(B142:C142)&lt;&gt;0,"是","否"),"是"))</f>
        <v>#REF!</v>
      </c>
      <c r="F142" s="302" t="e">
        <f>IF(LEN(#REF!)=3,"类",IF(LEN(#REF!)=5,"款","项"))</f>
        <v>#REF!</v>
      </c>
    </row>
    <row r="143" s="297" customFormat="1" ht="36" customHeight="1" spans="1:6">
      <c r="A143" s="322" t="s">
        <v>1399</v>
      </c>
      <c r="B143" s="323"/>
      <c r="C143" s="324"/>
      <c r="D143" s="325" t="str">
        <f t="shared" si="11"/>
        <v/>
      </c>
      <c r="E143" s="320" t="e">
        <f>IF(LEN(#REF!)=3,"是",IF(A143&lt;&gt;"",IF(SUM(B143:C143)&lt;&gt;0,"是","否"),"是"))</f>
        <v>#REF!</v>
      </c>
      <c r="F143" s="302" t="e">
        <f>IF(LEN(#REF!)=3,"类",IF(LEN(#REF!)=5,"款","项"))</f>
        <v>#REF!</v>
      </c>
    </row>
    <row r="144" s="297" customFormat="1" ht="36" customHeight="1" spans="1:6">
      <c r="A144" s="322" t="s">
        <v>1400</v>
      </c>
      <c r="B144" s="323"/>
      <c r="C144" s="324"/>
      <c r="D144" s="325" t="str">
        <f t="shared" si="11"/>
        <v/>
      </c>
      <c r="E144" s="320" t="e">
        <f>IF(LEN(#REF!)=3,"是",IF(A144&lt;&gt;"",IF(SUM(B144:C144)&lt;&gt;0,"是","否"),"是"))</f>
        <v>#REF!</v>
      </c>
      <c r="F144" s="302" t="e">
        <f>IF(LEN(#REF!)=3,"类",IF(LEN(#REF!)=5,"款","项"))</f>
        <v>#REF!</v>
      </c>
    </row>
    <row r="145" s="297" customFormat="1" ht="36" customHeight="1" spans="1:6">
      <c r="A145" s="322" t="s">
        <v>1401</v>
      </c>
      <c r="B145" s="323"/>
      <c r="C145" s="324"/>
      <c r="D145" s="325" t="str">
        <f t="shared" si="11"/>
        <v/>
      </c>
      <c r="E145" s="320" t="e">
        <f>IF(LEN(#REF!)=3,"是",IF(A145&lt;&gt;"",IF(SUM(B145:C145)&lt;&gt;0,"是","否"),"是"))</f>
        <v>#REF!</v>
      </c>
      <c r="F145" s="302" t="e">
        <f>IF(LEN(#REF!)=3,"类",IF(LEN(#REF!)=5,"款","项"))</f>
        <v>#REF!</v>
      </c>
    </row>
    <row r="146" s="297" customFormat="1" ht="36" customHeight="1" spans="1:6">
      <c r="A146" s="322" t="s">
        <v>1402</v>
      </c>
      <c r="B146" s="323"/>
      <c r="C146" s="324"/>
      <c r="D146" s="325" t="str">
        <f t="shared" si="11"/>
        <v/>
      </c>
      <c r="E146" s="320" t="e">
        <f>IF(LEN(#REF!)=3,"是",IF(A146&lt;&gt;"",IF(SUM(B146:C146)&lt;&gt;0,"是","否"),"是"))</f>
        <v>#REF!</v>
      </c>
      <c r="F146" s="302" t="e">
        <f>IF(LEN(#REF!)=3,"类",IF(LEN(#REF!)=5,"款","项"))</f>
        <v>#REF!</v>
      </c>
    </row>
    <row r="147" s="297" customFormat="1" ht="36" customHeight="1" spans="1:6">
      <c r="A147" s="322" t="s">
        <v>1403</v>
      </c>
      <c r="B147" s="323"/>
      <c r="C147" s="324"/>
      <c r="D147" s="325" t="str">
        <f t="shared" si="11"/>
        <v/>
      </c>
      <c r="E147" s="320" t="e">
        <f>IF(LEN(#REF!)=3,"是",IF(A147&lt;&gt;"",IF(SUM(B147:C147)&lt;&gt;0,"是","否"),"是"))</f>
        <v>#REF!</v>
      </c>
      <c r="F147" s="302" t="e">
        <f>IF(LEN(#REF!)=3,"类",IF(LEN(#REF!)=5,"款","项"))</f>
        <v>#REF!</v>
      </c>
    </row>
    <row r="148" s="297" customFormat="1" ht="36" customHeight="1" spans="1:6">
      <c r="A148" s="322" t="s">
        <v>1404</v>
      </c>
      <c r="B148" s="323"/>
      <c r="C148" s="324"/>
      <c r="D148" s="325" t="str">
        <f t="shared" si="11"/>
        <v/>
      </c>
      <c r="E148" s="320" t="e">
        <f>IF(LEN(#REF!)=3,"是",IF(A148&lt;&gt;"",IF(SUM(B148:C148)&lt;&gt;0,"是","否"),"是"))</f>
        <v>#REF!</v>
      </c>
      <c r="F148" s="302" t="e">
        <f>IF(LEN(#REF!)=3,"类",IF(LEN(#REF!)=5,"款","项"))</f>
        <v>#REF!</v>
      </c>
    </row>
    <row r="149" s="297" customFormat="1" ht="36" customHeight="1" spans="1:6">
      <c r="A149" s="328" t="s">
        <v>1405</v>
      </c>
      <c r="B149" s="329">
        <f>SUM(B150:B155)</f>
        <v>0</v>
      </c>
      <c r="C149" s="330">
        <f>SUM(C150:C155)</f>
        <v>0</v>
      </c>
      <c r="D149" s="331" t="str">
        <f t="shared" si="11"/>
        <v/>
      </c>
      <c r="E149" s="320" t="e">
        <f>IF(LEN(#REF!)=3,"是",IF(A149&lt;&gt;"",IF(SUM(B149:C149)&lt;&gt;0,"是","否"),"是"))</f>
        <v>#REF!</v>
      </c>
      <c r="F149" s="302" t="e">
        <f>IF(LEN(#REF!)=3,"类",IF(LEN(#REF!)=5,"款","项"))</f>
        <v>#REF!</v>
      </c>
    </row>
    <row r="150" s="297" customFormat="1" ht="36" customHeight="1" spans="1:6">
      <c r="A150" s="322" t="s">
        <v>1406</v>
      </c>
      <c r="B150" s="323"/>
      <c r="C150" s="324"/>
      <c r="D150" s="325" t="str">
        <f t="shared" si="11"/>
        <v/>
      </c>
      <c r="E150" s="320" t="e">
        <f>IF(LEN(#REF!)=3,"是",IF(A150&lt;&gt;"",IF(SUM(B150:C150)&lt;&gt;0,"是","否"),"是"))</f>
        <v>#REF!</v>
      </c>
      <c r="F150" s="302" t="e">
        <f>IF(LEN(#REF!)=3,"类",IF(LEN(#REF!)=5,"款","项"))</f>
        <v>#REF!</v>
      </c>
    </row>
    <row r="151" s="297" customFormat="1" ht="36" customHeight="1" spans="1:6">
      <c r="A151" s="322" t="s">
        <v>1407</v>
      </c>
      <c r="B151" s="323"/>
      <c r="C151" s="324"/>
      <c r="D151" s="325" t="str">
        <f t="shared" si="11"/>
        <v/>
      </c>
      <c r="E151" s="320" t="e">
        <f>IF(LEN(#REF!)=3,"是",IF(A151&lt;&gt;"",IF(SUM(B151:C151)&lt;&gt;0,"是","否"),"是"))</f>
        <v>#REF!</v>
      </c>
      <c r="F151" s="302" t="e">
        <f>IF(LEN(#REF!)=3,"类",IF(LEN(#REF!)=5,"款","项"))</f>
        <v>#REF!</v>
      </c>
    </row>
    <row r="152" s="297" customFormat="1" ht="36" customHeight="1" spans="1:6">
      <c r="A152" s="322" t="s">
        <v>1408</v>
      </c>
      <c r="B152" s="323"/>
      <c r="C152" s="324"/>
      <c r="D152" s="325" t="str">
        <f t="shared" si="11"/>
        <v/>
      </c>
      <c r="E152" s="320" t="e">
        <f>IF(LEN(#REF!)=3,"是",IF(A152&lt;&gt;"",IF(SUM(B152:C152)&lt;&gt;0,"是","否"),"是"))</f>
        <v>#REF!</v>
      </c>
      <c r="F152" s="302" t="e">
        <f>IF(LEN(#REF!)=3,"类",IF(LEN(#REF!)=5,"款","项"))</f>
        <v>#REF!</v>
      </c>
    </row>
    <row r="153" s="297" customFormat="1" ht="36" customHeight="1" spans="1:6">
      <c r="A153" s="322" t="s">
        <v>1409</v>
      </c>
      <c r="B153" s="323"/>
      <c r="C153" s="324"/>
      <c r="D153" s="325" t="str">
        <f t="shared" si="11"/>
        <v/>
      </c>
      <c r="E153" s="320" t="e">
        <f>IF(LEN(#REF!)=3,"是",IF(A153&lt;&gt;"",IF(SUM(B153:C153)&lt;&gt;0,"是","否"),"是"))</f>
        <v>#REF!</v>
      </c>
      <c r="F153" s="302" t="e">
        <f>IF(LEN(#REF!)=3,"类",IF(LEN(#REF!)=5,"款","项"))</f>
        <v>#REF!</v>
      </c>
    </row>
    <row r="154" s="297" customFormat="1" ht="36" customHeight="1" spans="1:6">
      <c r="A154" s="322" t="s">
        <v>1410</v>
      </c>
      <c r="B154" s="323"/>
      <c r="C154" s="324"/>
      <c r="D154" s="325" t="str">
        <f t="shared" si="11"/>
        <v/>
      </c>
      <c r="E154" s="320" t="e">
        <f>IF(LEN(#REF!)=3,"是",IF(A154&lt;&gt;"",IF(SUM(B154:C154)&lt;&gt;0,"是","否"),"是"))</f>
        <v>#REF!</v>
      </c>
      <c r="F154" s="302" t="e">
        <f>IF(LEN(#REF!)=3,"类",IF(LEN(#REF!)=5,"款","项"))</f>
        <v>#REF!</v>
      </c>
    </row>
    <row r="155" s="297" customFormat="1" ht="36" customHeight="1" spans="1:6">
      <c r="A155" s="322" t="s">
        <v>1411</v>
      </c>
      <c r="B155" s="323"/>
      <c r="C155" s="324"/>
      <c r="D155" s="325" t="str">
        <f t="shared" si="11"/>
        <v/>
      </c>
      <c r="E155" s="320" t="e">
        <f>IF(LEN(#REF!)=3,"是",IF(A155&lt;&gt;"",IF(SUM(B155:C155)&lt;&gt;0,"是","否"),"是"))</f>
        <v>#REF!</v>
      </c>
      <c r="F155" s="302" t="e">
        <f>IF(LEN(#REF!)=3,"类",IF(LEN(#REF!)=5,"款","项"))</f>
        <v>#REF!</v>
      </c>
    </row>
    <row r="156" s="297" customFormat="1" ht="36" customHeight="1" spans="1:6">
      <c r="A156" s="317" t="s">
        <v>1412</v>
      </c>
      <c r="B156" s="318"/>
      <c r="C156" s="318"/>
      <c r="D156" s="319"/>
      <c r="E156" s="320" t="e">
        <f>IF(LEN(#REF!)=3,"是",IF(A156&lt;&gt;"",IF(SUM(B156:C156)&lt;&gt;0,"是","否"),"是"))</f>
        <v>#REF!</v>
      </c>
      <c r="F156" s="302" t="e">
        <f>IF(LEN(#REF!)=3,"类",IF(LEN(#REF!)=5,"款","项"))</f>
        <v>#REF!</v>
      </c>
    </row>
    <row r="157" s="297" customFormat="1" ht="36" customHeight="1" spans="1:6">
      <c r="A157" s="321" t="s">
        <v>1413</v>
      </c>
      <c r="B157" s="326"/>
      <c r="C157" s="326"/>
      <c r="D157" s="327"/>
      <c r="E157" s="320" t="e">
        <f>IF(LEN(#REF!)=3,"是",IF(A157&lt;&gt;"",IF(SUM(B157:C157)&lt;&gt;0,"是","否"),"是"))</f>
        <v>#REF!</v>
      </c>
      <c r="F157" s="302" t="e">
        <f>IF(LEN(#REF!)=3,"类",IF(LEN(#REF!)=5,"款","项"))</f>
        <v>#REF!</v>
      </c>
    </row>
    <row r="158" s="297" customFormat="1" ht="36" customHeight="1" spans="1:6">
      <c r="A158" s="322" t="s">
        <v>1414</v>
      </c>
      <c r="B158" s="323"/>
      <c r="C158" s="324"/>
      <c r="D158" s="325" t="str">
        <f t="shared" ref="D158:D175" si="12">IF(B158&gt;0,C158/B158-1,IF(B158&lt;0,-(C158/B158-1),""))</f>
        <v/>
      </c>
      <c r="E158" s="320" t="e">
        <f>IF(LEN(#REF!)=3,"是",IF(A158&lt;&gt;"",IF(SUM(B158:C158)&lt;&gt;0,"是","否"),"是"))</f>
        <v>#REF!</v>
      </c>
      <c r="F158" s="302" t="e">
        <f>IF(LEN(#REF!)=3,"类",IF(LEN(#REF!)=5,"款","项"))</f>
        <v>#REF!</v>
      </c>
    </row>
    <row r="159" s="297" customFormat="1" ht="36" customHeight="1" spans="1:6">
      <c r="A159" s="321" t="s">
        <v>1415</v>
      </c>
      <c r="B159" s="326"/>
      <c r="C159" s="326"/>
      <c r="D159" s="327"/>
      <c r="E159" s="320" t="e">
        <f>IF(LEN(#REF!)=3,"是",IF(A159&lt;&gt;"",IF(SUM(B159:C159)&lt;&gt;0,"是","否"),"是"))</f>
        <v>#REF!</v>
      </c>
      <c r="F159" s="302" t="e">
        <f>IF(LEN(#REF!)=3,"类",IF(LEN(#REF!)=5,"款","项"))</f>
        <v>#REF!</v>
      </c>
    </row>
    <row r="160" s="297" customFormat="1" ht="36" customHeight="1" spans="1:6">
      <c r="A160" s="321" t="s">
        <v>1416</v>
      </c>
      <c r="B160" s="326"/>
      <c r="C160" s="326"/>
      <c r="D160" s="327"/>
      <c r="E160" s="320" t="e">
        <f>IF(LEN(#REF!)=3,"是",IF(A160&lt;&gt;"",IF(SUM(B160:C160)&lt;&gt;0,"是","否"),"是"))</f>
        <v>#REF!</v>
      </c>
      <c r="F160" s="302" t="e">
        <f>IF(LEN(#REF!)=3,"类",IF(LEN(#REF!)=5,"款","项"))</f>
        <v>#REF!</v>
      </c>
    </row>
    <row r="161" s="297" customFormat="1" ht="36" customHeight="1" spans="1:6">
      <c r="A161" s="322" t="s">
        <v>1417</v>
      </c>
      <c r="B161" s="323"/>
      <c r="C161" s="324"/>
      <c r="D161" s="325" t="str">
        <f t="shared" si="12"/>
        <v/>
      </c>
      <c r="E161" s="320" t="e">
        <f>IF(LEN(#REF!)=3,"是",IF(A161&lt;&gt;"",IF(SUM(B161:C161)&lt;&gt;0,"是","否"),"是"))</f>
        <v>#REF!</v>
      </c>
      <c r="F161" s="302" t="e">
        <f>IF(LEN(#REF!)=3,"类",IF(LEN(#REF!)=5,"款","项"))</f>
        <v>#REF!</v>
      </c>
    </row>
    <row r="162" s="297" customFormat="1" ht="36" customHeight="1" spans="1:6">
      <c r="A162" s="322" t="s">
        <v>1418</v>
      </c>
      <c r="B162" s="323"/>
      <c r="C162" s="324"/>
      <c r="D162" s="325" t="str">
        <f t="shared" si="12"/>
        <v/>
      </c>
      <c r="E162" s="320" t="e">
        <f>IF(LEN(#REF!)=3,"是",IF(A162&lt;&gt;"",IF(SUM(B162:C162)&lt;&gt;0,"是","否"),"是"))</f>
        <v>#REF!</v>
      </c>
      <c r="F162" s="302" t="e">
        <f>IF(LEN(#REF!)=3,"类",IF(LEN(#REF!)=5,"款","项"))</f>
        <v>#REF!</v>
      </c>
    </row>
    <row r="163" s="297" customFormat="1" ht="36" customHeight="1" spans="1:6">
      <c r="A163" s="322" t="s">
        <v>1419</v>
      </c>
      <c r="B163" s="323"/>
      <c r="C163" s="324"/>
      <c r="D163" s="325" t="str">
        <f t="shared" si="12"/>
        <v/>
      </c>
      <c r="E163" s="320" t="e">
        <f>IF(LEN(#REF!)=3,"是",IF(A163&lt;&gt;"",IF(SUM(B163:C163)&lt;&gt;0,"是","否"),"是"))</f>
        <v>#REF!</v>
      </c>
      <c r="F163" s="302" t="e">
        <f>IF(LEN(#REF!)=3,"类",IF(LEN(#REF!)=5,"款","项"))</f>
        <v>#REF!</v>
      </c>
    </row>
    <row r="164" s="297" customFormat="1" ht="36" customHeight="1" spans="1:6">
      <c r="A164" s="322" t="s">
        <v>1420</v>
      </c>
      <c r="B164" s="323"/>
      <c r="C164" s="324"/>
      <c r="D164" s="325" t="str">
        <f t="shared" si="12"/>
        <v/>
      </c>
      <c r="E164" s="320" t="e">
        <f>IF(LEN(#REF!)=3,"是",IF(A164&lt;&gt;"",IF(SUM(B164:C164)&lt;&gt;0,"是","否"),"是"))</f>
        <v>#REF!</v>
      </c>
      <c r="F164" s="302" t="e">
        <f>IF(LEN(#REF!)=3,"类",IF(LEN(#REF!)=5,"款","项"))</f>
        <v>#REF!</v>
      </c>
    </row>
    <row r="165" s="297" customFormat="1" ht="36" customHeight="1" spans="1:6">
      <c r="A165" s="328" t="s">
        <v>1421</v>
      </c>
      <c r="B165" s="329">
        <f>SUM(B166:B167)</f>
        <v>0</v>
      </c>
      <c r="C165" s="330">
        <f>SUM(C166:C167)</f>
        <v>0</v>
      </c>
      <c r="D165" s="331" t="str">
        <f t="shared" si="12"/>
        <v/>
      </c>
      <c r="E165" s="320" t="e">
        <f>IF(LEN(#REF!)=3,"是",IF(A165&lt;&gt;"",IF(SUM(B165:C165)&lt;&gt;0,"是","否"),"是"))</f>
        <v>#REF!</v>
      </c>
      <c r="F165" s="302" t="e">
        <f>IF(LEN(#REF!)=3,"类",IF(LEN(#REF!)=5,"款","项"))</f>
        <v>#REF!</v>
      </c>
    </row>
    <row r="166" s="297" customFormat="1" ht="36" customHeight="1" spans="1:6">
      <c r="A166" s="322" t="s">
        <v>1383</v>
      </c>
      <c r="B166" s="323"/>
      <c r="C166" s="324"/>
      <c r="D166" s="325" t="str">
        <f t="shared" si="12"/>
        <v/>
      </c>
      <c r="E166" s="320" t="e">
        <f>IF(LEN(#REF!)=3,"是",IF(A166&lt;&gt;"",IF(SUM(B166:C166)&lt;&gt;0,"是","否"),"是"))</f>
        <v>#REF!</v>
      </c>
      <c r="F166" s="302" t="e">
        <f>IF(LEN(#REF!)=3,"类",IF(LEN(#REF!)=5,"款","项"))</f>
        <v>#REF!</v>
      </c>
    </row>
    <row r="167" s="297" customFormat="1" ht="36" customHeight="1" spans="1:6">
      <c r="A167" s="322" t="s">
        <v>1422</v>
      </c>
      <c r="B167" s="323"/>
      <c r="C167" s="324"/>
      <c r="D167" s="325" t="str">
        <f t="shared" si="12"/>
        <v/>
      </c>
      <c r="E167" s="320" t="e">
        <f>IF(LEN(#REF!)=3,"是",IF(A167&lt;&gt;"",IF(SUM(B167:C167)&lt;&gt;0,"是","否"),"是"))</f>
        <v>#REF!</v>
      </c>
      <c r="F167" s="302" t="e">
        <f>IF(LEN(#REF!)=3,"类",IF(LEN(#REF!)=5,"款","项"))</f>
        <v>#REF!</v>
      </c>
    </row>
    <row r="168" s="297" customFormat="1" ht="36" customHeight="1" spans="1:6">
      <c r="A168" s="328" t="s">
        <v>1423</v>
      </c>
      <c r="B168" s="329">
        <f>SUM(B169:B170)</f>
        <v>0</v>
      </c>
      <c r="C168" s="330">
        <f>SUM(C169:C170)</f>
        <v>0</v>
      </c>
      <c r="D168" s="331" t="str">
        <f t="shared" si="12"/>
        <v/>
      </c>
      <c r="E168" s="320" t="e">
        <f>IF(LEN(#REF!)=3,"是",IF(A168&lt;&gt;"",IF(SUM(B168:C168)&lt;&gt;0,"是","否"),"是"))</f>
        <v>#REF!</v>
      </c>
      <c r="F168" s="302" t="e">
        <f>IF(LEN(#REF!)=3,"类",IF(LEN(#REF!)=5,"款","项"))</f>
        <v>#REF!</v>
      </c>
    </row>
    <row r="169" s="297" customFormat="1" ht="36" customHeight="1" spans="1:6">
      <c r="A169" s="322" t="s">
        <v>1383</v>
      </c>
      <c r="B169" s="323"/>
      <c r="C169" s="324"/>
      <c r="D169" s="325" t="str">
        <f t="shared" si="12"/>
        <v/>
      </c>
      <c r="E169" s="320" t="e">
        <f>IF(LEN(#REF!)=3,"是",IF(A169&lt;&gt;"",IF(SUM(B169:C169)&lt;&gt;0,"是","否"),"是"))</f>
        <v>#REF!</v>
      </c>
      <c r="F169" s="302" t="e">
        <f>IF(LEN(#REF!)=3,"类",IF(LEN(#REF!)=5,"款","项"))</f>
        <v>#REF!</v>
      </c>
    </row>
    <row r="170" s="297" customFormat="1" ht="36" customHeight="1" spans="1:6">
      <c r="A170" s="322" t="s">
        <v>1424</v>
      </c>
      <c r="B170" s="323"/>
      <c r="C170" s="324"/>
      <c r="D170" s="325" t="str">
        <f t="shared" si="12"/>
        <v/>
      </c>
      <c r="E170" s="320" t="e">
        <f>IF(LEN(#REF!)=3,"是",IF(A170&lt;&gt;"",IF(SUM(B170:C170)&lt;&gt;0,"是","否"),"是"))</f>
        <v>#REF!</v>
      </c>
      <c r="F170" s="302" t="e">
        <f>IF(LEN(#REF!)=3,"类",IF(LEN(#REF!)=5,"款","项"))</f>
        <v>#REF!</v>
      </c>
    </row>
    <row r="171" s="297" customFormat="1" ht="36" customHeight="1" spans="1:6">
      <c r="A171" s="328" t="s">
        <v>1425</v>
      </c>
      <c r="B171" s="329"/>
      <c r="C171" s="330"/>
      <c r="D171" s="331" t="str">
        <f t="shared" si="12"/>
        <v/>
      </c>
      <c r="E171" s="320" t="e">
        <f>IF(LEN(#REF!)=3,"是",IF(A171&lt;&gt;"",IF(SUM(B171:C171)&lt;&gt;0,"是","否"),"是"))</f>
        <v>#REF!</v>
      </c>
      <c r="F171" s="302" t="e">
        <f>IF(LEN(#REF!)=3,"类",IF(LEN(#REF!)=5,"款","项"))</f>
        <v>#REF!</v>
      </c>
    </row>
    <row r="172" s="297" customFormat="1" ht="36" customHeight="1" spans="1:6">
      <c r="A172" s="328" t="s">
        <v>1426</v>
      </c>
      <c r="B172" s="329">
        <f>SUM(B173:B175)</f>
        <v>0</v>
      </c>
      <c r="C172" s="330">
        <f>SUM(C173:C175)</f>
        <v>0</v>
      </c>
      <c r="D172" s="331" t="str">
        <f t="shared" si="12"/>
        <v/>
      </c>
      <c r="E172" s="320" t="e">
        <f>IF(LEN(#REF!)=3,"是",IF(A172&lt;&gt;"",IF(SUM(B172:C172)&lt;&gt;0,"是","否"),"是"))</f>
        <v>#REF!</v>
      </c>
      <c r="F172" s="302" t="e">
        <f>IF(LEN(#REF!)=3,"类",IF(LEN(#REF!)=5,"款","项"))</f>
        <v>#REF!</v>
      </c>
    </row>
    <row r="173" s="297" customFormat="1" ht="36" customHeight="1" spans="1:6">
      <c r="A173" s="322" t="s">
        <v>1392</v>
      </c>
      <c r="B173" s="323"/>
      <c r="C173" s="324"/>
      <c r="D173" s="325" t="str">
        <f t="shared" si="12"/>
        <v/>
      </c>
      <c r="E173" s="320" t="e">
        <f>IF(LEN(#REF!)=3,"是",IF(A173&lt;&gt;"",IF(SUM(B173:C173)&lt;&gt;0,"是","否"),"是"))</f>
        <v>#REF!</v>
      </c>
      <c r="F173" s="302" t="e">
        <f>IF(LEN(#REF!)=3,"类",IF(LEN(#REF!)=5,"款","项"))</f>
        <v>#REF!</v>
      </c>
    </row>
    <row r="174" s="297" customFormat="1" ht="36" customHeight="1" spans="1:6">
      <c r="A174" s="322" t="s">
        <v>1394</v>
      </c>
      <c r="B174" s="323"/>
      <c r="C174" s="324"/>
      <c r="D174" s="325" t="str">
        <f t="shared" si="12"/>
        <v/>
      </c>
      <c r="E174" s="320" t="e">
        <f>IF(LEN(#REF!)=3,"是",IF(A174&lt;&gt;"",IF(SUM(B174:C174)&lt;&gt;0,"是","否"),"是"))</f>
        <v>#REF!</v>
      </c>
      <c r="F174" s="302" t="e">
        <f>IF(LEN(#REF!)=3,"类",IF(LEN(#REF!)=5,"款","项"))</f>
        <v>#REF!</v>
      </c>
    </row>
    <row r="175" s="297" customFormat="1" ht="36" customHeight="1" spans="1:6">
      <c r="A175" s="322" t="s">
        <v>1427</v>
      </c>
      <c r="B175" s="323"/>
      <c r="C175" s="324"/>
      <c r="D175" s="325" t="str">
        <f t="shared" si="12"/>
        <v/>
      </c>
      <c r="E175" s="320" t="e">
        <f>IF(LEN(#REF!)=3,"是",IF(A175&lt;&gt;"",IF(SUM(B175:C175)&lt;&gt;0,"是","否"),"是"))</f>
        <v>#REF!</v>
      </c>
      <c r="F175" s="302" t="e">
        <f>IF(LEN(#REF!)=3,"类",IF(LEN(#REF!)=5,"款","项"))</f>
        <v>#REF!</v>
      </c>
    </row>
    <row r="176" s="297" customFormat="1" ht="36" customHeight="1" spans="1:6">
      <c r="A176" s="317" t="s">
        <v>1537</v>
      </c>
      <c r="B176" s="318"/>
      <c r="C176" s="318"/>
      <c r="D176" s="319"/>
      <c r="E176" s="320" t="e">
        <f>IF(LEN(#REF!)=3,"是",IF(A176&lt;&gt;"",IF(SUM(B176:C176)&lt;&gt;0,"是","否"),"是"))</f>
        <v>#REF!</v>
      </c>
      <c r="F176" s="302" t="e">
        <f>IF(LEN(#REF!)=3,"类",IF(LEN(#REF!)=5,"款","项"))</f>
        <v>#REF!</v>
      </c>
    </row>
    <row r="177" s="297" customFormat="1" ht="36" customHeight="1" spans="1:6">
      <c r="A177" s="317" t="s">
        <v>1429</v>
      </c>
      <c r="B177" s="318"/>
      <c r="C177" s="318"/>
      <c r="D177" s="319"/>
      <c r="E177" s="320" t="e">
        <f>IF(LEN(#REF!)=3,"是",IF(A177&lt;&gt;"",IF(SUM(B177:C177)&lt;&gt;0,"是","否"),"是"))</f>
        <v>#REF!</v>
      </c>
      <c r="F177" s="302" t="e">
        <f>IF(LEN(#REF!)=3,"类",IF(LEN(#REF!)=5,"款","项"))</f>
        <v>#REF!</v>
      </c>
    </row>
    <row r="178" s="297" customFormat="1" ht="36" customHeight="1" spans="1:6">
      <c r="A178" s="321" t="s">
        <v>1430</v>
      </c>
      <c r="B178" s="326"/>
      <c r="C178" s="326"/>
      <c r="D178" s="327"/>
      <c r="E178" s="320" t="e">
        <f>IF(LEN(#REF!)=3,"是",IF(A178&lt;&gt;"",IF(SUM(B178:C178)&lt;&gt;0,"是","否"),"是"))</f>
        <v>#REF!</v>
      </c>
      <c r="F178" s="302" t="e">
        <f>IF(LEN(#REF!)=3,"类",IF(LEN(#REF!)=5,"款","项"))</f>
        <v>#REF!</v>
      </c>
    </row>
    <row r="179" s="297" customFormat="1" ht="36" customHeight="1" spans="1:6">
      <c r="A179" s="322" t="s">
        <v>1431</v>
      </c>
      <c r="B179" s="323"/>
      <c r="C179" s="324"/>
      <c r="D179" s="325" t="str">
        <f>IF(B179&gt;0,C179/B179-1,IF(B179&lt;0,-(C179/B179-1),""))</f>
        <v/>
      </c>
      <c r="E179" s="320" t="e">
        <f>IF(LEN(#REF!)=3,"是",IF(A179&lt;&gt;"",IF(SUM(B179:C179)&lt;&gt;0,"是","否"),"是"))</f>
        <v>#REF!</v>
      </c>
      <c r="F179" s="302" t="e">
        <f>IF(LEN(#REF!)=3,"类",IF(LEN(#REF!)=5,"款","项"))</f>
        <v>#REF!</v>
      </c>
    </row>
    <row r="180" s="297" customFormat="1" ht="36" customHeight="1" spans="1:6">
      <c r="A180" s="317" t="s">
        <v>1538</v>
      </c>
      <c r="B180" s="318">
        <v>2201</v>
      </c>
      <c r="C180" s="318">
        <v>2674</v>
      </c>
      <c r="D180" s="331">
        <f>IF(B180&gt;0,C180/B180-1,IF(B180&lt;0,-(C180/B180-1),""))</f>
        <v>0.215</v>
      </c>
      <c r="E180" s="320" t="e">
        <f>IF(LEN(#REF!)=3,"是",IF(A180&lt;&gt;"",IF(SUM(B180:C180)&lt;&gt;0,"是","否"),"是"))</f>
        <v>#REF!</v>
      </c>
      <c r="F180" s="302" t="e">
        <f>IF(LEN(#REF!)=3,"类",IF(LEN(#REF!)=5,"款","项"))</f>
        <v>#REF!</v>
      </c>
    </row>
    <row r="181" s="297" customFormat="1" ht="36" customHeight="1" spans="1:6">
      <c r="A181" s="317" t="s">
        <v>1433</v>
      </c>
      <c r="B181" s="318"/>
      <c r="C181" s="318"/>
      <c r="D181" s="319"/>
      <c r="E181" s="320" t="e">
        <f>IF(LEN(#REF!)=3,"是",IF(A181&lt;&gt;"",IF(SUM(B181:C181)&lt;&gt;0,"是","否"),"是"))</f>
        <v>#REF!</v>
      </c>
      <c r="F181" s="302" t="e">
        <f>IF(LEN(#REF!)=3,"类",IF(LEN(#REF!)=5,"款","项"))</f>
        <v>#REF!</v>
      </c>
    </row>
    <row r="182" s="297" customFormat="1" ht="36" customHeight="1" spans="1:6">
      <c r="A182" s="321" t="s">
        <v>1434</v>
      </c>
      <c r="B182" s="326"/>
      <c r="C182" s="326"/>
      <c r="D182" s="327"/>
      <c r="E182" s="320" t="e">
        <f>IF(LEN(#REF!)=3,"是",IF(A182&lt;&gt;"",IF(SUM(B182:C182)&lt;&gt;0,"是","否"),"是"))</f>
        <v>#REF!</v>
      </c>
      <c r="F182" s="302" t="e">
        <f>IF(LEN(#REF!)=3,"类",IF(LEN(#REF!)=5,"款","项"))</f>
        <v>#REF!</v>
      </c>
    </row>
    <row r="183" s="297" customFormat="1" ht="36" customHeight="1" spans="1:6">
      <c r="A183" s="321" t="s">
        <v>1435</v>
      </c>
      <c r="B183" s="326"/>
      <c r="C183" s="326"/>
      <c r="D183" s="327"/>
      <c r="E183" s="320" t="e">
        <f>IF(LEN(#REF!)=3,"是",IF(A183&lt;&gt;"",IF(SUM(B183:C183)&lt;&gt;0,"是","否"),"是"))</f>
        <v>#REF!</v>
      </c>
      <c r="F183" s="302" t="e">
        <f>IF(LEN(#REF!)=3,"类",IF(LEN(#REF!)=5,"款","项"))</f>
        <v>#REF!</v>
      </c>
    </row>
    <row r="184" s="297" customFormat="1" ht="36" customHeight="1" spans="1:6">
      <c r="A184" s="322" t="s">
        <v>1436</v>
      </c>
      <c r="B184" s="323"/>
      <c r="C184" s="324"/>
      <c r="D184" s="325" t="str">
        <f t="shared" ref="D184:D187" si="13">IF(B184&gt;0,C184/B184-1,IF(B184&lt;0,-(C184/B184-1),""))</f>
        <v/>
      </c>
      <c r="E184" s="320" t="e">
        <f>IF(LEN(#REF!)=3,"是",IF(A184&lt;&gt;"",IF(SUM(B184:C184)&lt;&gt;0,"是","否"),"是"))</f>
        <v>#REF!</v>
      </c>
      <c r="F184" s="302" t="e">
        <f>IF(LEN(#REF!)=3,"类",IF(LEN(#REF!)=5,"款","项"))</f>
        <v>#REF!</v>
      </c>
    </row>
    <row r="185" s="297" customFormat="1" ht="36" customHeight="1" spans="1:6">
      <c r="A185" s="317" t="s">
        <v>1437</v>
      </c>
      <c r="B185" s="318"/>
      <c r="C185" s="318"/>
      <c r="D185" s="319"/>
      <c r="E185" s="320" t="e">
        <f>IF(LEN(#REF!)=3,"是",IF(A185&lt;&gt;"",IF(SUM(B185:C185)&lt;&gt;0,"是","否"),"是"))</f>
        <v>#REF!</v>
      </c>
      <c r="F185" s="302" t="e">
        <f>IF(LEN(#REF!)=3,"类",IF(LEN(#REF!)=5,"款","项"))</f>
        <v>#REF!</v>
      </c>
    </row>
    <row r="186" s="297" customFormat="1" ht="36" customHeight="1" spans="1:6">
      <c r="A186" s="322" t="s">
        <v>1438</v>
      </c>
      <c r="B186" s="323"/>
      <c r="C186" s="324"/>
      <c r="D186" s="325" t="str">
        <f t="shared" si="13"/>
        <v/>
      </c>
      <c r="E186" s="320" t="e">
        <f>IF(LEN(#REF!)=3,"是",IF(A186&lt;&gt;"",IF(SUM(B186:C186)&lt;&gt;0,"是","否"),"是"))</f>
        <v>#REF!</v>
      </c>
      <c r="F186" s="302" t="e">
        <f>IF(LEN(#REF!)=3,"类",IF(LEN(#REF!)=5,"款","项"))</f>
        <v>#REF!</v>
      </c>
    </row>
    <row r="187" s="297" customFormat="1" ht="36" customHeight="1" spans="1:6">
      <c r="A187" s="322" t="s">
        <v>1439</v>
      </c>
      <c r="B187" s="323"/>
      <c r="C187" s="324"/>
      <c r="D187" s="325" t="str">
        <f t="shared" si="13"/>
        <v/>
      </c>
      <c r="E187" s="320" t="e">
        <f>IF(LEN(#REF!)=3,"是",IF(A187&lt;&gt;"",IF(SUM(B187:C187)&lt;&gt;0,"是","否"),"是"))</f>
        <v>#REF!</v>
      </c>
      <c r="F187" s="302" t="e">
        <f>IF(LEN(#REF!)=3,"类",IF(LEN(#REF!)=5,"款","项"))</f>
        <v>#REF!</v>
      </c>
    </row>
    <row r="188" s="297" customFormat="1" ht="36" customHeight="1" spans="1:6">
      <c r="A188" s="321" t="s">
        <v>1440</v>
      </c>
      <c r="B188" s="326"/>
      <c r="C188" s="326"/>
      <c r="D188" s="327"/>
      <c r="E188" s="320" t="e">
        <f>IF(LEN(#REF!)=3,"是",IF(A188&lt;&gt;"",IF(SUM(B188:C188)&lt;&gt;0,"是","否"),"是"))</f>
        <v>#REF!</v>
      </c>
      <c r="F188" s="302" t="e">
        <f>IF(LEN(#REF!)=3,"类",IF(LEN(#REF!)=5,"款","项"))</f>
        <v>#REF!</v>
      </c>
    </row>
    <row r="189" s="297" customFormat="1" ht="36" customHeight="1" spans="1:6">
      <c r="A189" s="321" t="s">
        <v>1441</v>
      </c>
      <c r="B189" s="326"/>
      <c r="C189" s="326"/>
      <c r="D189" s="327"/>
      <c r="E189" s="320" t="e">
        <f>IF(LEN(#REF!)=3,"是",IF(A189&lt;&gt;"",IF(SUM(B189:C189)&lt;&gt;0,"是","否"),"是"))</f>
        <v>#REF!</v>
      </c>
      <c r="F189" s="302" t="e">
        <f>IF(LEN(#REF!)=3,"类",IF(LEN(#REF!)=5,"款","项"))</f>
        <v>#REF!</v>
      </c>
    </row>
    <row r="190" s="297" customFormat="1" ht="36" customHeight="1" spans="1:6">
      <c r="A190" s="322" t="s">
        <v>1442</v>
      </c>
      <c r="B190" s="323"/>
      <c r="C190" s="324"/>
      <c r="D190" s="325" t="str">
        <f t="shared" ref="D190:D194" si="14">IF(B190&gt;0,C190/B190-1,IF(B190&lt;0,-(C190/B190-1),""))</f>
        <v/>
      </c>
      <c r="E190" s="320" t="e">
        <f>IF(LEN(#REF!)=3,"是",IF(A190&lt;&gt;"",IF(SUM(B190:C190)&lt;&gt;0,"是","否"),"是"))</f>
        <v>#REF!</v>
      </c>
      <c r="F190" s="302" t="e">
        <f>IF(LEN(#REF!)=3,"类",IF(LEN(#REF!)=5,"款","项"))</f>
        <v>#REF!</v>
      </c>
    </row>
    <row r="191" s="297" customFormat="1" ht="36" customHeight="1" spans="1:6">
      <c r="A191" s="322" t="s">
        <v>1443</v>
      </c>
      <c r="B191" s="323"/>
      <c r="C191" s="324"/>
      <c r="D191" s="325" t="str">
        <f t="shared" si="14"/>
        <v/>
      </c>
      <c r="E191" s="320" t="e">
        <f>IF(LEN(#REF!)=3,"是",IF(A191&lt;&gt;"",IF(SUM(B191:C191)&lt;&gt;0,"是","否"),"是"))</f>
        <v>#REF!</v>
      </c>
      <c r="F191" s="302" t="e">
        <f>IF(LEN(#REF!)=3,"类",IF(LEN(#REF!)=5,"款","项"))</f>
        <v>#REF!</v>
      </c>
    </row>
    <row r="192" s="297" customFormat="1" ht="36" customHeight="1" spans="1:6">
      <c r="A192" s="321" t="s">
        <v>1444</v>
      </c>
      <c r="B192" s="326"/>
      <c r="C192" s="326"/>
      <c r="D192" s="327"/>
      <c r="E192" s="320" t="e">
        <f>IF(LEN(#REF!)=3,"是",IF(A192&lt;&gt;"",IF(SUM(B192:C192)&lt;&gt;0,"是","否"),"是"))</f>
        <v>#REF!</v>
      </c>
      <c r="F192" s="302" t="e">
        <f>IF(LEN(#REF!)=3,"类",IF(LEN(#REF!)=5,"款","项"))</f>
        <v>#REF!</v>
      </c>
    </row>
    <row r="193" s="297" customFormat="1" ht="36" customHeight="1" spans="1:6">
      <c r="A193" s="322" t="s">
        <v>1445</v>
      </c>
      <c r="B193" s="323"/>
      <c r="C193" s="324"/>
      <c r="D193" s="325" t="str">
        <f t="shared" si="14"/>
        <v/>
      </c>
      <c r="E193" s="320" t="e">
        <f>IF(LEN(#REF!)=3,"是",IF(A193&lt;&gt;"",IF(SUM(B193:C193)&lt;&gt;0,"是","否"),"是"))</f>
        <v>#REF!</v>
      </c>
      <c r="F193" s="302" t="e">
        <f>IF(LEN(#REF!)=3,"类",IF(LEN(#REF!)=5,"款","项"))</f>
        <v>#REF!</v>
      </c>
    </row>
    <row r="194" s="297" customFormat="1" ht="36" customHeight="1" spans="1:6">
      <c r="A194" s="317" t="s">
        <v>1446</v>
      </c>
      <c r="B194" s="318">
        <v>2201</v>
      </c>
      <c r="C194" s="318">
        <v>2674</v>
      </c>
      <c r="D194" s="331">
        <f t="shared" si="14"/>
        <v>0.215</v>
      </c>
      <c r="E194" s="320" t="e">
        <f>IF(LEN(#REF!)=3,"是",IF(A194&lt;&gt;"",IF(SUM(B194:C194)&lt;&gt;0,"是","否"),"是"))</f>
        <v>#REF!</v>
      </c>
      <c r="F194" s="302" t="e">
        <f>IF(LEN(#REF!)=3,"类",IF(LEN(#REF!)=5,"款","项"))</f>
        <v>#REF!</v>
      </c>
    </row>
    <row r="195" s="297" customFormat="1" ht="36" customHeight="1" spans="1:6">
      <c r="A195" s="322" t="s">
        <v>1447</v>
      </c>
      <c r="B195" s="323"/>
      <c r="C195" s="324"/>
      <c r="D195" s="325" t="str">
        <f t="shared" ref="D195:D200" si="15">IF(B195&gt;0,C195/B195-1,IF(B195&lt;0,-(C195/B195-1),""))</f>
        <v/>
      </c>
      <c r="E195" s="320" t="e">
        <f>IF(LEN(#REF!)=3,"是",IF(A195&lt;&gt;"",IF(SUM(B195:C195)&lt;&gt;0,"是","否"),"是"))</f>
        <v>#REF!</v>
      </c>
      <c r="F195" s="302" t="e">
        <f>IF(LEN(#REF!)=3,"类",IF(LEN(#REF!)=5,"款","项"))</f>
        <v>#REF!</v>
      </c>
    </row>
    <row r="196" s="297" customFormat="1" ht="36" customHeight="1" spans="1:6">
      <c r="A196" s="321" t="s">
        <v>1448</v>
      </c>
      <c r="B196" s="326">
        <v>809</v>
      </c>
      <c r="C196" s="326">
        <v>1041</v>
      </c>
      <c r="D196" s="325">
        <f t="shared" si="15"/>
        <v>0.287</v>
      </c>
      <c r="E196" s="320" t="e">
        <f>IF(LEN(#REF!)=3,"是",IF(A196&lt;&gt;"",IF(SUM(B196:C196)&lt;&gt;0,"是","否"),"是"))</f>
        <v>#REF!</v>
      </c>
      <c r="F196" s="302" t="e">
        <f>IF(LEN(#REF!)=3,"类",IF(LEN(#REF!)=5,"款","项"))</f>
        <v>#REF!</v>
      </c>
    </row>
    <row r="197" s="297" customFormat="1" ht="36" customHeight="1" spans="1:6">
      <c r="A197" s="321" t="s">
        <v>1449</v>
      </c>
      <c r="B197" s="326">
        <v>103</v>
      </c>
      <c r="C197" s="326">
        <v>771</v>
      </c>
      <c r="D197" s="325">
        <f t="shared" si="15"/>
        <v>6.485</v>
      </c>
      <c r="E197" s="320" t="e">
        <f>IF(LEN(#REF!)=3,"是",IF(A197&lt;&gt;"",IF(SUM(B197:C197)&lt;&gt;0,"是","否"),"是"))</f>
        <v>#REF!</v>
      </c>
      <c r="F197" s="302" t="e">
        <f>IF(LEN(#REF!)=3,"类",IF(LEN(#REF!)=5,"款","项"))</f>
        <v>#REF!</v>
      </c>
    </row>
    <row r="198" s="297" customFormat="1" ht="36" customHeight="1" spans="1:6">
      <c r="A198" s="322" t="s">
        <v>1450</v>
      </c>
      <c r="B198" s="323">
        <v>11</v>
      </c>
      <c r="C198" s="324">
        <v>21</v>
      </c>
      <c r="D198" s="325">
        <f t="shared" si="15"/>
        <v>0.909</v>
      </c>
      <c r="E198" s="320" t="e">
        <f>IF(LEN(#REF!)=3,"是",IF(A198&lt;&gt;"",IF(SUM(B198:C198)&lt;&gt;0,"是","否"),"是"))</f>
        <v>#REF!</v>
      </c>
      <c r="F198" s="302" t="e">
        <f>IF(LEN(#REF!)=3,"类",IF(LEN(#REF!)=5,"款","项"))</f>
        <v>#REF!</v>
      </c>
    </row>
    <row r="199" s="297" customFormat="1" ht="36" customHeight="1" spans="1:6">
      <c r="A199" s="322" t="s">
        <v>1451</v>
      </c>
      <c r="B199" s="323"/>
      <c r="C199" s="324"/>
      <c r="D199" s="325" t="str">
        <f t="shared" si="15"/>
        <v/>
      </c>
      <c r="E199" s="320" t="e">
        <f>IF(LEN(#REF!)=3,"是",IF(A199&lt;&gt;"",IF(SUM(B199:C199)&lt;&gt;0,"是","否"),"是"))</f>
        <v>#REF!</v>
      </c>
      <c r="F199" s="302" t="e">
        <f>IF(LEN(#REF!)=3,"类",IF(LEN(#REF!)=5,"款","项"))</f>
        <v>#REF!</v>
      </c>
    </row>
    <row r="200" s="297" customFormat="1" ht="36" customHeight="1" spans="1:6">
      <c r="A200" s="321" t="s">
        <v>1452</v>
      </c>
      <c r="B200" s="326">
        <v>220</v>
      </c>
      <c r="C200" s="326">
        <v>497</v>
      </c>
      <c r="D200" s="325">
        <f t="shared" si="15"/>
        <v>1.259</v>
      </c>
      <c r="E200" s="320" t="e">
        <f>IF(LEN(#REF!)=3,"是",IF(A200&lt;&gt;"",IF(SUM(B200:C200)&lt;&gt;0,"是","否"),"是"))</f>
        <v>#REF!</v>
      </c>
      <c r="F200" s="302" t="e">
        <f>IF(LEN(#REF!)=3,"类",IF(LEN(#REF!)=5,"款","项"))</f>
        <v>#REF!</v>
      </c>
    </row>
    <row r="201" s="297" customFormat="1" ht="36" customHeight="1" spans="1:6">
      <c r="A201" s="322" t="s">
        <v>1453</v>
      </c>
      <c r="B201" s="323">
        <v>18</v>
      </c>
      <c r="C201" s="324">
        <v>8</v>
      </c>
      <c r="D201" s="325">
        <f t="shared" ref="D201:D203" si="16">IF(B201&gt;0,C201/B201-1,IF(B201&lt;0,-(C201/B201-1),""))</f>
        <v>-0.556</v>
      </c>
      <c r="E201" s="320" t="e">
        <f>IF(LEN(#REF!)=3,"是",IF(A201&lt;&gt;"",IF(SUM(B201:C201)&lt;&gt;0,"是","否"),"是"))</f>
        <v>#REF!</v>
      </c>
      <c r="F201" s="302" t="e">
        <f>IF(LEN(#REF!)=3,"类",IF(LEN(#REF!)=5,"款","项"))</f>
        <v>#REF!</v>
      </c>
    </row>
    <row r="202" s="297" customFormat="1" ht="36" customHeight="1" spans="1:6">
      <c r="A202" s="322" t="s">
        <v>1454</v>
      </c>
      <c r="B202" s="323"/>
      <c r="C202" s="324"/>
      <c r="D202" s="325" t="str">
        <f t="shared" si="16"/>
        <v/>
      </c>
      <c r="E202" s="320" t="e">
        <f>IF(LEN(#REF!)=3,"是",IF(A202&lt;&gt;"",IF(SUM(B202:C202)&lt;&gt;0,"是","否"),"是"))</f>
        <v>#REF!</v>
      </c>
      <c r="F202" s="302" t="e">
        <f>IF(LEN(#REF!)=3,"类",IF(LEN(#REF!)=5,"款","项"))</f>
        <v>#REF!</v>
      </c>
    </row>
    <row r="203" s="297" customFormat="1" ht="36" customHeight="1" spans="1:6">
      <c r="A203" s="322" t="s">
        <v>1455</v>
      </c>
      <c r="B203" s="323"/>
      <c r="C203" s="324"/>
      <c r="D203" s="325" t="str">
        <f t="shared" si="16"/>
        <v/>
      </c>
      <c r="E203" s="320" t="e">
        <f>IF(LEN(#REF!)=3,"是",IF(A203&lt;&gt;"",IF(SUM(B203:C203)&lt;&gt;0,"是","否"),"是"))</f>
        <v>#REF!</v>
      </c>
      <c r="F203" s="302" t="e">
        <f>IF(LEN(#REF!)=3,"类",IF(LEN(#REF!)=5,"款","项"))</f>
        <v>#REF!</v>
      </c>
    </row>
    <row r="204" s="297" customFormat="1" ht="36" customHeight="1" spans="1:6">
      <c r="A204" s="322" t="s">
        <v>1539</v>
      </c>
      <c r="B204" s="302"/>
      <c r="C204" s="324"/>
      <c r="D204" s="325">
        <f t="shared" ref="D204:D207" si="17">IF(B205&gt;0,C204/B205-1,IF(B205&lt;0,-(C204/B205-1),""))</f>
        <v>-1</v>
      </c>
      <c r="E204" s="320" t="e">
        <f>IF(LEN(#REF!)=3,"是",IF(A204&lt;&gt;"",IF(SUM(B204:C204)&lt;&gt;0,"是","否"),"是"))</f>
        <v>#REF!</v>
      </c>
      <c r="F204" s="302" t="e">
        <f>IF(LEN(#REF!)=3,"类",IF(LEN(#REF!)=5,"款","项"))</f>
        <v>#REF!</v>
      </c>
    </row>
    <row r="205" s="297" customFormat="1" ht="36" customHeight="1" spans="1:6">
      <c r="A205" s="321" t="s">
        <v>1457</v>
      </c>
      <c r="B205" s="323">
        <v>1040</v>
      </c>
      <c r="C205" s="326">
        <v>336</v>
      </c>
      <c r="D205" s="325">
        <f t="shared" si="17"/>
        <v>-0.939</v>
      </c>
      <c r="E205" s="320" t="e">
        <f>IF(LEN(#REF!)=3,"是",IF(A205&lt;&gt;"",IF(SUM(B205:C205)&lt;&gt;0,"是","否"),"是"))</f>
        <v>#REF!</v>
      </c>
      <c r="F205" s="302" t="e">
        <f>IF(LEN(#REF!)=3,"类",IF(LEN(#REF!)=5,"款","项"))</f>
        <v>#REF!</v>
      </c>
    </row>
    <row r="206" s="297" customFormat="1" ht="36" customHeight="1" spans="1:6">
      <c r="A206" s="317" t="s">
        <v>1540</v>
      </c>
      <c r="B206" s="318">
        <v>5526</v>
      </c>
      <c r="C206" s="318">
        <v>6927</v>
      </c>
      <c r="D206" s="331">
        <f>IF(B206&gt;0,C206/B206-1,IF(B206&lt;0,-(C206/B206-1),""))</f>
        <v>0.254</v>
      </c>
      <c r="E206" s="320" t="e">
        <f>IF(LEN(#REF!)=3,"是",IF(A206&lt;&gt;"",IF(SUM(B206:C206)&lt;&gt;0,"是","否"),"是"))</f>
        <v>#REF!</v>
      </c>
      <c r="F206" s="302" t="e">
        <f>IF(LEN(#REF!)=3,"类",IF(LEN(#REF!)=5,"款","项"))</f>
        <v>#REF!</v>
      </c>
    </row>
    <row r="207" s="297" customFormat="1" ht="36" customHeight="1" spans="1:6">
      <c r="A207" s="317" t="s">
        <v>1541</v>
      </c>
      <c r="B207" s="318">
        <v>5526</v>
      </c>
      <c r="C207" s="318">
        <v>6927</v>
      </c>
      <c r="D207" s="331">
        <f>IF(B207&gt;0,C207/B207-1,IF(B207&lt;0,-(C207/B207-1),""))</f>
        <v>0.254</v>
      </c>
      <c r="E207" s="320"/>
      <c r="F207" s="302"/>
    </row>
    <row r="208" s="297" customFormat="1" ht="36" customHeight="1" spans="1:6">
      <c r="A208" s="322" t="s">
        <v>1459</v>
      </c>
      <c r="B208" s="326"/>
      <c r="C208" s="324"/>
      <c r="D208" s="325" t="str">
        <f>IF(B209&gt;0,C208/B209-1,IF(B209&lt;0,-(C208/B209-1),""))</f>
        <v/>
      </c>
      <c r="E208" s="320" t="e">
        <f>IF(LEN(#REF!)=3,"是",IF(A208&lt;&gt;"",IF(SUM(B208:C208)&lt;&gt;0,"是","否"),"是"))</f>
        <v>#REF!</v>
      </c>
      <c r="F208" s="302" t="e">
        <f>IF(LEN(#REF!)=3,"类",IF(LEN(#REF!)=5,"款","项"))</f>
        <v>#REF!</v>
      </c>
    </row>
    <row r="209" s="297" customFormat="1" ht="36" customHeight="1" spans="1:6">
      <c r="A209" s="322" t="s">
        <v>1460</v>
      </c>
      <c r="B209" s="323"/>
      <c r="C209" s="324"/>
      <c r="D209" s="325" t="str">
        <f t="shared" ref="D209:D223" si="18">IF(B209&gt;0,C209/B209-1,IF(B209&lt;0,-(C209/B209-1),""))</f>
        <v/>
      </c>
      <c r="E209" s="320" t="e">
        <f>IF(LEN(#REF!)=3,"是",IF(A209&lt;&gt;"",IF(SUM(B209:C209)&lt;&gt;0,"是","否"),"是"))</f>
        <v>#REF!</v>
      </c>
      <c r="F209" s="302" t="e">
        <f>IF(LEN(#REF!)=3,"类",IF(LEN(#REF!)=5,"款","项"))</f>
        <v>#REF!</v>
      </c>
    </row>
    <row r="210" s="297" customFormat="1" ht="36" customHeight="1" spans="1:6">
      <c r="A210" s="322" t="s">
        <v>1461</v>
      </c>
      <c r="B210" s="323"/>
      <c r="C210" s="324"/>
      <c r="D210" s="325" t="str">
        <f t="shared" si="18"/>
        <v/>
      </c>
      <c r="E210" s="320" t="e">
        <f>IF(LEN(#REF!)=3,"是",IF(A210&lt;&gt;"",IF(SUM(B210:C210)&lt;&gt;0,"是","否"),"是"))</f>
        <v>#REF!</v>
      </c>
      <c r="F210" s="302" t="e">
        <f>IF(LEN(#REF!)=3,"类",IF(LEN(#REF!)=5,"款","项"))</f>
        <v>#REF!</v>
      </c>
    </row>
    <row r="211" s="297" customFormat="1" ht="36" customHeight="1" spans="1:6">
      <c r="A211" s="322" t="s">
        <v>1462</v>
      </c>
      <c r="B211" s="323">
        <v>379</v>
      </c>
      <c r="C211" s="323">
        <v>379</v>
      </c>
      <c r="D211" s="331">
        <f t="shared" si="18"/>
        <v>0</v>
      </c>
      <c r="E211" s="320" t="e">
        <f>IF(LEN(#REF!)=3,"是",IF(A211&lt;&gt;"",IF(SUM(B211:C211)&lt;&gt;0,"是","否"),"是"))</f>
        <v>#REF!</v>
      </c>
      <c r="F211" s="302" t="e">
        <f>IF(LEN(#REF!)=3,"类",IF(LEN(#REF!)=5,"款","项"))</f>
        <v>#REF!</v>
      </c>
    </row>
    <row r="212" s="297" customFormat="1" ht="36" customHeight="1" spans="1:6">
      <c r="A212" s="322" t="s">
        <v>1463</v>
      </c>
      <c r="B212" s="323"/>
      <c r="C212" s="324"/>
      <c r="D212" s="325" t="str">
        <f t="shared" si="18"/>
        <v/>
      </c>
      <c r="E212" s="320" t="e">
        <f>IF(LEN(#REF!)=3,"是",IF(A212&lt;&gt;"",IF(SUM(B212:C212)&lt;&gt;0,"是","否"),"是"))</f>
        <v>#REF!</v>
      </c>
      <c r="F212" s="302" t="e">
        <f>IF(LEN(#REF!)=3,"类",IF(LEN(#REF!)=5,"款","项"))</f>
        <v>#REF!</v>
      </c>
    </row>
    <row r="213" s="297" customFormat="1" ht="36" customHeight="1" spans="1:6">
      <c r="A213" s="322" t="s">
        <v>1464</v>
      </c>
      <c r="B213" s="323"/>
      <c r="C213" s="324"/>
      <c r="D213" s="325" t="str">
        <f t="shared" si="18"/>
        <v/>
      </c>
      <c r="E213" s="320" t="e">
        <f>IF(LEN(#REF!)=3,"是",IF(A213&lt;&gt;"",IF(SUM(B213:C213)&lt;&gt;0,"是","否"),"是"))</f>
        <v>#REF!</v>
      </c>
      <c r="F213" s="302" t="e">
        <f>IF(LEN(#REF!)=3,"类",IF(LEN(#REF!)=5,"款","项"))</f>
        <v>#REF!</v>
      </c>
    </row>
    <row r="214" s="297" customFormat="1" ht="36" customHeight="1" spans="1:6">
      <c r="A214" s="322" t="s">
        <v>1465</v>
      </c>
      <c r="B214" s="323"/>
      <c r="C214" s="324"/>
      <c r="D214" s="325" t="str">
        <f t="shared" si="18"/>
        <v/>
      </c>
      <c r="E214" s="320" t="e">
        <f>IF(LEN(#REF!)=3,"是",IF(A214&lt;&gt;"",IF(SUM(B214:C214)&lt;&gt;0,"是","否"),"是"))</f>
        <v>#REF!</v>
      </c>
      <c r="F214" s="302" t="e">
        <f>IF(LEN(#REF!)=3,"类",IF(LEN(#REF!)=5,"款","项"))</f>
        <v>#REF!</v>
      </c>
    </row>
    <row r="215" s="297" customFormat="1" ht="36" customHeight="1" spans="1:6">
      <c r="A215" s="322" t="s">
        <v>1466</v>
      </c>
      <c r="B215" s="323"/>
      <c r="C215" s="324"/>
      <c r="D215" s="325" t="str">
        <f t="shared" si="18"/>
        <v/>
      </c>
      <c r="E215" s="320" t="e">
        <f>IF(LEN(#REF!)=3,"是",IF(A215&lt;&gt;"",IF(SUM(B215:C215)&lt;&gt;0,"是","否"),"是"))</f>
        <v>#REF!</v>
      </c>
      <c r="F215" s="302" t="e">
        <f>IF(LEN(#REF!)=3,"类",IF(LEN(#REF!)=5,"款","项"))</f>
        <v>#REF!</v>
      </c>
    </row>
    <row r="216" s="297" customFormat="1" ht="36" customHeight="1" spans="1:6">
      <c r="A216" s="322" t="s">
        <v>1467</v>
      </c>
      <c r="B216" s="323"/>
      <c r="C216" s="324"/>
      <c r="D216" s="325" t="str">
        <f t="shared" si="18"/>
        <v/>
      </c>
      <c r="E216" s="320" t="e">
        <f>IF(LEN(#REF!)=3,"是",IF(A216&lt;&gt;"",IF(SUM(B216:C216)&lt;&gt;0,"是","否"),"是"))</f>
        <v>#REF!</v>
      </c>
      <c r="F216" s="302" t="e">
        <f>IF(LEN(#REF!)=3,"类",IF(LEN(#REF!)=5,"款","项"))</f>
        <v>#REF!</v>
      </c>
    </row>
    <row r="217" s="297" customFormat="1" ht="36" customHeight="1" spans="1:6">
      <c r="A217" s="322" t="s">
        <v>1468</v>
      </c>
      <c r="B217" s="323"/>
      <c r="C217" s="324"/>
      <c r="D217" s="325" t="str">
        <f t="shared" si="18"/>
        <v/>
      </c>
      <c r="E217" s="320" t="e">
        <f>IF(LEN(#REF!)=3,"是",IF(A217&lt;&gt;"",IF(SUM(B217:C217)&lt;&gt;0,"是","否"),"是"))</f>
        <v>#REF!</v>
      </c>
      <c r="F217" s="302" t="e">
        <f>IF(LEN(#REF!)=3,"类",IF(LEN(#REF!)=5,"款","项"))</f>
        <v>#REF!</v>
      </c>
    </row>
    <row r="218" s="297" customFormat="1" ht="36" customHeight="1" spans="1:6">
      <c r="A218" s="322" t="s">
        <v>1469</v>
      </c>
      <c r="B218" s="323"/>
      <c r="C218" s="324"/>
      <c r="D218" s="325" t="str">
        <f t="shared" si="18"/>
        <v/>
      </c>
      <c r="E218" s="320" t="e">
        <f>IF(LEN(#REF!)=3,"是",IF(A218&lt;&gt;"",IF(SUM(B218:C218)&lt;&gt;0,"是","否"),"是"))</f>
        <v>#REF!</v>
      </c>
      <c r="F218" s="302" t="e">
        <f>IF(LEN(#REF!)=3,"类",IF(LEN(#REF!)=5,"款","项"))</f>
        <v>#REF!</v>
      </c>
    </row>
    <row r="219" s="297" customFormat="1" ht="36" customHeight="1" spans="1:6">
      <c r="A219" s="322" t="s">
        <v>1470</v>
      </c>
      <c r="B219" s="323">
        <v>803</v>
      </c>
      <c r="C219" s="324">
        <v>579</v>
      </c>
      <c r="D219" s="325">
        <f t="shared" si="18"/>
        <v>-0.279</v>
      </c>
      <c r="E219" s="320" t="e">
        <f>IF(LEN(#REF!)=3,"是",IF(A219&lt;&gt;"",IF(SUM(B219:C219)&lt;&gt;0,"是","否"),"是"))</f>
        <v>#REF!</v>
      </c>
      <c r="F219" s="302" t="e">
        <f>IF(LEN(#REF!)=3,"类",IF(LEN(#REF!)=5,"款","项"))</f>
        <v>#REF!</v>
      </c>
    </row>
    <row r="220" s="297" customFormat="1" ht="36" customHeight="1" spans="1:6">
      <c r="A220" s="322" t="s">
        <v>1471</v>
      </c>
      <c r="B220" s="323"/>
      <c r="C220" s="324"/>
      <c r="D220" s="325" t="str">
        <f t="shared" si="18"/>
        <v/>
      </c>
      <c r="E220" s="320" t="e">
        <f>IF(LEN(#REF!)=3,"是",IF(A220&lt;&gt;"",IF(SUM(B220:C220)&lt;&gt;0,"是","否"),"是"))</f>
        <v>#REF!</v>
      </c>
      <c r="F220" s="302" t="e">
        <f>IF(LEN(#REF!)=3,"类",IF(LEN(#REF!)=5,"款","项"))</f>
        <v>#REF!</v>
      </c>
    </row>
    <row r="221" s="297" customFormat="1" ht="36" customHeight="1" spans="1:6">
      <c r="A221" s="322" t="s">
        <v>1472</v>
      </c>
      <c r="B221" s="323">
        <v>2173</v>
      </c>
      <c r="C221" s="324">
        <v>2173</v>
      </c>
      <c r="D221" s="325">
        <f t="shared" si="18"/>
        <v>0</v>
      </c>
      <c r="E221" s="320" t="e">
        <f>IF(LEN(#REF!)=3,"是",IF(A221&lt;&gt;"",IF(SUM(B221:C221)&lt;&gt;0,"是","否"),"是"))</f>
        <v>#REF!</v>
      </c>
      <c r="F221" s="302" t="e">
        <f>IF(LEN(#REF!)=3,"类",IF(LEN(#REF!)=5,"款","项"))</f>
        <v>#REF!</v>
      </c>
    </row>
    <row r="222" s="297" customFormat="1" ht="36" customHeight="1" spans="1:6">
      <c r="A222" s="321" t="s">
        <v>1473</v>
      </c>
      <c r="B222" s="326">
        <v>2171</v>
      </c>
      <c r="C222" s="326">
        <v>2521</v>
      </c>
      <c r="D222" s="325">
        <f t="shared" si="18"/>
        <v>0.161</v>
      </c>
      <c r="E222" s="320" t="e">
        <f>IF(LEN(#REF!)=3,"是",IF(A222&lt;&gt;"",IF(SUM(B222:C222)&lt;&gt;0,"是","否"),"是"))</f>
        <v>#REF!</v>
      </c>
      <c r="F222" s="302" t="e">
        <f>IF(LEN(#REF!)=3,"类",IF(LEN(#REF!)=5,"款","项"))</f>
        <v>#REF!</v>
      </c>
    </row>
    <row r="223" s="297" customFormat="1" ht="36" customHeight="1" spans="1:6">
      <c r="A223" s="321" t="s">
        <v>1474</v>
      </c>
      <c r="B223" s="326"/>
      <c r="C223" s="326">
        <v>1275</v>
      </c>
      <c r="D223" s="325" t="str">
        <f t="shared" si="18"/>
        <v/>
      </c>
      <c r="E223" s="320" t="e">
        <f>IF(LEN(#REF!)=3,"是",IF(A223&lt;&gt;"",IF(SUM(B223:C223)&lt;&gt;0,"是","否"),"是"))</f>
        <v>#REF!</v>
      </c>
      <c r="F223" s="302" t="e">
        <f>IF(LEN(#REF!)=3,"类",IF(LEN(#REF!)=5,"款","项"))</f>
        <v>#REF!</v>
      </c>
    </row>
    <row r="224" s="297" customFormat="1" ht="36" customHeight="1" spans="1:6">
      <c r="A224" s="317" t="s">
        <v>1542</v>
      </c>
      <c r="B224" s="318">
        <v>83</v>
      </c>
      <c r="C224" s="318">
        <v>142</v>
      </c>
      <c r="D224" s="319"/>
      <c r="E224" s="320" t="e">
        <f>IF(LEN(#REF!)=3,"是",IF(A224&lt;&gt;"",IF(SUM(B224:C224)&lt;&gt;0,"是","否"),"是"))</f>
        <v>#REF!</v>
      </c>
      <c r="F224" s="302" t="e">
        <f>IF(LEN(#REF!)=3,"类",IF(LEN(#REF!)=5,"款","项"))</f>
        <v>#REF!</v>
      </c>
    </row>
    <row r="225" s="297" customFormat="1" ht="36" customHeight="1" spans="1:6">
      <c r="A225" s="317" t="s">
        <v>1476</v>
      </c>
      <c r="B225" s="318">
        <v>83</v>
      </c>
      <c r="C225" s="318">
        <v>142</v>
      </c>
      <c r="D225" s="319"/>
      <c r="E225" s="320" t="e">
        <f>IF(LEN(#REF!)=3,"是",IF(A225&lt;&gt;"",IF(SUM(B225:C225)&lt;&gt;0,"是","否"),"是"))</f>
        <v>#REF!</v>
      </c>
      <c r="F225" s="302" t="e">
        <f>IF(LEN(#REF!)=3,"类",IF(LEN(#REF!)=5,"款","项"))</f>
        <v>#REF!</v>
      </c>
    </row>
    <row r="226" s="297" customFormat="1" ht="36" customHeight="1" spans="1:6">
      <c r="A226" s="322" t="s">
        <v>1477</v>
      </c>
      <c r="B226" s="323"/>
      <c r="C226" s="324"/>
      <c r="D226" s="325" t="str">
        <f t="shared" ref="D226:D239" si="19">IF(B226&gt;0,C226/B226-1,IF(B226&lt;0,-(C226/B226-1),""))</f>
        <v/>
      </c>
      <c r="E226" s="320" t="e">
        <f>IF(LEN(#REF!)=3,"是",IF(A226&lt;&gt;"",IF(SUM(B226:C226)&lt;&gt;0,"是","否"),"是"))</f>
        <v>#REF!</v>
      </c>
      <c r="F226" s="302" t="e">
        <f>IF(LEN(#REF!)=3,"类",IF(LEN(#REF!)=5,"款","项"))</f>
        <v>#REF!</v>
      </c>
    </row>
    <row r="227" s="297" customFormat="1" ht="36" customHeight="1" spans="1:6">
      <c r="A227" s="322" t="s">
        <v>1478</v>
      </c>
      <c r="B227" s="323"/>
      <c r="C227" s="324"/>
      <c r="D227" s="325" t="str">
        <f t="shared" si="19"/>
        <v/>
      </c>
      <c r="E227" s="320" t="e">
        <f>IF(LEN(#REF!)=3,"是",IF(A227&lt;&gt;"",IF(SUM(B227:C227)&lt;&gt;0,"是","否"),"是"))</f>
        <v>#REF!</v>
      </c>
      <c r="F227" s="302" t="e">
        <f>IF(LEN(#REF!)=3,"类",IF(LEN(#REF!)=5,"款","项"))</f>
        <v>#REF!</v>
      </c>
    </row>
    <row r="228" s="297" customFormat="1" ht="36" customHeight="1" spans="1:6">
      <c r="A228" s="322" t="s">
        <v>1479</v>
      </c>
      <c r="B228" s="323"/>
      <c r="C228" s="324"/>
      <c r="D228" s="325" t="str">
        <f t="shared" si="19"/>
        <v/>
      </c>
      <c r="E228" s="320" t="e">
        <f>IF(LEN(#REF!)=3,"是",IF(A228&lt;&gt;"",IF(SUM(B228:C228)&lt;&gt;0,"是","否"),"是"))</f>
        <v>#REF!</v>
      </c>
      <c r="F228" s="302" t="e">
        <f>IF(LEN(#REF!)=3,"类",IF(LEN(#REF!)=5,"款","项"))</f>
        <v>#REF!</v>
      </c>
    </row>
    <row r="229" s="297" customFormat="1" ht="36" customHeight="1" spans="1:6">
      <c r="A229" s="322" t="s">
        <v>1480</v>
      </c>
      <c r="B229" s="323">
        <v>5</v>
      </c>
      <c r="C229" s="324">
        <v>10</v>
      </c>
      <c r="D229" s="325">
        <f t="shared" si="19"/>
        <v>1</v>
      </c>
      <c r="E229" s="320" t="e">
        <f>IF(LEN(#REF!)=3,"是",IF(A229&lt;&gt;"",IF(SUM(B229:C229)&lt;&gt;0,"是","否"),"是"))</f>
        <v>#REF!</v>
      </c>
      <c r="F229" s="302" t="e">
        <f>IF(LEN(#REF!)=3,"类",IF(LEN(#REF!)=5,"款","项"))</f>
        <v>#REF!</v>
      </c>
    </row>
    <row r="230" s="297" customFormat="1" ht="36" customHeight="1" spans="1:6">
      <c r="A230" s="322" t="s">
        <v>1481</v>
      </c>
      <c r="B230" s="323"/>
      <c r="C230" s="324"/>
      <c r="D230" s="325" t="str">
        <f t="shared" si="19"/>
        <v/>
      </c>
      <c r="E230" s="320" t="e">
        <f>IF(LEN(#REF!)=3,"是",IF(A230&lt;&gt;"",IF(SUM(B230:C230)&lt;&gt;0,"是","否"),"是"))</f>
        <v>#REF!</v>
      </c>
      <c r="F230" s="302" t="e">
        <f>IF(LEN(#REF!)=3,"类",IF(LEN(#REF!)=5,"款","项"))</f>
        <v>#REF!</v>
      </c>
    </row>
    <row r="231" s="297" customFormat="1" ht="36" customHeight="1" spans="1:6">
      <c r="A231" s="322" t="s">
        <v>1482</v>
      </c>
      <c r="B231" s="323"/>
      <c r="C231" s="324"/>
      <c r="D231" s="325" t="str">
        <f t="shared" si="19"/>
        <v/>
      </c>
      <c r="E231" s="320" t="e">
        <f>IF(LEN(#REF!)=3,"是",IF(A231&lt;&gt;"",IF(SUM(B231:C231)&lt;&gt;0,"是","否"),"是"))</f>
        <v>#REF!</v>
      </c>
      <c r="F231" s="302" t="e">
        <f>IF(LEN(#REF!)=3,"类",IF(LEN(#REF!)=5,"款","项"))</f>
        <v>#REF!</v>
      </c>
    </row>
    <row r="232" s="297" customFormat="1" ht="36" customHeight="1" spans="1:6">
      <c r="A232" s="322" t="s">
        <v>1483</v>
      </c>
      <c r="B232" s="323"/>
      <c r="C232" s="324"/>
      <c r="D232" s="325" t="str">
        <f t="shared" si="19"/>
        <v/>
      </c>
      <c r="E232" s="320" t="e">
        <f>IF(LEN(#REF!)=3,"是",IF(A232&lt;&gt;"",IF(SUM(B232:C232)&lt;&gt;0,"是","否"),"是"))</f>
        <v>#REF!</v>
      </c>
      <c r="F232" s="302" t="e">
        <f>IF(LEN(#REF!)=3,"类",IF(LEN(#REF!)=5,"款","项"))</f>
        <v>#REF!</v>
      </c>
    </row>
    <row r="233" s="297" customFormat="1" ht="36" customHeight="1" spans="1:6">
      <c r="A233" s="322" t="s">
        <v>1484</v>
      </c>
      <c r="B233" s="323"/>
      <c r="C233" s="324"/>
      <c r="D233" s="325" t="str">
        <f t="shared" si="19"/>
        <v/>
      </c>
      <c r="E233" s="320" t="e">
        <f>IF(LEN(#REF!)=3,"是",IF(A233&lt;&gt;"",IF(SUM(B233:C233)&lt;&gt;0,"是","否"),"是"))</f>
        <v>#REF!</v>
      </c>
      <c r="F233" s="302" t="e">
        <f>IF(LEN(#REF!)=3,"类",IF(LEN(#REF!)=5,"款","项"))</f>
        <v>#REF!</v>
      </c>
    </row>
    <row r="234" s="297" customFormat="1" ht="36" customHeight="1" spans="1:6">
      <c r="A234" s="322" t="s">
        <v>1485</v>
      </c>
      <c r="B234" s="323"/>
      <c r="C234" s="324"/>
      <c r="D234" s="325" t="str">
        <f t="shared" si="19"/>
        <v/>
      </c>
      <c r="E234" s="320" t="e">
        <f>IF(LEN(#REF!)=3,"是",IF(A234&lt;&gt;"",IF(SUM(B234:C234)&lt;&gt;0,"是","否"),"是"))</f>
        <v>#REF!</v>
      </c>
      <c r="F234" s="302" t="e">
        <f>IF(LEN(#REF!)=3,"类",IF(LEN(#REF!)=5,"款","项"))</f>
        <v>#REF!</v>
      </c>
    </row>
    <row r="235" s="297" customFormat="1" ht="36" customHeight="1" spans="1:6">
      <c r="A235" s="322" t="s">
        <v>1486</v>
      </c>
      <c r="B235" s="323"/>
      <c r="C235" s="324"/>
      <c r="D235" s="325" t="str">
        <f t="shared" si="19"/>
        <v/>
      </c>
      <c r="E235" s="320" t="e">
        <f>IF(LEN(#REF!)=3,"是",IF(A235&lt;&gt;"",IF(SUM(B235:C235)&lt;&gt;0,"是","否"),"是"))</f>
        <v>#REF!</v>
      </c>
      <c r="F235" s="302" t="e">
        <f>IF(LEN(#REF!)=3,"类",IF(LEN(#REF!)=5,"款","项"))</f>
        <v>#REF!</v>
      </c>
    </row>
    <row r="236" s="297" customFormat="1" ht="36" customHeight="1" spans="1:6">
      <c r="A236" s="322" t="s">
        <v>1487</v>
      </c>
      <c r="B236" s="323"/>
      <c r="C236" s="324"/>
      <c r="D236" s="325" t="str">
        <f t="shared" si="19"/>
        <v/>
      </c>
      <c r="E236" s="320" t="e">
        <f>IF(LEN(#REF!)=3,"是",IF(A236&lt;&gt;"",IF(SUM(B236:C236)&lt;&gt;0,"是","否"),"是"))</f>
        <v>#REF!</v>
      </c>
      <c r="F236" s="302" t="e">
        <f>IF(LEN(#REF!)=3,"类",IF(LEN(#REF!)=5,"款","项"))</f>
        <v>#REF!</v>
      </c>
    </row>
    <row r="237" s="297" customFormat="1" ht="36" customHeight="1" spans="1:6">
      <c r="A237" s="322" t="s">
        <v>1488</v>
      </c>
      <c r="B237" s="323">
        <v>27</v>
      </c>
      <c r="C237" s="324">
        <v>1</v>
      </c>
      <c r="D237" s="325">
        <f t="shared" si="19"/>
        <v>-0.963</v>
      </c>
      <c r="E237" s="320" t="e">
        <f>IF(LEN(#REF!)=3,"是",IF(A237&lt;&gt;"",IF(SUM(B237:C237)&lt;&gt;0,"是","否"),"是"))</f>
        <v>#REF!</v>
      </c>
      <c r="F237" s="302" t="e">
        <f>IF(LEN(#REF!)=3,"类",IF(LEN(#REF!)=5,"款","项"))</f>
        <v>#REF!</v>
      </c>
    </row>
    <row r="238" s="297" customFormat="1" ht="36" customHeight="1" spans="1:6">
      <c r="A238" s="322" t="s">
        <v>1489</v>
      </c>
      <c r="B238" s="323"/>
      <c r="C238" s="324"/>
      <c r="D238" s="325" t="str">
        <f t="shared" si="19"/>
        <v/>
      </c>
      <c r="E238" s="320" t="e">
        <f>IF(LEN(#REF!)=3,"是",IF(A238&lt;&gt;"",IF(SUM(B238:C238)&lt;&gt;0,"是","否"),"是"))</f>
        <v>#REF!</v>
      </c>
      <c r="F238" s="302" t="e">
        <f>IF(LEN(#REF!)=3,"类",IF(LEN(#REF!)=5,"款","项"))</f>
        <v>#REF!</v>
      </c>
    </row>
    <row r="239" s="297" customFormat="1" ht="36" customHeight="1" spans="1:6">
      <c r="A239" s="322" t="s">
        <v>1490</v>
      </c>
      <c r="B239" s="323">
        <v>1</v>
      </c>
      <c r="C239" s="324">
        <v>1</v>
      </c>
      <c r="D239" s="325">
        <f t="shared" si="19"/>
        <v>0</v>
      </c>
      <c r="E239" s="320" t="e">
        <f>IF(LEN(#REF!)=3,"是",IF(A239&lt;&gt;"",IF(SUM(B239:C239)&lt;&gt;0,"是","否"),"是"))</f>
        <v>#REF!</v>
      </c>
      <c r="F239" s="302" t="e">
        <f>IF(LEN(#REF!)=3,"类",IF(LEN(#REF!)=5,"款","项"))</f>
        <v>#REF!</v>
      </c>
    </row>
    <row r="240" s="297" customFormat="1" ht="36" customHeight="1" spans="1:6">
      <c r="A240" s="321" t="s">
        <v>1491</v>
      </c>
      <c r="B240" s="326">
        <v>50</v>
      </c>
      <c r="C240" s="326">
        <v>50</v>
      </c>
      <c r="D240" s="327"/>
      <c r="E240" s="320" t="e">
        <f>IF(LEN(#REF!)=3,"是",IF(A240&lt;&gt;"",IF(SUM(B240:C240)&lt;&gt;0,"是","否"),"是"))</f>
        <v>#REF!</v>
      </c>
      <c r="F240" s="302" t="e">
        <f>IF(LEN(#REF!)=3,"类",IF(LEN(#REF!)=5,"款","项"))</f>
        <v>#REF!</v>
      </c>
    </row>
    <row r="241" s="297" customFormat="1" ht="36" customHeight="1" spans="1:6">
      <c r="A241" s="321" t="s">
        <v>1492</v>
      </c>
      <c r="B241" s="326"/>
      <c r="C241" s="326">
        <v>80</v>
      </c>
      <c r="D241" s="325" t="str">
        <f>IF(B241&gt;0,C241/B241-1,IF(B241&lt;0,-(C241/B241-1),""))</f>
        <v/>
      </c>
      <c r="E241" s="320" t="e">
        <f>IF(LEN(#REF!)=3,"是",IF(A241&lt;&gt;"",IF(SUM(B241:C241)&lt;&gt;0,"是","否"),"是"))</f>
        <v>#REF!</v>
      </c>
      <c r="F241" s="302" t="e">
        <f>IF(LEN(#REF!)=3,"类",IF(LEN(#REF!)=5,"款","项"))</f>
        <v>#REF!</v>
      </c>
    </row>
    <row r="242" s="297" customFormat="1" ht="36" customHeight="1" spans="1:6">
      <c r="A242" s="317" t="s">
        <v>1543</v>
      </c>
      <c r="B242" s="318"/>
      <c r="C242" s="318"/>
      <c r="D242" s="319"/>
      <c r="E242" s="320" t="e">
        <f>IF(LEN(#REF!)=3,"是",IF(A242&lt;&gt;"",IF(SUM(B242:C242)&lt;&gt;0,"是","否"),"是"))</f>
        <v>#REF!</v>
      </c>
      <c r="F242" s="302" t="e">
        <f>IF(LEN(#REF!)=3,"类",IF(LEN(#REF!)=5,"款","项"))</f>
        <v>#REF!</v>
      </c>
    </row>
    <row r="243" s="297" customFormat="1" ht="36" customHeight="1" spans="1:6">
      <c r="A243" s="328" t="s">
        <v>1494</v>
      </c>
      <c r="B243" s="329">
        <f>SUM(B244:B255)</f>
        <v>0</v>
      </c>
      <c r="C243" s="330">
        <f>SUM(C244:C255)</f>
        <v>0</v>
      </c>
      <c r="D243" s="331" t="str">
        <f t="shared" ref="D243:D262" si="20">IF(B243&gt;0,C243/B243-1,IF(B243&lt;0,-(C243/B243-1),""))</f>
        <v/>
      </c>
      <c r="E243" s="320" t="e">
        <f>IF(LEN(#REF!)=3,"是",IF(A243&lt;&gt;"",IF(SUM(B243:C243)&lt;&gt;0,"是","否"),"是"))</f>
        <v>#REF!</v>
      </c>
      <c r="F243" s="302" t="e">
        <f>IF(LEN(#REF!)=3,"类",IF(LEN(#REF!)=5,"款","项"))</f>
        <v>#REF!</v>
      </c>
    </row>
    <row r="244" s="297" customFormat="1" ht="36" customHeight="1" spans="1:6">
      <c r="A244" s="322" t="s">
        <v>1495</v>
      </c>
      <c r="B244" s="323"/>
      <c r="C244" s="324"/>
      <c r="D244" s="325" t="str">
        <f t="shared" si="20"/>
        <v/>
      </c>
      <c r="E244" s="320" t="e">
        <f>IF(LEN(#REF!)=3,"是",IF(A244&lt;&gt;"",IF(SUM(B244:C244)&lt;&gt;0,"是","否"),"是"))</f>
        <v>#REF!</v>
      </c>
      <c r="F244" s="302" t="e">
        <f>IF(LEN(#REF!)=3,"类",IF(LEN(#REF!)=5,"款","项"))</f>
        <v>#REF!</v>
      </c>
    </row>
    <row r="245" s="297" customFormat="1" ht="36" customHeight="1" spans="1:6">
      <c r="A245" s="322" t="s">
        <v>1496</v>
      </c>
      <c r="B245" s="323"/>
      <c r="C245" s="324"/>
      <c r="D245" s="325" t="str">
        <f t="shared" si="20"/>
        <v/>
      </c>
      <c r="E245" s="320" t="e">
        <f>IF(LEN(#REF!)=3,"是",IF(A245&lt;&gt;"",IF(SUM(B245:C245)&lt;&gt;0,"是","否"),"是"))</f>
        <v>#REF!</v>
      </c>
      <c r="F245" s="302" t="e">
        <f>IF(LEN(#REF!)=3,"类",IF(LEN(#REF!)=5,"款","项"))</f>
        <v>#REF!</v>
      </c>
    </row>
    <row r="246" s="297" customFormat="1" ht="36" customHeight="1" spans="1:6">
      <c r="A246" s="322" t="s">
        <v>1497</v>
      </c>
      <c r="B246" s="323"/>
      <c r="C246" s="324"/>
      <c r="D246" s="325" t="str">
        <f t="shared" si="20"/>
        <v/>
      </c>
      <c r="E246" s="320" t="e">
        <f>IF(LEN(#REF!)=3,"是",IF(A246&lt;&gt;"",IF(SUM(B246:C246)&lt;&gt;0,"是","否"),"是"))</f>
        <v>#REF!</v>
      </c>
      <c r="F246" s="302" t="e">
        <f>IF(LEN(#REF!)=3,"类",IF(LEN(#REF!)=5,"款","项"))</f>
        <v>#REF!</v>
      </c>
    </row>
    <row r="247" s="297" customFormat="1" ht="36" customHeight="1" spans="1:6">
      <c r="A247" s="322" t="s">
        <v>1498</v>
      </c>
      <c r="B247" s="323"/>
      <c r="C247" s="324"/>
      <c r="D247" s="325" t="str">
        <f t="shared" si="20"/>
        <v/>
      </c>
      <c r="E247" s="320" t="e">
        <f>IF(LEN(#REF!)=3,"是",IF(A247&lt;&gt;"",IF(SUM(B247:C247)&lt;&gt;0,"是","否"),"是"))</f>
        <v>#REF!</v>
      </c>
      <c r="F247" s="302" t="e">
        <f>IF(LEN(#REF!)=3,"类",IF(LEN(#REF!)=5,"款","项"))</f>
        <v>#REF!</v>
      </c>
    </row>
    <row r="248" s="297" customFormat="1" ht="36" customHeight="1" spans="1:6">
      <c r="A248" s="322" t="s">
        <v>1499</v>
      </c>
      <c r="B248" s="323"/>
      <c r="C248" s="324"/>
      <c r="D248" s="325" t="str">
        <f t="shared" si="20"/>
        <v/>
      </c>
      <c r="E248" s="320" t="e">
        <f>IF(LEN(#REF!)=3,"是",IF(A248&lt;&gt;"",IF(SUM(B248:C248)&lt;&gt;0,"是","否"),"是"))</f>
        <v>#REF!</v>
      </c>
      <c r="F248" s="302" t="e">
        <f>IF(LEN(#REF!)=3,"类",IF(LEN(#REF!)=5,"款","项"))</f>
        <v>#REF!</v>
      </c>
    </row>
    <row r="249" s="297" customFormat="1" ht="36" customHeight="1" spans="1:6">
      <c r="A249" s="322" t="s">
        <v>1500</v>
      </c>
      <c r="B249" s="323"/>
      <c r="C249" s="324"/>
      <c r="D249" s="325" t="str">
        <f t="shared" si="20"/>
        <v/>
      </c>
      <c r="E249" s="320" t="e">
        <f>IF(LEN(#REF!)=3,"是",IF(A249&lt;&gt;"",IF(SUM(B249:C249)&lt;&gt;0,"是","否"),"是"))</f>
        <v>#REF!</v>
      </c>
      <c r="F249" s="302" t="e">
        <f>IF(LEN(#REF!)=3,"类",IF(LEN(#REF!)=5,"款","项"))</f>
        <v>#REF!</v>
      </c>
    </row>
    <row r="250" s="297" customFormat="1" ht="36" customHeight="1" spans="1:6">
      <c r="A250" s="322" t="s">
        <v>1501</v>
      </c>
      <c r="B250" s="323"/>
      <c r="C250" s="324"/>
      <c r="D250" s="325" t="str">
        <f t="shared" si="20"/>
        <v/>
      </c>
      <c r="E250" s="320" t="e">
        <f>IF(LEN(#REF!)=3,"是",IF(A250&lt;&gt;"",IF(SUM(B250:C250)&lt;&gt;0,"是","否"),"是"))</f>
        <v>#REF!</v>
      </c>
      <c r="F250" s="302" t="e">
        <f>IF(LEN(#REF!)=3,"类",IF(LEN(#REF!)=5,"款","项"))</f>
        <v>#REF!</v>
      </c>
    </row>
    <row r="251" s="297" customFormat="1" ht="36" customHeight="1" spans="1:6">
      <c r="A251" s="322" t="s">
        <v>1502</v>
      </c>
      <c r="B251" s="323"/>
      <c r="C251" s="324"/>
      <c r="D251" s="325" t="str">
        <f t="shared" si="20"/>
        <v/>
      </c>
      <c r="E251" s="320" t="e">
        <f>IF(LEN(#REF!)=3,"是",IF(A251&lt;&gt;"",IF(SUM(B251:C251)&lt;&gt;0,"是","否"),"是"))</f>
        <v>#REF!</v>
      </c>
      <c r="F251" s="302" t="e">
        <f>IF(LEN(#REF!)=3,"类",IF(LEN(#REF!)=5,"款","项"))</f>
        <v>#REF!</v>
      </c>
    </row>
    <row r="252" s="297" customFormat="1" ht="36" customHeight="1" spans="1:6">
      <c r="A252" s="322" t="s">
        <v>1503</v>
      </c>
      <c r="B252" s="323"/>
      <c r="C252" s="324"/>
      <c r="D252" s="325" t="str">
        <f t="shared" si="20"/>
        <v/>
      </c>
      <c r="E252" s="320" t="e">
        <f>IF(LEN(#REF!)=3,"是",IF(A252&lt;&gt;"",IF(SUM(B252:C252)&lt;&gt;0,"是","否"),"是"))</f>
        <v>#REF!</v>
      </c>
      <c r="F252" s="302" t="e">
        <f>IF(LEN(#REF!)=3,"类",IF(LEN(#REF!)=5,"款","项"))</f>
        <v>#REF!</v>
      </c>
    </row>
    <row r="253" s="297" customFormat="1" ht="36" customHeight="1" spans="1:6">
      <c r="A253" s="322" t="s">
        <v>1504</v>
      </c>
      <c r="B253" s="323"/>
      <c r="C253" s="324"/>
      <c r="D253" s="325" t="str">
        <f t="shared" si="20"/>
        <v/>
      </c>
      <c r="E253" s="320" t="e">
        <f>IF(LEN(#REF!)=3,"是",IF(A253&lt;&gt;"",IF(SUM(B253:C253)&lt;&gt;0,"是","否"),"是"))</f>
        <v>#REF!</v>
      </c>
      <c r="F253" s="302" t="e">
        <f>IF(LEN(#REF!)=3,"类",IF(LEN(#REF!)=5,"款","项"))</f>
        <v>#REF!</v>
      </c>
    </row>
    <row r="254" s="297" customFormat="1" ht="36" customHeight="1" spans="1:6">
      <c r="A254" s="322" t="s">
        <v>1505</v>
      </c>
      <c r="B254" s="323"/>
      <c r="C254" s="324"/>
      <c r="D254" s="325" t="str">
        <f t="shared" si="20"/>
        <v/>
      </c>
      <c r="E254" s="320" t="e">
        <f>IF(LEN(#REF!)=3,"是",IF(A254&lt;&gt;"",IF(SUM(B254:C254)&lt;&gt;0,"是","否"),"是"))</f>
        <v>#REF!</v>
      </c>
      <c r="F254" s="302" t="e">
        <f>IF(LEN(#REF!)=3,"类",IF(LEN(#REF!)=5,"款","项"))</f>
        <v>#REF!</v>
      </c>
    </row>
    <row r="255" s="297" customFormat="1" ht="36" customHeight="1" spans="1:6">
      <c r="A255" s="322" t="s">
        <v>1506</v>
      </c>
      <c r="B255" s="323"/>
      <c r="C255" s="324"/>
      <c r="D255" s="325" t="str">
        <f t="shared" si="20"/>
        <v/>
      </c>
      <c r="E255" s="320" t="e">
        <f>IF(LEN(#REF!)=3,"是",IF(A255&lt;&gt;"",IF(SUM(B255:C255)&lt;&gt;0,"是","否"),"是"))</f>
        <v>#REF!</v>
      </c>
      <c r="F255" s="302" t="e">
        <f>IF(LEN(#REF!)=3,"类",IF(LEN(#REF!)=5,"款","项"))</f>
        <v>#REF!</v>
      </c>
    </row>
    <row r="256" s="297" customFormat="1" ht="36" customHeight="1" spans="1:6">
      <c r="A256" s="328" t="s">
        <v>1507</v>
      </c>
      <c r="B256" s="329">
        <f>SUM(B257:B262)</f>
        <v>0</v>
      </c>
      <c r="C256" s="330">
        <f>SUM(C257:C262)</f>
        <v>0</v>
      </c>
      <c r="D256" s="331" t="str">
        <f t="shared" si="20"/>
        <v/>
      </c>
      <c r="E256" s="320" t="e">
        <f>IF(LEN(#REF!)=3,"是",IF(A256&lt;&gt;"",IF(SUM(B256:C256)&lt;&gt;0,"是","否"),"是"))</f>
        <v>#REF!</v>
      </c>
      <c r="F256" s="302" t="e">
        <f>IF(LEN(#REF!)=3,"类",IF(LEN(#REF!)=5,"款","项"))</f>
        <v>#REF!</v>
      </c>
    </row>
    <row r="257" s="297" customFormat="1" ht="36" customHeight="1" spans="1:6">
      <c r="A257" s="322" t="s">
        <v>1508</v>
      </c>
      <c r="B257" s="323"/>
      <c r="C257" s="324"/>
      <c r="D257" s="325" t="str">
        <f t="shared" si="20"/>
        <v/>
      </c>
      <c r="E257" s="320" t="e">
        <f>IF(LEN(#REF!)=3,"是",IF(A257&lt;&gt;"",IF(SUM(B257:C257)&lt;&gt;0,"是","否"),"是"))</f>
        <v>#REF!</v>
      </c>
      <c r="F257" s="302" t="e">
        <f>IF(LEN(#REF!)=3,"类",IF(LEN(#REF!)=5,"款","项"))</f>
        <v>#REF!</v>
      </c>
    </row>
    <row r="258" s="297" customFormat="1" ht="36" customHeight="1" spans="1:6">
      <c r="A258" s="322" t="s">
        <v>1509</v>
      </c>
      <c r="B258" s="323"/>
      <c r="C258" s="324"/>
      <c r="D258" s="325" t="str">
        <f t="shared" si="20"/>
        <v/>
      </c>
      <c r="E258" s="320" t="e">
        <f>IF(LEN(#REF!)=3,"是",IF(A258&lt;&gt;"",IF(SUM(B258:C258)&lt;&gt;0,"是","否"),"是"))</f>
        <v>#REF!</v>
      </c>
      <c r="F258" s="302" t="e">
        <f>IF(LEN(#REF!)=3,"类",IF(LEN(#REF!)=5,"款","项"))</f>
        <v>#REF!</v>
      </c>
    </row>
    <row r="259" s="297" customFormat="1" ht="36" customHeight="1" spans="1:6">
      <c r="A259" s="322" t="s">
        <v>1510</v>
      </c>
      <c r="B259" s="323"/>
      <c r="C259" s="324"/>
      <c r="D259" s="325" t="str">
        <f t="shared" si="20"/>
        <v/>
      </c>
      <c r="E259" s="320" t="e">
        <f>IF(LEN(#REF!)=3,"是",IF(A259&lt;&gt;"",IF(SUM(B259:C259)&lt;&gt;0,"是","否"),"是"))</f>
        <v>#REF!</v>
      </c>
      <c r="F259" s="302" t="e">
        <f>IF(LEN(#REF!)=3,"类",IF(LEN(#REF!)=5,"款","项"))</f>
        <v>#REF!</v>
      </c>
    </row>
    <row r="260" s="297" customFormat="1" ht="36" customHeight="1" spans="1:6">
      <c r="A260" s="322" t="s">
        <v>1511</v>
      </c>
      <c r="B260" s="323"/>
      <c r="C260" s="324"/>
      <c r="D260" s="325" t="str">
        <f t="shared" si="20"/>
        <v/>
      </c>
      <c r="E260" s="320" t="e">
        <f>IF(LEN(#REF!)=3,"是",IF(A260&lt;&gt;"",IF(SUM(B260:C260)&lt;&gt;0,"是","否"),"是"))</f>
        <v>#REF!</v>
      </c>
      <c r="F260" s="302" t="e">
        <f>IF(LEN(#REF!)=3,"类",IF(LEN(#REF!)=5,"款","项"))</f>
        <v>#REF!</v>
      </c>
    </row>
    <row r="261" s="297" customFormat="1" ht="36" customHeight="1" spans="1:6">
      <c r="A261" s="322" t="s">
        <v>1512</v>
      </c>
      <c r="B261" s="323"/>
      <c r="C261" s="324"/>
      <c r="D261" s="325" t="str">
        <f t="shared" si="20"/>
        <v/>
      </c>
      <c r="E261" s="320" t="e">
        <f>IF(LEN(#REF!)=3,"是",IF(A261&lt;&gt;"",IF(SUM(B261:C261)&lt;&gt;0,"是","否"),"是"))</f>
        <v>#REF!</v>
      </c>
      <c r="F261" s="302" t="e">
        <f>IF(LEN(#REF!)=3,"类",IF(LEN(#REF!)=5,"款","项"))</f>
        <v>#REF!</v>
      </c>
    </row>
    <row r="262" s="297" customFormat="1" ht="36" customHeight="1" spans="1:6">
      <c r="A262" s="322" t="s">
        <v>1513</v>
      </c>
      <c r="B262" s="323"/>
      <c r="C262" s="324"/>
      <c r="D262" s="325" t="str">
        <f t="shared" si="20"/>
        <v/>
      </c>
      <c r="E262" s="320" t="e">
        <f>IF(LEN(#REF!)=3,"是",IF(A262&lt;&gt;"",IF(SUM(B262:C262)&lt;&gt;0,"是","否"),"是"))</f>
        <v>#REF!</v>
      </c>
      <c r="F262" s="302" t="e">
        <f>IF(LEN(#REF!)=3,"类",IF(LEN(#REF!)=5,"款","项"))</f>
        <v>#REF!</v>
      </c>
    </row>
    <row r="263" s="297" customFormat="1" ht="36" customHeight="1" spans="1:6">
      <c r="A263" s="321"/>
      <c r="B263" s="326"/>
      <c r="C263" s="326"/>
      <c r="D263" s="319"/>
      <c r="E263" s="320" t="e">
        <f>IF(LEN(#REF!)=3,"是",IF(A263&lt;&gt;"",IF(SUM(B263:C263)&lt;&gt;0,"是","否"),"是"))</f>
        <v>#REF!</v>
      </c>
      <c r="F263" s="302"/>
    </row>
    <row r="264" s="297" customFormat="1" ht="36" customHeight="1" spans="1:6">
      <c r="A264" s="339" t="s">
        <v>1544</v>
      </c>
      <c r="B264" s="318">
        <f>B4+B20+B31+B89+B124+B176+B180+B206+B224+B242</f>
        <v>21779</v>
      </c>
      <c r="C264" s="318">
        <f>C4+C20+C31+C89+C124+C176+C180+C206+C224+C242</f>
        <v>45770</v>
      </c>
      <c r="D264" s="331">
        <f t="shared" ref="D264:D268" si="21">IF(B264&gt;0,C264/B264-1,IF(B264&lt;0,-(C264/B264-1),""))</f>
        <v>1.102</v>
      </c>
      <c r="E264" s="320" t="e">
        <f>IF(LEN(#REF!)=3,"是",IF(A264&lt;&gt;"",IF(SUM(B264:C264)&lt;&gt;0,"是","否"),"是"))</f>
        <v>#REF!</v>
      </c>
      <c r="F264" s="302"/>
    </row>
    <row r="265" s="297" customFormat="1" ht="36" customHeight="1" spans="1:6">
      <c r="A265" s="340" t="s">
        <v>120</v>
      </c>
      <c r="B265" s="85">
        <v>18318</v>
      </c>
      <c r="C265" s="85">
        <v>560</v>
      </c>
      <c r="D265" s="331">
        <f t="shared" si="21"/>
        <v>-0.969</v>
      </c>
      <c r="E265" s="320" t="e">
        <f>IF(LEN(#REF!)=3,"是",IF(A265&lt;&gt;"",IF(SUM(B265:C265)&lt;&gt;0,"是","否"),"是"))</f>
        <v>#REF!</v>
      </c>
      <c r="F265" s="302"/>
    </row>
    <row r="266" s="297" customFormat="1" ht="36" customHeight="1" spans="1:6">
      <c r="A266" s="341" t="s">
        <v>1515</v>
      </c>
      <c r="B266" s="92"/>
      <c r="C266" s="92">
        <v>560</v>
      </c>
      <c r="D266" s="325" t="str">
        <f t="shared" si="21"/>
        <v/>
      </c>
      <c r="E266" s="320" t="e">
        <f>IF(LEN(#REF!)=3,"是",IF(A266&lt;&gt;"",IF(SUM(B266:C266)&lt;&gt;0,"是","否"),"是"))</f>
        <v>#REF!</v>
      </c>
      <c r="F266" s="302"/>
    </row>
    <row r="267" s="297" customFormat="1" ht="36" customHeight="1" spans="1:6">
      <c r="A267" s="341" t="s">
        <v>1545</v>
      </c>
      <c r="B267" s="92"/>
      <c r="C267" s="92"/>
      <c r="D267" s="124"/>
      <c r="E267" s="320" t="e">
        <f>IF(LEN(#REF!)=3,"是",IF(A267&lt;&gt;"",IF(SUM(B267:C267)&lt;&gt;0,"是","否"),"是"))</f>
        <v>#REF!</v>
      </c>
      <c r="F267" s="302"/>
    </row>
    <row r="268" s="297" customFormat="1" ht="36" customHeight="1" spans="1:5">
      <c r="A268" s="342" t="s">
        <v>1516</v>
      </c>
      <c r="B268" s="92"/>
      <c r="C268" s="92">
        <v>560</v>
      </c>
      <c r="D268" s="325" t="str">
        <f t="shared" si="21"/>
        <v/>
      </c>
      <c r="E268" s="320" t="e">
        <f>IF(LEN(#REF!)=3,"是",IF(A268&lt;&gt;"",IF(SUM(B268:C268)&lt;&gt;0,"是","否"),"是"))</f>
        <v>#REF!</v>
      </c>
    </row>
    <row r="269" s="297" customFormat="1" ht="36" customHeight="1" spans="1:6">
      <c r="A269" s="341" t="s">
        <v>1518</v>
      </c>
      <c r="B269" s="92"/>
      <c r="C269" s="92"/>
      <c r="D269" s="124"/>
      <c r="E269" s="320" t="e">
        <f>IF(LEN(#REF!)=3,"是",IF(A269&lt;&gt;"",IF(SUM(B269:C269)&lt;&gt;0,"是","否"),"是"))</f>
        <v>#REF!</v>
      </c>
      <c r="F269" s="302"/>
    </row>
    <row r="270" s="297" customFormat="1" ht="36" customHeight="1" spans="1:6">
      <c r="A270" s="341" t="s">
        <v>1519</v>
      </c>
      <c r="B270" s="92">
        <v>18318</v>
      </c>
      <c r="C270" s="92"/>
      <c r="D270" s="325">
        <f>IF(B270&gt;0,C270/B270-1,IF(B270&lt;0,-(C270/B270-1),""))</f>
        <v>-1</v>
      </c>
      <c r="E270" s="320" t="e">
        <f>IF(LEN(#REF!)=3,"是",IF(A270&lt;&gt;"",IF(SUM(B270:C270)&lt;&gt;0,"是","否"),"是"))</f>
        <v>#REF!</v>
      </c>
      <c r="F270" s="302"/>
    </row>
    <row r="271" s="297" customFormat="1" ht="36" customHeight="1" spans="1:6">
      <c r="A271" s="343" t="s">
        <v>1546</v>
      </c>
      <c r="B271" s="92"/>
      <c r="C271" s="92"/>
      <c r="D271" s="126"/>
      <c r="E271" s="320" t="e">
        <f>IF(LEN(#REF!)=3,"是",IF(A271&lt;&gt;"",IF(SUM(B271:C271)&lt;&gt;0,"是","否"),"是"))</f>
        <v>#REF!</v>
      </c>
      <c r="F271" s="302"/>
    </row>
    <row r="272" s="297" customFormat="1" ht="36" customHeight="1" spans="1:6">
      <c r="A272" s="344" t="s">
        <v>1520</v>
      </c>
      <c r="B272" s="85">
        <v>24000</v>
      </c>
      <c r="C272" s="85">
        <v>5000</v>
      </c>
      <c r="D272" s="331">
        <f>IF(B272&gt;0,C272/B272-1,IF(B272&lt;0,-(C272/B272-1),""))</f>
        <v>-0.792</v>
      </c>
      <c r="E272" s="320" t="e">
        <f>IF(LEN(#REF!)=3,"是",IF(A272&lt;&gt;"",IF(SUM(B272:C272)&lt;&gt;0,"是","否"),"是"))</f>
        <v>#REF!</v>
      </c>
      <c r="F272" s="302"/>
    </row>
    <row r="273" s="297" customFormat="1" ht="36" customHeight="1" spans="1:6">
      <c r="A273" s="344" t="s">
        <v>1547</v>
      </c>
      <c r="B273" s="85"/>
      <c r="C273" s="92"/>
      <c r="D273" s="124"/>
      <c r="E273" s="320" t="e">
        <f>IF(LEN(#REF!)=3,"是",IF(A273&lt;&gt;"",IF(SUM(B273:C273)&lt;&gt;0,"是","否"),"是"))</f>
        <v>#REF!</v>
      </c>
      <c r="F273" s="302"/>
    </row>
    <row r="274" s="297" customFormat="1" ht="36" customHeight="1" spans="1:6">
      <c r="A274" s="345" t="s">
        <v>128</v>
      </c>
      <c r="B274" s="85">
        <f>B264+B265+B272</f>
        <v>64097</v>
      </c>
      <c r="C274" s="85">
        <f>C264+C265+C272</f>
        <v>51330</v>
      </c>
      <c r="D274" s="331">
        <f>IF(B274&gt;0,C274/B274-1,IF(B274&lt;0,-(C274/B274-1),""))</f>
        <v>-0.199</v>
      </c>
      <c r="E274" s="320" t="e">
        <f>IF(LEN(#REF!)=3,"是",IF(A274&lt;&gt;"",IF(SUM(B274:C274)&lt;&gt;0,"是","否"),"是"))</f>
        <v>#REF!</v>
      </c>
      <c r="F274" s="302"/>
    </row>
    <row r="275" s="297" customFormat="1" spans="2:5">
      <c r="B275" s="346"/>
      <c r="C275" s="347"/>
      <c r="D275" s="305"/>
      <c r="E275" s="306"/>
    </row>
    <row r="276" s="297" customFormat="1" spans="2:5">
      <c r="B276" s="346"/>
      <c r="C276" s="347"/>
      <c r="D276" s="305"/>
      <c r="E276" s="306"/>
    </row>
    <row r="277" s="297" customFormat="1" spans="2:5">
      <c r="B277" s="346"/>
      <c r="C277" s="347"/>
      <c r="D277" s="305"/>
      <c r="E277" s="306"/>
    </row>
  </sheetData>
  <mergeCells count="1">
    <mergeCell ref="A1:D1"/>
  </mergeCells>
  <conditionalFormatting sqref="A271">
    <cfRule type="expression" dxfId="1" priority="6" stopIfTrue="1">
      <formula>"len($A:$A)=3"</formula>
    </cfRule>
  </conditionalFormatting>
  <conditionalFormatting sqref="B271">
    <cfRule type="expression" dxfId="1" priority="4" stopIfTrue="1">
      <formula>"len($A:$A)=3"</formula>
    </cfRule>
  </conditionalFormatting>
  <conditionalFormatting sqref="C271">
    <cfRule type="expression" dxfId="1" priority="3" stopIfTrue="1">
      <formula>"len($A:$A)=3"</formula>
    </cfRule>
  </conditionalFormatting>
  <conditionalFormatting sqref="C272">
    <cfRule type="expression" dxfId="1" priority="1" stopIfTrue="1">
      <formula>"len($A:$A)=3"</formula>
    </cfRule>
  </conditionalFormatting>
  <conditionalFormatting sqref="A272:A273">
    <cfRule type="expression" dxfId="1" priority="5" stopIfTrue="1">
      <formula>"len($A:$A)=3"</formula>
    </cfRule>
  </conditionalFormatting>
  <conditionalFormatting sqref="B272:B273">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A1" sqref="A1:D1"/>
    </sheetView>
  </sheetViews>
  <sheetFormatPr defaultColWidth="9" defaultRowHeight="13.5" outlineLevelCol="4"/>
  <cols>
    <col min="1" max="1" width="52.1333333333333" style="185" customWidth="1"/>
    <col min="2" max="4" width="20.6333333333333" customWidth="1"/>
    <col min="5" max="5" width="9" hidden="1" customWidth="1"/>
  </cols>
  <sheetData>
    <row r="1" s="280" customFormat="1" ht="45" customHeight="1" spans="1:5">
      <c r="A1" s="281" t="s">
        <v>1548</v>
      </c>
      <c r="B1" s="281"/>
      <c r="C1" s="281"/>
      <c r="D1" s="281"/>
      <c r="E1" s="282"/>
    </row>
    <row r="2" ht="20.1" customHeight="1" spans="1:5">
      <c r="A2" s="283"/>
      <c r="B2" s="284"/>
      <c r="C2" s="285"/>
      <c r="D2" s="285" t="s">
        <v>2</v>
      </c>
      <c r="E2" s="185"/>
    </row>
    <row r="3" ht="45" customHeight="1" spans="1:5">
      <c r="A3" s="179" t="s">
        <v>1180</v>
      </c>
      <c r="B3" s="119" t="s">
        <v>130</v>
      </c>
      <c r="C3" s="119" t="s">
        <v>6</v>
      </c>
      <c r="D3" s="119" t="s">
        <v>131</v>
      </c>
      <c r="E3" s="286" t="s">
        <v>136</v>
      </c>
    </row>
    <row r="4" ht="36" customHeight="1" spans="1:5">
      <c r="A4" s="287" t="s">
        <v>1293</v>
      </c>
      <c r="B4" s="288"/>
      <c r="C4" s="288"/>
      <c r="D4" s="289"/>
      <c r="E4" s="290" t="str">
        <f>IF(A4&lt;&gt;"",IF(SUM(B4:C4)&lt;&gt;0,"是","否"),"是")</f>
        <v>否</v>
      </c>
    </row>
    <row r="5" ht="36" customHeight="1" spans="1:5">
      <c r="A5" s="287" t="s">
        <v>1309</v>
      </c>
      <c r="B5" s="288"/>
      <c r="C5" s="288"/>
      <c r="D5" s="289"/>
      <c r="E5" s="290" t="str">
        <f t="shared" ref="E5:E15" si="0">IF(A5&lt;&gt;"",IF(SUM(B5:C5)&lt;&gt;0,"是","否"),"是")</f>
        <v>否</v>
      </c>
    </row>
    <row r="6" ht="36" customHeight="1" spans="1:5">
      <c r="A6" s="287" t="s">
        <v>1311</v>
      </c>
      <c r="B6" s="288"/>
      <c r="C6" s="288"/>
      <c r="D6" s="289"/>
      <c r="E6" s="290" t="str">
        <f t="shared" si="0"/>
        <v>否</v>
      </c>
    </row>
    <row r="7" ht="36" customHeight="1" spans="1:5">
      <c r="A7" s="291" t="s">
        <v>1322</v>
      </c>
      <c r="B7" s="288"/>
      <c r="C7" s="288"/>
      <c r="D7" s="289"/>
      <c r="E7" s="292" t="str">
        <f t="shared" si="0"/>
        <v>否</v>
      </c>
    </row>
    <row r="8" ht="36" customHeight="1" spans="1:5">
      <c r="A8" s="287" t="s">
        <v>1360</v>
      </c>
      <c r="B8" s="288"/>
      <c r="C8" s="288"/>
      <c r="D8" s="289"/>
      <c r="E8" s="290" t="str">
        <f t="shared" si="0"/>
        <v>否</v>
      </c>
    </row>
    <row r="9" ht="36" customHeight="1" spans="1:5">
      <c r="A9" s="287" t="s">
        <v>1381</v>
      </c>
      <c r="B9" s="288"/>
      <c r="C9" s="288"/>
      <c r="D9" s="289"/>
      <c r="E9" s="290" t="str">
        <f t="shared" si="0"/>
        <v>否</v>
      </c>
    </row>
    <row r="10" ht="36" customHeight="1" spans="1:5">
      <c r="A10" s="291" t="s">
        <v>1428</v>
      </c>
      <c r="B10" s="288"/>
      <c r="C10" s="288"/>
      <c r="D10" s="289"/>
      <c r="E10" s="292" t="str">
        <f t="shared" si="0"/>
        <v>否</v>
      </c>
    </row>
    <row r="11" ht="36" customHeight="1" spans="1:5">
      <c r="A11" s="287" t="s">
        <v>1432</v>
      </c>
      <c r="B11" s="288"/>
      <c r="C11" s="288"/>
      <c r="D11" s="289"/>
      <c r="E11" s="290" t="str">
        <f t="shared" si="0"/>
        <v>否</v>
      </c>
    </row>
    <row r="12" ht="36" customHeight="1" spans="1:5">
      <c r="A12" s="291" t="s">
        <v>1458</v>
      </c>
      <c r="B12" s="288"/>
      <c r="C12" s="288"/>
      <c r="D12" s="289"/>
      <c r="E12" s="292" t="str">
        <f t="shared" si="0"/>
        <v>否</v>
      </c>
    </row>
    <row r="13" ht="36" customHeight="1" spans="1:5">
      <c r="A13" s="291" t="s">
        <v>1475</v>
      </c>
      <c r="B13" s="288"/>
      <c r="C13" s="288"/>
      <c r="D13" s="289"/>
      <c r="E13" s="292" t="str">
        <f t="shared" si="0"/>
        <v>否</v>
      </c>
    </row>
    <row r="14" ht="36" customHeight="1" spans="1:5">
      <c r="A14" s="291" t="s">
        <v>1493</v>
      </c>
      <c r="B14" s="288"/>
      <c r="C14" s="288"/>
      <c r="D14" s="289"/>
      <c r="E14" s="292" t="str">
        <f t="shared" si="0"/>
        <v>否</v>
      </c>
    </row>
    <row r="15" ht="36" customHeight="1" spans="1:5">
      <c r="A15" s="293" t="s">
        <v>1549</v>
      </c>
      <c r="B15" s="288"/>
      <c r="C15" s="288"/>
      <c r="D15" s="289"/>
      <c r="E15" s="292"/>
    </row>
    <row r="16" ht="36" customHeight="1" spans="1:5">
      <c r="A16" s="294" t="s">
        <v>1204</v>
      </c>
      <c r="B16" s="295"/>
      <c r="C16" s="295"/>
      <c r="D16" s="296"/>
      <c r="E16" s="290" t="str">
        <f>IF(A16&lt;&gt;"",IF(SUM(B16:C16)&lt;&gt;0,"是","否"),"是")</f>
        <v>否</v>
      </c>
    </row>
  </sheetData>
  <mergeCells count="2">
    <mergeCell ref="A1:D1"/>
    <mergeCell ref="A16:D16"/>
  </mergeCells>
  <conditionalFormatting sqref="E4:E16">
    <cfRule type="cellIs" dxfId="2" priority="2" stopIfTrue="1" operator="lessThan">
      <formula>0</formula>
    </cfRule>
  </conditionalFormatting>
  <conditionalFormatting sqref="E13:E1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5"/>
  <sheetViews>
    <sheetView showGridLines="0" showZeros="0" view="pageBreakPreview" zoomScaleNormal="100" workbookViewId="0">
      <selection activeCell="A1" sqref="A1:D1"/>
    </sheetView>
  </sheetViews>
  <sheetFormatPr defaultColWidth="9" defaultRowHeight="14.25" outlineLevelCol="4"/>
  <cols>
    <col min="1" max="1" width="50.775" style="245" customWidth="1"/>
    <col min="2" max="4" width="20.6333333333333" style="245" customWidth="1"/>
    <col min="5" max="5" width="4.21666666666667" style="245" hidden="1" customWidth="1"/>
    <col min="6" max="6" width="13.775" style="245"/>
    <col min="7" max="16384" width="9" style="245"/>
  </cols>
  <sheetData>
    <row r="1" ht="45" customHeight="1" spans="1:4">
      <c r="A1" s="186" t="s">
        <v>1550</v>
      </c>
      <c r="B1" s="186"/>
      <c r="C1" s="186"/>
      <c r="D1" s="186"/>
    </row>
    <row r="2" ht="20.1" customHeight="1" spans="1:4">
      <c r="A2" s="263"/>
      <c r="B2" s="264"/>
      <c r="C2" s="265"/>
      <c r="D2" s="266" t="s">
        <v>1551</v>
      </c>
    </row>
    <row r="3" ht="45" customHeight="1" spans="1:5">
      <c r="A3" s="216" t="s">
        <v>1552</v>
      </c>
      <c r="B3" s="81" t="s">
        <v>5</v>
      </c>
      <c r="C3" s="81" t="s">
        <v>6</v>
      </c>
      <c r="D3" s="81" t="s">
        <v>7</v>
      </c>
      <c r="E3" s="245" t="s">
        <v>136</v>
      </c>
    </row>
    <row r="4" ht="36" customHeight="1" spans="1:5">
      <c r="A4" s="174" t="s">
        <v>1553</v>
      </c>
      <c r="B4" s="267"/>
      <c r="C4" s="267">
        <v>120</v>
      </c>
      <c r="D4" s="86"/>
      <c r="E4" s="268" t="str">
        <f>IF(A4&lt;&gt;"",IF(SUM(B4:C4)&lt;&gt;0,"是","否"),"是")</f>
        <v>是</v>
      </c>
    </row>
    <row r="5" ht="36" customHeight="1" spans="1:5">
      <c r="A5" s="257" t="s">
        <v>1554</v>
      </c>
      <c r="B5" s="269"/>
      <c r="C5" s="270"/>
      <c r="D5" s="128"/>
      <c r="E5" s="268" t="str">
        <f>IF(A5&lt;&gt;"",IF(SUM(B5:C5)&lt;&gt;0,"是","否"),"是")</f>
        <v>否</v>
      </c>
    </row>
    <row r="6" ht="36" customHeight="1" spans="1:5">
      <c r="A6" s="257" t="s">
        <v>1555</v>
      </c>
      <c r="B6" s="269"/>
      <c r="C6" s="269">
        <v>120</v>
      </c>
      <c r="D6" s="128"/>
      <c r="E6" s="268"/>
    </row>
    <row r="7" ht="36" customHeight="1" spans="1:5">
      <c r="A7" s="257" t="s">
        <v>1556</v>
      </c>
      <c r="B7" s="269"/>
      <c r="C7" s="269"/>
      <c r="D7" s="128"/>
      <c r="E7" s="268" t="str">
        <f t="shared" ref="E7:E42" si="0">IF(A7&lt;&gt;"",IF(SUM(B7:C7)&lt;&gt;0,"是","否"),"是")</f>
        <v>否</v>
      </c>
    </row>
    <row r="8" ht="36" customHeight="1" spans="1:5">
      <c r="A8" s="257" t="s">
        <v>1557</v>
      </c>
      <c r="B8" s="271"/>
      <c r="C8" s="270"/>
      <c r="D8" s="128"/>
      <c r="E8" s="268" t="str">
        <f t="shared" si="0"/>
        <v>否</v>
      </c>
    </row>
    <row r="9" ht="36" customHeight="1" spans="1:5">
      <c r="A9" s="257" t="s">
        <v>1558</v>
      </c>
      <c r="B9" s="269"/>
      <c r="C9" s="270"/>
      <c r="D9" s="128"/>
      <c r="E9" s="268" t="str">
        <f t="shared" si="0"/>
        <v>否</v>
      </c>
    </row>
    <row r="10" ht="36" customHeight="1" spans="1:5">
      <c r="A10" s="257" t="s">
        <v>1559</v>
      </c>
      <c r="B10" s="271"/>
      <c r="C10" s="270"/>
      <c r="D10" s="128"/>
      <c r="E10" s="268" t="str">
        <f t="shared" si="0"/>
        <v>否</v>
      </c>
    </row>
    <row r="11" ht="36" customHeight="1" spans="1:5">
      <c r="A11" s="257" t="s">
        <v>1560</v>
      </c>
      <c r="B11" s="269"/>
      <c r="C11" s="270"/>
      <c r="D11" s="128"/>
      <c r="E11" s="268" t="str">
        <f t="shared" si="0"/>
        <v>否</v>
      </c>
    </row>
    <row r="12" ht="36" customHeight="1" spans="1:5">
      <c r="A12" s="257" t="s">
        <v>1561</v>
      </c>
      <c r="B12" s="269"/>
      <c r="C12" s="270"/>
      <c r="D12" s="128"/>
      <c r="E12" s="268" t="str">
        <f t="shared" si="0"/>
        <v>否</v>
      </c>
    </row>
    <row r="13" ht="36" customHeight="1" spans="1:5">
      <c r="A13" s="257" t="s">
        <v>1562</v>
      </c>
      <c r="B13" s="269"/>
      <c r="C13" s="270"/>
      <c r="D13" s="128"/>
      <c r="E13" s="268" t="str">
        <f t="shared" si="0"/>
        <v>否</v>
      </c>
    </row>
    <row r="14" ht="36" customHeight="1" spans="1:5">
      <c r="A14" s="257" t="s">
        <v>1563</v>
      </c>
      <c r="B14" s="272"/>
      <c r="C14" s="269"/>
      <c r="D14" s="128"/>
      <c r="E14" s="268" t="str">
        <f t="shared" si="0"/>
        <v>否</v>
      </c>
    </row>
    <row r="15" ht="36" customHeight="1" spans="1:5">
      <c r="A15" s="257" t="s">
        <v>1564</v>
      </c>
      <c r="B15" s="272"/>
      <c r="C15" s="270"/>
      <c r="D15" s="128"/>
      <c r="E15" s="268" t="str">
        <f t="shared" si="0"/>
        <v>否</v>
      </c>
    </row>
    <row r="16" ht="36" customHeight="1" spans="1:5">
      <c r="A16" s="257" t="s">
        <v>1565</v>
      </c>
      <c r="B16" s="272"/>
      <c r="C16" s="273"/>
      <c r="D16" s="128"/>
      <c r="E16" s="268" t="str">
        <f t="shared" si="0"/>
        <v>否</v>
      </c>
    </row>
    <row r="17" ht="36" customHeight="1" spans="1:5">
      <c r="A17" s="257" t="s">
        <v>1566</v>
      </c>
      <c r="B17" s="272"/>
      <c r="C17" s="273"/>
      <c r="D17" s="128"/>
      <c r="E17" s="268" t="str">
        <f t="shared" si="0"/>
        <v>否</v>
      </c>
    </row>
    <row r="18" ht="36" customHeight="1" spans="1:5">
      <c r="A18" s="257" t="s">
        <v>1567</v>
      </c>
      <c r="B18" s="269"/>
      <c r="C18" s="270"/>
      <c r="D18" s="128"/>
      <c r="E18" s="268" t="str">
        <f t="shared" si="0"/>
        <v>否</v>
      </c>
    </row>
    <row r="19" ht="36" customHeight="1" spans="1:5">
      <c r="A19" s="257" t="s">
        <v>1568</v>
      </c>
      <c r="B19" s="272"/>
      <c r="C19" s="273"/>
      <c r="D19" s="128"/>
      <c r="E19" s="268" t="str">
        <f t="shared" si="0"/>
        <v>否</v>
      </c>
    </row>
    <row r="20" ht="36" customHeight="1" spans="1:5">
      <c r="A20" s="257" t="s">
        <v>1569</v>
      </c>
      <c r="B20" s="272"/>
      <c r="C20" s="273"/>
      <c r="D20" s="128"/>
      <c r="E20" s="268" t="str">
        <f t="shared" si="0"/>
        <v>否</v>
      </c>
    </row>
    <row r="21" ht="36" customHeight="1" spans="1:5">
      <c r="A21" s="257" t="s">
        <v>1570</v>
      </c>
      <c r="B21" s="269"/>
      <c r="C21" s="273"/>
      <c r="D21" s="128" t="str">
        <f>IF(B21&gt;0,C21/B21-1,IF(B21&lt;0,-(C21/B21-1),""))</f>
        <v/>
      </c>
      <c r="E21" s="268" t="str">
        <f t="shared" si="0"/>
        <v>否</v>
      </c>
    </row>
    <row r="22" ht="36" customHeight="1" spans="1:5">
      <c r="A22" s="257" t="s">
        <v>1571</v>
      </c>
      <c r="B22" s="272"/>
      <c r="C22" s="270"/>
      <c r="D22" s="128"/>
      <c r="E22" s="268" t="str">
        <f t="shared" si="0"/>
        <v>否</v>
      </c>
    </row>
    <row r="23" ht="36" customHeight="1" spans="1:5">
      <c r="A23" s="257" t="s">
        <v>1572</v>
      </c>
      <c r="B23" s="272"/>
      <c r="C23" s="270"/>
      <c r="D23" s="128"/>
      <c r="E23" s="268" t="str">
        <f t="shared" si="0"/>
        <v>否</v>
      </c>
    </row>
    <row r="24" ht="36" customHeight="1" spans="1:5">
      <c r="A24" s="174" t="s">
        <v>1573</v>
      </c>
      <c r="B24" s="267"/>
      <c r="C24" s="267">
        <v>5</v>
      </c>
      <c r="D24" s="86"/>
      <c r="E24" s="268" t="str">
        <f t="shared" si="0"/>
        <v>是</v>
      </c>
    </row>
    <row r="25" ht="36" customHeight="1" spans="1:5">
      <c r="A25" s="198" t="s">
        <v>1574</v>
      </c>
      <c r="B25" s="272"/>
      <c r="C25" s="270"/>
      <c r="D25" s="128"/>
      <c r="E25" s="268" t="str">
        <f t="shared" si="0"/>
        <v>否</v>
      </c>
    </row>
    <row r="26" ht="36" customHeight="1" spans="1:5">
      <c r="A26" s="198" t="s">
        <v>1575</v>
      </c>
      <c r="B26" s="272"/>
      <c r="C26" s="270">
        <v>5</v>
      </c>
      <c r="D26" s="86"/>
      <c r="E26" s="268" t="str">
        <f t="shared" si="0"/>
        <v>是</v>
      </c>
    </row>
    <row r="27" ht="36" customHeight="1" spans="1:5">
      <c r="A27" s="198" t="s">
        <v>1576</v>
      </c>
      <c r="B27" s="272"/>
      <c r="C27" s="270"/>
      <c r="D27" s="128"/>
      <c r="E27" s="268" t="str">
        <f t="shared" si="0"/>
        <v>否</v>
      </c>
    </row>
    <row r="28" ht="36" customHeight="1" spans="1:5">
      <c r="A28" s="198" t="s">
        <v>1577</v>
      </c>
      <c r="B28" s="272"/>
      <c r="C28" s="270"/>
      <c r="D28" s="128"/>
      <c r="E28" s="268" t="str">
        <f t="shared" si="0"/>
        <v>否</v>
      </c>
    </row>
    <row r="29" ht="36" customHeight="1" spans="1:5">
      <c r="A29" s="174" t="s">
        <v>1578</v>
      </c>
      <c r="B29" s="267"/>
      <c r="C29" s="267"/>
      <c r="D29" s="86"/>
      <c r="E29" s="268" t="str">
        <f t="shared" si="0"/>
        <v>否</v>
      </c>
    </row>
    <row r="30" ht="36" customHeight="1" spans="1:5">
      <c r="A30" s="198" t="s">
        <v>1579</v>
      </c>
      <c r="B30" s="272"/>
      <c r="C30" s="270"/>
      <c r="D30" s="128"/>
      <c r="E30" s="268" t="str">
        <f t="shared" si="0"/>
        <v>否</v>
      </c>
    </row>
    <row r="31" ht="36" customHeight="1" spans="1:5">
      <c r="A31" s="198" t="s">
        <v>1580</v>
      </c>
      <c r="B31" s="269"/>
      <c r="C31" s="270"/>
      <c r="D31" s="128"/>
      <c r="E31" s="268" t="str">
        <f t="shared" si="0"/>
        <v>否</v>
      </c>
    </row>
    <row r="32" ht="36" customHeight="1" spans="1:5">
      <c r="A32" s="198" t="s">
        <v>1581</v>
      </c>
      <c r="B32" s="272"/>
      <c r="C32" s="270"/>
      <c r="D32" s="128"/>
      <c r="E32" s="268" t="str">
        <f t="shared" si="0"/>
        <v>否</v>
      </c>
    </row>
    <row r="33" ht="36" customHeight="1" spans="1:5">
      <c r="A33" s="174" t="s">
        <v>1582</v>
      </c>
      <c r="B33" s="267"/>
      <c r="C33" s="267"/>
      <c r="D33" s="86"/>
      <c r="E33" s="268" t="str">
        <f t="shared" si="0"/>
        <v>否</v>
      </c>
    </row>
    <row r="34" ht="36" customHeight="1" spans="1:5">
      <c r="A34" s="198" t="s">
        <v>1583</v>
      </c>
      <c r="B34" s="269"/>
      <c r="C34" s="274"/>
      <c r="D34" s="128"/>
      <c r="E34" s="268" t="str">
        <f t="shared" si="0"/>
        <v>否</v>
      </c>
    </row>
    <row r="35" ht="36" customHeight="1" spans="1:5">
      <c r="A35" s="198" t="s">
        <v>1584</v>
      </c>
      <c r="B35" s="272"/>
      <c r="C35" s="274"/>
      <c r="D35" s="128"/>
      <c r="E35" s="268" t="str">
        <f t="shared" si="0"/>
        <v>否</v>
      </c>
    </row>
    <row r="36" ht="36" customHeight="1" spans="1:5">
      <c r="A36" s="198" t="s">
        <v>1585</v>
      </c>
      <c r="B36" s="272"/>
      <c r="C36" s="273"/>
      <c r="D36" s="128"/>
      <c r="E36" s="268" t="str">
        <f t="shared" si="0"/>
        <v>否</v>
      </c>
    </row>
    <row r="37" ht="36" customHeight="1" spans="1:5">
      <c r="A37" s="174" t="s">
        <v>1586</v>
      </c>
      <c r="B37" s="275">
        <v>565</v>
      </c>
      <c r="C37" s="276"/>
      <c r="D37" s="86">
        <f t="shared" ref="D37:D40" si="1">(C37-B37)/B37</f>
        <v>-1</v>
      </c>
      <c r="E37" s="268" t="str">
        <f t="shared" si="0"/>
        <v>是</v>
      </c>
    </row>
    <row r="38" ht="36" customHeight="1" spans="1:5">
      <c r="A38" s="277" t="s">
        <v>1587</v>
      </c>
      <c r="B38" s="267">
        <f>B4+B24+B29+B33+B37</f>
        <v>565</v>
      </c>
      <c r="C38" s="267">
        <f>C4+C24+C29+C33+C37</f>
        <v>125</v>
      </c>
      <c r="D38" s="86">
        <f t="shared" si="1"/>
        <v>-0.779</v>
      </c>
      <c r="E38" s="268" t="str">
        <f t="shared" si="0"/>
        <v>是</v>
      </c>
    </row>
    <row r="39" ht="36" customHeight="1" spans="1:5">
      <c r="A39" s="278" t="s">
        <v>60</v>
      </c>
      <c r="B39" s="269">
        <v>23</v>
      </c>
      <c r="C39" s="274"/>
      <c r="D39" s="128">
        <f t="shared" si="1"/>
        <v>-1</v>
      </c>
      <c r="E39" s="268" t="str">
        <f t="shared" si="0"/>
        <v>是</v>
      </c>
    </row>
    <row r="40" ht="36" customHeight="1" spans="1:5">
      <c r="A40" s="279" t="s">
        <v>1588</v>
      </c>
      <c r="B40" s="267">
        <v>338</v>
      </c>
      <c r="C40" s="267">
        <v>338</v>
      </c>
      <c r="D40" s="86">
        <f t="shared" si="1"/>
        <v>0</v>
      </c>
      <c r="E40" s="268" t="str">
        <f t="shared" si="0"/>
        <v>是</v>
      </c>
    </row>
    <row r="41" ht="36" customHeight="1" spans="1:5">
      <c r="A41" s="278" t="s">
        <v>1589</v>
      </c>
      <c r="B41" s="269"/>
      <c r="C41" s="274"/>
      <c r="D41" s="86"/>
      <c r="E41" s="268" t="str">
        <f t="shared" si="0"/>
        <v>否</v>
      </c>
    </row>
    <row r="42" ht="36" customHeight="1" spans="1:5">
      <c r="A42" s="277" t="s">
        <v>67</v>
      </c>
      <c r="B42" s="267">
        <f>B38+B39+B40</f>
        <v>926</v>
      </c>
      <c r="C42" s="267">
        <f>C38+C39+C40</f>
        <v>463</v>
      </c>
      <c r="D42" s="86">
        <f>(C42-B42)/B42</f>
        <v>-0.5</v>
      </c>
      <c r="E42" s="268" t="str">
        <f t="shared" si="0"/>
        <v>是</v>
      </c>
    </row>
    <row r="43" spans="2:2">
      <c r="B43" s="262"/>
    </row>
    <row r="44" spans="2:3">
      <c r="B44" s="262"/>
      <c r="C44" s="262"/>
    </row>
    <row r="45" spans="2:2">
      <c r="B45" s="262"/>
    </row>
    <row r="46" spans="2:3">
      <c r="B46" s="262"/>
      <c r="C46" s="262"/>
    </row>
    <row r="47" spans="2:2">
      <c r="B47" s="262"/>
    </row>
    <row r="48" spans="2:2">
      <c r="B48" s="262"/>
    </row>
    <row r="49" spans="2:3">
      <c r="B49" s="262"/>
      <c r="C49" s="262"/>
    </row>
    <row r="50" spans="2:2">
      <c r="B50" s="262"/>
    </row>
    <row r="51" spans="2:2">
      <c r="B51" s="262"/>
    </row>
    <row r="52" spans="2:2">
      <c r="B52" s="262"/>
    </row>
    <row r="53" spans="2:2">
      <c r="B53" s="262"/>
    </row>
    <row r="54" spans="2:3">
      <c r="B54" s="262"/>
      <c r="C54" s="262"/>
    </row>
    <row r="55" spans="2:2">
      <c r="B55" s="262"/>
    </row>
  </sheetData>
  <mergeCells count="1">
    <mergeCell ref="A1:D1"/>
  </mergeCells>
  <conditionalFormatting sqref="E3:F5 F6:F40 E6:E42">
    <cfRule type="cellIs" dxfId="3" priority="2" stopIfTrue="1" operator="lessThanOrEqual">
      <formula>-1</formula>
    </cfRule>
  </conditionalFormatting>
  <conditionalFormatting sqref="E4:F5 F6:F8 E6:E4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workbookViewId="0">
      <selection activeCell="A1" sqref="A1:D1"/>
    </sheetView>
  </sheetViews>
  <sheetFormatPr defaultColWidth="9" defaultRowHeight="14.25" outlineLevelCol="4"/>
  <cols>
    <col min="1" max="1" width="50.775" style="209" customWidth="1"/>
    <col min="2" max="2" width="20.6333333333333" style="209" customWidth="1"/>
    <col min="3" max="3" width="20.6333333333333" style="245" customWidth="1"/>
    <col min="4" max="4" width="20.6333333333333" style="209" customWidth="1"/>
    <col min="5" max="5" width="4.775" style="209" hidden="1" customWidth="1"/>
    <col min="6" max="16384" width="9" style="209"/>
  </cols>
  <sheetData>
    <row r="1" ht="45" customHeight="1" spans="1:5">
      <c r="A1" s="246" t="s">
        <v>1590</v>
      </c>
      <c r="B1" s="246"/>
      <c r="C1" s="246"/>
      <c r="D1" s="246"/>
      <c r="E1" s="247"/>
    </row>
    <row r="2" ht="20.1" customHeight="1" spans="1:5">
      <c r="A2" s="248"/>
      <c r="B2" s="248"/>
      <c r="C2" s="248"/>
      <c r="D2" s="249" t="s">
        <v>2</v>
      </c>
      <c r="E2" s="250"/>
    </row>
    <row r="3" ht="45" customHeight="1" spans="1:5">
      <c r="A3" s="251" t="s">
        <v>4</v>
      </c>
      <c r="B3" s="119" t="s">
        <v>5</v>
      </c>
      <c r="C3" s="119" t="s">
        <v>6</v>
      </c>
      <c r="D3" s="119" t="s">
        <v>7</v>
      </c>
      <c r="E3" s="252" t="s">
        <v>136</v>
      </c>
    </row>
    <row r="4" ht="35.1" customHeight="1" spans="1:5">
      <c r="A4" s="174" t="s">
        <v>1591</v>
      </c>
      <c r="B4" s="253">
        <v>13</v>
      </c>
      <c r="C4" s="253">
        <v>45</v>
      </c>
      <c r="D4" s="128">
        <f>(C4-B4)/B4</f>
        <v>2.462</v>
      </c>
      <c r="E4" s="254" t="str">
        <f t="shared" ref="E4:E28" si="0">IF(A4&lt;&gt;"",IF(SUM(B4:C4)&lt;&gt;0,"是","否"),"是")</f>
        <v>是</v>
      </c>
    </row>
    <row r="5" ht="35.1" customHeight="1" spans="1:5">
      <c r="A5" s="176" t="s">
        <v>1592</v>
      </c>
      <c r="B5" s="253"/>
      <c r="C5" s="253"/>
      <c r="D5" s="227"/>
      <c r="E5" s="254" t="str">
        <f t="shared" si="0"/>
        <v>否</v>
      </c>
    </row>
    <row r="6" ht="35.1" customHeight="1" spans="1:5">
      <c r="A6" s="176" t="s">
        <v>1593</v>
      </c>
      <c r="B6" s="253"/>
      <c r="C6" s="253"/>
      <c r="D6" s="227"/>
      <c r="E6" s="254" t="str">
        <f t="shared" si="0"/>
        <v>否</v>
      </c>
    </row>
    <row r="7" ht="35.1" customHeight="1" spans="1:5">
      <c r="A7" s="176" t="s">
        <v>1594</v>
      </c>
      <c r="B7" s="253">
        <v>13</v>
      </c>
      <c r="C7" s="253">
        <v>45</v>
      </c>
      <c r="D7" s="128">
        <f>(C7-B7)/B7</f>
        <v>2.462</v>
      </c>
      <c r="E7" s="254" t="str">
        <f t="shared" si="0"/>
        <v>是</v>
      </c>
    </row>
    <row r="8" ht="35.1" customHeight="1" spans="1:5">
      <c r="A8" s="176" t="s">
        <v>1595</v>
      </c>
      <c r="B8" s="253"/>
      <c r="C8" s="253"/>
      <c r="D8" s="227"/>
      <c r="E8" s="254" t="str">
        <f t="shared" si="0"/>
        <v>否</v>
      </c>
    </row>
    <row r="9" ht="35.1" customHeight="1" spans="1:5">
      <c r="A9" s="176" t="s">
        <v>1596</v>
      </c>
      <c r="B9" s="255"/>
      <c r="C9" s="255"/>
      <c r="D9" s="221" t="str">
        <f>IF(B9&gt;0,C9/B9-1,IF(B9&lt;0,-(C9/B9-1),""))</f>
        <v/>
      </c>
      <c r="E9" s="254" t="str">
        <f t="shared" si="0"/>
        <v>否</v>
      </c>
    </row>
    <row r="10" ht="35.1" customHeight="1" spans="1:5">
      <c r="A10" s="176" t="s">
        <v>1597</v>
      </c>
      <c r="B10" s="253"/>
      <c r="C10" s="253"/>
      <c r="D10" s="227"/>
      <c r="E10" s="254" t="str">
        <f t="shared" si="0"/>
        <v>否</v>
      </c>
    </row>
    <row r="11" ht="35.1" customHeight="1" spans="1:5">
      <c r="A11" s="174" t="s">
        <v>1598</v>
      </c>
      <c r="B11" s="256"/>
      <c r="C11" s="256"/>
      <c r="D11" s="218"/>
      <c r="E11" s="254" t="str">
        <f t="shared" si="0"/>
        <v>否</v>
      </c>
    </row>
    <row r="12" ht="35.1" customHeight="1" spans="1:5">
      <c r="A12" s="176" t="s">
        <v>1599</v>
      </c>
      <c r="B12" s="253"/>
      <c r="C12" s="253"/>
      <c r="D12" s="227"/>
      <c r="E12" s="254" t="str">
        <f t="shared" si="0"/>
        <v>否</v>
      </c>
    </row>
    <row r="13" ht="35.1" customHeight="1" spans="1:5">
      <c r="A13" s="176" t="s">
        <v>1600</v>
      </c>
      <c r="B13" s="253"/>
      <c r="C13" s="253"/>
      <c r="D13" s="227"/>
      <c r="E13" s="254" t="str">
        <f t="shared" si="0"/>
        <v>否</v>
      </c>
    </row>
    <row r="14" ht="35.1" customHeight="1" spans="1:5">
      <c r="A14" s="176" t="s">
        <v>1601</v>
      </c>
      <c r="B14" s="255"/>
      <c r="C14" s="255"/>
      <c r="D14" s="221" t="str">
        <f>IF(B14&gt;0,C14/B14-1,IF(B14&lt;0,-(C14/B14-1),""))</f>
        <v/>
      </c>
      <c r="E14" s="254" t="str">
        <f t="shared" si="0"/>
        <v>否</v>
      </c>
    </row>
    <row r="15" ht="35.1" customHeight="1" spans="1:5">
      <c r="A15" s="176" t="s">
        <v>1602</v>
      </c>
      <c r="B15" s="255"/>
      <c r="C15" s="255"/>
      <c r="D15" s="221" t="str">
        <f>IF(B15&gt;0,C15/B15-1,IF(B15&lt;0,-(C15/B15-1),""))</f>
        <v/>
      </c>
      <c r="E15" s="254" t="str">
        <f t="shared" si="0"/>
        <v>否</v>
      </c>
    </row>
    <row r="16" ht="35.1" customHeight="1" spans="1:5">
      <c r="A16" s="176" t="s">
        <v>1603</v>
      </c>
      <c r="B16" s="253"/>
      <c r="C16" s="253"/>
      <c r="D16" s="227"/>
      <c r="E16" s="254" t="str">
        <f t="shared" si="0"/>
        <v>否</v>
      </c>
    </row>
    <row r="17" s="244" customFormat="1" ht="35.1" customHeight="1" spans="1:5">
      <c r="A17" s="174" t="s">
        <v>1604</v>
      </c>
      <c r="B17" s="256"/>
      <c r="C17" s="256"/>
      <c r="D17" s="218"/>
      <c r="E17" s="254" t="str">
        <f t="shared" si="0"/>
        <v>否</v>
      </c>
    </row>
    <row r="18" ht="35.1" customHeight="1" spans="1:5">
      <c r="A18" s="176" t="s">
        <v>1605</v>
      </c>
      <c r="B18" s="253"/>
      <c r="C18" s="253"/>
      <c r="D18" s="218"/>
      <c r="E18" s="254" t="str">
        <f t="shared" si="0"/>
        <v>否</v>
      </c>
    </row>
    <row r="19" ht="35.1" customHeight="1" spans="1:5">
      <c r="A19" s="174" t="s">
        <v>1606</v>
      </c>
      <c r="B19" s="256"/>
      <c r="C19" s="256"/>
      <c r="D19" s="218"/>
      <c r="E19" s="254" t="str">
        <f t="shared" si="0"/>
        <v>否</v>
      </c>
    </row>
    <row r="20" ht="35.1" customHeight="1" spans="1:5">
      <c r="A20" s="257" t="s">
        <v>1607</v>
      </c>
      <c r="B20" s="253"/>
      <c r="C20" s="253"/>
      <c r="D20" s="227"/>
      <c r="E20" s="254" t="str">
        <f t="shared" si="0"/>
        <v>否</v>
      </c>
    </row>
    <row r="21" ht="35.1" customHeight="1" spans="1:5">
      <c r="A21" s="174" t="s">
        <v>1608</v>
      </c>
      <c r="B21" s="256"/>
      <c r="C21" s="256">
        <v>418</v>
      </c>
      <c r="D21" s="218"/>
      <c r="E21" s="254" t="str">
        <f t="shared" si="0"/>
        <v>是</v>
      </c>
    </row>
    <row r="22" ht="35.1" customHeight="1" spans="1:5">
      <c r="A22" s="176" t="s">
        <v>1609</v>
      </c>
      <c r="B22" s="253"/>
      <c r="C22" s="253">
        <v>418</v>
      </c>
      <c r="D22" s="227"/>
      <c r="E22" s="254" t="str">
        <f t="shared" si="0"/>
        <v>是</v>
      </c>
    </row>
    <row r="23" ht="35.1" customHeight="1" spans="1:5">
      <c r="A23" s="238" t="s">
        <v>1610</v>
      </c>
      <c r="B23" s="256">
        <f>B4+B11+B17+B19+B21</f>
        <v>13</v>
      </c>
      <c r="C23" s="256">
        <f>C4+C11+C17+C19+C21</f>
        <v>463</v>
      </c>
      <c r="D23" s="86">
        <f t="shared" ref="D23:D28" si="1">(C23-B23)/B23</f>
        <v>34.615</v>
      </c>
      <c r="E23" s="254" t="str">
        <f t="shared" si="0"/>
        <v>是</v>
      </c>
    </row>
    <row r="24" ht="35.1" customHeight="1" spans="1:5">
      <c r="A24" s="258" t="s">
        <v>120</v>
      </c>
      <c r="B24" s="256">
        <v>575</v>
      </c>
      <c r="C24" s="256"/>
      <c r="D24" s="86">
        <f t="shared" si="1"/>
        <v>-1</v>
      </c>
      <c r="E24" s="254" t="str">
        <f t="shared" si="0"/>
        <v>是</v>
      </c>
    </row>
    <row r="25" ht="35.1" customHeight="1" spans="1:5">
      <c r="A25" s="259" t="s">
        <v>1611</v>
      </c>
      <c r="B25" s="255"/>
      <c r="C25" s="255"/>
      <c r="D25" s="234"/>
      <c r="E25" s="254" t="str">
        <f t="shared" si="0"/>
        <v>否</v>
      </c>
    </row>
    <row r="26" ht="35.1" customHeight="1" spans="1:5">
      <c r="A26" s="260" t="s">
        <v>1612</v>
      </c>
      <c r="B26" s="253">
        <v>575</v>
      </c>
      <c r="C26" s="253"/>
      <c r="D26" s="128">
        <f t="shared" si="1"/>
        <v>-1</v>
      </c>
      <c r="E26" s="254" t="str">
        <f t="shared" si="0"/>
        <v>是</v>
      </c>
    </row>
    <row r="27" ht="35.1" customHeight="1" spans="1:5">
      <c r="A27" s="261" t="s">
        <v>1613</v>
      </c>
      <c r="B27" s="256">
        <v>338</v>
      </c>
      <c r="C27" s="256"/>
      <c r="D27" s="86">
        <f t="shared" si="1"/>
        <v>-1</v>
      </c>
      <c r="E27" s="254" t="str">
        <f t="shared" si="0"/>
        <v>是</v>
      </c>
    </row>
    <row r="28" ht="35.1" customHeight="1" spans="1:5">
      <c r="A28" s="199" t="s">
        <v>128</v>
      </c>
      <c r="B28" s="256">
        <f>B23+B24+B27</f>
        <v>926</v>
      </c>
      <c r="C28" s="256">
        <f>C23+C24+C27</f>
        <v>463</v>
      </c>
      <c r="D28" s="86">
        <f t="shared" si="1"/>
        <v>-0.5</v>
      </c>
      <c r="E28" s="254" t="str">
        <f t="shared" si="0"/>
        <v>是</v>
      </c>
    </row>
    <row r="29" spans="2:2">
      <c r="B29" s="242"/>
    </row>
    <row r="30" spans="2:3">
      <c r="B30" s="242"/>
      <c r="C30" s="262"/>
    </row>
    <row r="31" spans="2:2">
      <c r="B31" s="242"/>
    </row>
    <row r="32" spans="2:3">
      <c r="B32" s="242"/>
      <c r="C32" s="262"/>
    </row>
    <row r="33" spans="2:2">
      <c r="B33" s="242"/>
    </row>
    <row r="34" spans="2:2">
      <c r="B34" s="242"/>
    </row>
    <row r="35" spans="2:3">
      <c r="B35" s="242"/>
      <c r="C35" s="262"/>
    </row>
    <row r="36" spans="2:2">
      <c r="B36" s="242"/>
    </row>
    <row r="37" spans="2:2">
      <c r="B37" s="242"/>
    </row>
    <row r="38" spans="2:2">
      <c r="B38" s="242"/>
    </row>
    <row r="39" spans="2:2">
      <c r="B39" s="242"/>
    </row>
    <row r="40" spans="2:3">
      <c r="B40" s="242"/>
      <c r="C40" s="262"/>
    </row>
    <row r="41" spans="2:2">
      <c r="B41" s="242"/>
    </row>
  </sheetData>
  <mergeCells count="1">
    <mergeCell ref="A1:D1"/>
  </mergeCells>
  <conditionalFormatting sqref="E29">
    <cfRule type="cellIs" dxfId="3" priority="1" stopIfTrue="1" operator="lessThanOrEqual">
      <formula>-1</formula>
    </cfRule>
  </conditionalFormatting>
  <conditionalFormatting sqref="E3:E29 D5:D6 D8:D22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9"/>
  <sheetViews>
    <sheetView showGridLines="0" showZeros="0" view="pageBreakPreview" zoomScaleNormal="100" workbookViewId="0">
      <selection activeCell="A1" sqref="A1:D1"/>
    </sheetView>
  </sheetViews>
  <sheetFormatPr defaultColWidth="9" defaultRowHeight="20.25" outlineLevelCol="4"/>
  <cols>
    <col min="1" max="1" width="52.6666666666667" style="209" customWidth="1"/>
    <col min="2" max="2" width="20.6333333333333" style="209" customWidth="1"/>
    <col min="3" max="3" width="20.6333333333333" style="210" customWidth="1"/>
    <col min="4" max="4" width="20.6333333333333" style="209" customWidth="1"/>
    <col min="5" max="5" width="4.44166666666667" style="209" hidden="1" customWidth="1"/>
    <col min="6" max="16384" width="9" style="209"/>
  </cols>
  <sheetData>
    <row r="1" ht="45" customHeight="1" spans="1:4">
      <c r="A1" s="211" t="s">
        <v>1614</v>
      </c>
      <c r="B1" s="211"/>
      <c r="C1" s="212"/>
      <c r="D1" s="211"/>
    </row>
    <row r="2" ht="20.1" customHeight="1" spans="1:4">
      <c r="A2" s="213"/>
      <c r="B2" s="213"/>
      <c r="C2" s="214"/>
      <c r="D2" s="215" t="s">
        <v>2</v>
      </c>
    </row>
    <row r="3" ht="52" customHeight="1" spans="1:5">
      <c r="A3" s="216" t="s">
        <v>1552</v>
      </c>
      <c r="B3" s="119" t="s">
        <v>130</v>
      </c>
      <c r="C3" s="119" t="s">
        <v>6</v>
      </c>
      <c r="D3" s="119" t="s">
        <v>7</v>
      </c>
      <c r="E3" s="209" t="s">
        <v>136</v>
      </c>
    </row>
    <row r="4" ht="36" customHeight="1" spans="1:5">
      <c r="A4" s="174" t="s">
        <v>1615</v>
      </c>
      <c r="B4" s="105">
        <v>146</v>
      </c>
      <c r="C4" s="217">
        <v>120</v>
      </c>
      <c r="D4" s="218">
        <f>(C4-B4)/B4</f>
        <v>-0.178</v>
      </c>
      <c r="E4" s="193" t="str">
        <f>IF(A4&lt;&gt;"",IF(SUM(B4:C4)&lt;&gt;0,"是","否"),"是")</f>
        <v>是</v>
      </c>
    </row>
    <row r="5" ht="36" customHeight="1" spans="1:5">
      <c r="A5" s="198" t="s">
        <v>1554</v>
      </c>
      <c r="B5" s="105"/>
      <c r="C5" s="219"/>
      <c r="D5" s="220"/>
      <c r="E5" s="193" t="str">
        <f>IF(A5&lt;&gt;"",IF(SUM(B5:C5)&lt;&gt;0,"是","否"),"是")</f>
        <v>否</v>
      </c>
    </row>
    <row r="6" ht="36" customHeight="1" spans="1:5">
      <c r="A6" s="198" t="s">
        <v>1555</v>
      </c>
      <c r="B6" s="127">
        <v>83</v>
      </c>
      <c r="C6" s="219">
        <v>120</v>
      </c>
      <c r="D6" s="221">
        <f>IF(B6&gt;0,C6/B6-1,IF(B6&lt;0,-(C6/B6-1),""))</f>
        <v>0.446</v>
      </c>
      <c r="E6" s="193"/>
    </row>
    <row r="7" ht="36" customHeight="1" spans="1:5">
      <c r="A7" s="198" t="s">
        <v>1556</v>
      </c>
      <c r="B7" s="194"/>
      <c r="C7" s="222"/>
      <c r="D7" s="221" t="str">
        <f>IF(B7&gt;0,C7/B7-1,IF(B7&lt;0,-(C7/B7-1),""))</f>
        <v/>
      </c>
      <c r="E7" s="193" t="str">
        <f t="shared" ref="E7:E36" si="0">IF(A7&lt;&gt;"",IF(SUM(B7:C7)&lt;&gt;0,"是","否"),"是")</f>
        <v>否</v>
      </c>
    </row>
    <row r="8" ht="36" customHeight="1" spans="1:5">
      <c r="A8" s="198" t="s">
        <v>1557</v>
      </c>
      <c r="B8" s="223"/>
      <c r="C8" s="219"/>
      <c r="D8" s="224"/>
      <c r="E8" s="193" t="str">
        <f t="shared" si="0"/>
        <v>否</v>
      </c>
    </row>
    <row r="9" ht="36" customHeight="1" spans="1:5">
      <c r="A9" s="198" t="s">
        <v>1558</v>
      </c>
      <c r="B9" s="225"/>
      <c r="C9" s="222">
        <v>0</v>
      </c>
      <c r="D9" s="221" t="str">
        <f>IF(B9&gt;0,C9/B9-1,IF(B9&lt;0,-(C9/B9-1),""))</f>
        <v/>
      </c>
      <c r="E9" s="193" t="str">
        <f t="shared" si="0"/>
        <v>否</v>
      </c>
    </row>
    <row r="10" ht="36" customHeight="1" spans="1:5">
      <c r="A10" s="198" t="s">
        <v>1559</v>
      </c>
      <c r="B10" s="223"/>
      <c r="C10" s="219"/>
      <c r="D10" s="224"/>
      <c r="E10" s="193" t="str">
        <f t="shared" si="0"/>
        <v>否</v>
      </c>
    </row>
    <row r="11" ht="36" customHeight="1" spans="1:5">
      <c r="A11" s="198" t="s">
        <v>1562</v>
      </c>
      <c r="B11" s="226"/>
      <c r="C11" s="219"/>
      <c r="D11" s="227"/>
      <c r="E11" s="193" t="str">
        <f t="shared" si="0"/>
        <v>否</v>
      </c>
    </row>
    <row r="12" ht="36" customHeight="1" spans="1:5">
      <c r="A12" s="198" t="s">
        <v>1563</v>
      </c>
      <c r="B12" s="226"/>
      <c r="C12" s="228"/>
      <c r="D12" s="224"/>
      <c r="E12" s="193" t="str">
        <f t="shared" si="0"/>
        <v>否</v>
      </c>
    </row>
    <row r="13" ht="36" customHeight="1" spans="1:5">
      <c r="A13" s="198" t="s">
        <v>1564</v>
      </c>
      <c r="B13" s="223"/>
      <c r="C13" s="229"/>
      <c r="D13" s="224"/>
      <c r="E13" s="193" t="str">
        <f t="shared" si="0"/>
        <v>否</v>
      </c>
    </row>
    <row r="14" ht="36" customHeight="1" spans="1:5">
      <c r="A14" s="198" t="s">
        <v>1565</v>
      </c>
      <c r="B14" s="223"/>
      <c r="C14" s="219"/>
      <c r="D14" s="224"/>
      <c r="E14" s="193" t="str">
        <f t="shared" si="0"/>
        <v>否</v>
      </c>
    </row>
    <row r="15" ht="36" customHeight="1" spans="1:5">
      <c r="A15" s="198" t="s">
        <v>1561</v>
      </c>
      <c r="B15" s="223"/>
      <c r="C15" s="219"/>
      <c r="D15" s="224"/>
      <c r="E15" s="193" t="str">
        <f t="shared" si="0"/>
        <v>否</v>
      </c>
    </row>
    <row r="16" ht="36" customHeight="1" spans="1:5">
      <c r="A16" s="198" t="s">
        <v>1616</v>
      </c>
      <c r="B16" s="223"/>
      <c r="C16" s="228"/>
      <c r="D16" s="224"/>
      <c r="E16" s="193" t="str">
        <f t="shared" si="0"/>
        <v>否</v>
      </c>
    </row>
    <row r="17" ht="36" customHeight="1" spans="1:5">
      <c r="A17" s="198" t="s">
        <v>1567</v>
      </c>
      <c r="B17" s="223"/>
      <c r="C17" s="219"/>
      <c r="D17" s="224"/>
      <c r="E17" s="193" t="str">
        <f t="shared" si="0"/>
        <v>否</v>
      </c>
    </row>
    <row r="18" ht="36" customHeight="1" spans="1:5">
      <c r="A18" s="198" t="s">
        <v>1568</v>
      </c>
      <c r="B18" s="223"/>
      <c r="C18" s="219"/>
      <c r="D18" s="224"/>
      <c r="E18" s="193" t="str">
        <f t="shared" si="0"/>
        <v>否</v>
      </c>
    </row>
    <row r="19" ht="36" customHeight="1" spans="1:5">
      <c r="A19" s="198" t="s">
        <v>1569</v>
      </c>
      <c r="B19" s="223"/>
      <c r="C19" s="219"/>
      <c r="D19" s="224"/>
      <c r="E19" s="193" t="str">
        <f t="shared" si="0"/>
        <v>否</v>
      </c>
    </row>
    <row r="20" ht="36" customHeight="1" spans="1:5">
      <c r="A20" s="198" t="s">
        <v>1571</v>
      </c>
      <c r="B20" s="225"/>
      <c r="C20" s="222"/>
      <c r="D20" s="221" t="str">
        <f>IF(B20&gt;0,C20/B20-1,IF(B20&lt;0,-(C20/B20-1),""))</f>
        <v/>
      </c>
      <c r="E20" s="193" t="str">
        <f t="shared" si="0"/>
        <v>否</v>
      </c>
    </row>
    <row r="21" ht="36" customHeight="1" spans="1:5">
      <c r="A21" s="198" t="s">
        <v>1572</v>
      </c>
      <c r="B21" s="223">
        <v>63</v>
      </c>
      <c r="C21" s="219"/>
      <c r="D21" s="221">
        <f>IF(B21&gt;0,C21/B21-1,IF(B21&lt;0,-(C21/B21-1),""))</f>
        <v>-1</v>
      </c>
      <c r="E21" s="193" t="str">
        <f t="shared" si="0"/>
        <v>是</v>
      </c>
    </row>
    <row r="22" ht="36" customHeight="1" spans="1:5">
      <c r="A22" s="174" t="s">
        <v>1617</v>
      </c>
      <c r="B22" s="230">
        <v>5</v>
      </c>
      <c r="C22" s="230">
        <v>5</v>
      </c>
      <c r="D22" s="220"/>
      <c r="E22" s="193" t="str">
        <f t="shared" si="0"/>
        <v>是</v>
      </c>
    </row>
    <row r="23" ht="36" customHeight="1" spans="1:5">
      <c r="A23" s="198" t="s">
        <v>1574</v>
      </c>
      <c r="B23" s="231"/>
      <c r="C23" s="231"/>
      <c r="D23" s="224"/>
      <c r="E23" s="193" t="str">
        <f t="shared" si="0"/>
        <v>否</v>
      </c>
    </row>
    <row r="24" ht="36" customHeight="1" spans="1:5">
      <c r="A24" s="198" t="s">
        <v>1575</v>
      </c>
      <c r="B24" s="231">
        <v>5</v>
      </c>
      <c r="C24" s="232">
        <v>5</v>
      </c>
      <c r="D24" s="221">
        <f>IF(B24&gt;0,C24/B24-1,IF(B24&lt;0,-(C24/B24-1),""))</f>
        <v>0</v>
      </c>
      <c r="E24" s="193" t="str">
        <f t="shared" si="0"/>
        <v>是</v>
      </c>
    </row>
    <row r="25" ht="36" customHeight="1" spans="1:5">
      <c r="A25" s="174" t="s">
        <v>1618</v>
      </c>
      <c r="B25" s="191">
        <v>50</v>
      </c>
      <c r="C25" s="233">
        <f>SUM(C26:C28)</f>
        <v>0</v>
      </c>
      <c r="D25" s="234">
        <f>IF(B25&gt;0,C25/B25-1,IF(B25&lt;0,-(C25/B25-1),""))</f>
        <v>-1</v>
      </c>
      <c r="E25" s="193" t="str">
        <f t="shared" si="0"/>
        <v>是</v>
      </c>
    </row>
    <row r="26" ht="36" customHeight="1" spans="1:5">
      <c r="A26" s="198" t="s">
        <v>1619</v>
      </c>
      <c r="B26" s="194"/>
      <c r="C26" s="235"/>
      <c r="D26" s="221" t="str">
        <f>IF(B26&gt;0,C26/B26-1,IF(B26&lt;0,-(C26/B26-1),""))</f>
        <v/>
      </c>
      <c r="E26" s="193" t="str">
        <f t="shared" si="0"/>
        <v>否</v>
      </c>
    </row>
    <row r="27" ht="36" customHeight="1" spans="1:5">
      <c r="A27" s="198" t="s">
        <v>1620</v>
      </c>
      <c r="B27" s="194"/>
      <c r="C27" s="235"/>
      <c r="D27" s="221" t="str">
        <f>IF(B27&gt;0,C27/B27-1,IF(B27&lt;0,-(C27/B27-1),""))</f>
        <v/>
      </c>
      <c r="E27" s="193" t="str">
        <f t="shared" si="0"/>
        <v>否</v>
      </c>
    </row>
    <row r="28" ht="36" customHeight="1" spans="1:5">
      <c r="A28" s="198" t="s">
        <v>1621</v>
      </c>
      <c r="B28" s="127">
        <v>50</v>
      </c>
      <c r="C28" s="232">
        <f>SUM(C29:C30)</f>
        <v>0</v>
      </c>
      <c r="D28" s="221">
        <f>IF(B28&gt;0,C28/B28-1,IF(B28&lt;0,-(C28/B28-1),""))</f>
        <v>-1</v>
      </c>
      <c r="E28" s="193" t="str">
        <f t="shared" si="0"/>
        <v>是</v>
      </c>
    </row>
    <row r="29" ht="36" customHeight="1" spans="1:5">
      <c r="A29" s="174" t="s">
        <v>1622</v>
      </c>
      <c r="B29" s="191"/>
      <c r="C29" s="191"/>
      <c r="D29" s="220"/>
      <c r="E29" s="193" t="str">
        <f t="shared" si="0"/>
        <v>否</v>
      </c>
    </row>
    <row r="30" ht="36" customHeight="1" spans="1:5">
      <c r="A30" s="198" t="s">
        <v>1584</v>
      </c>
      <c r="B30" s="127"/>
      <c r="C30" s="236"/>
      <c r="D30" s="227"/>
      <c r="E30" s="193" t="str">
        <f t="shared" si="0"/>
        <v>否</v>
      </c>
    </row>
    <row r="31" ht="36" customHeight="1" spans="1:5">
      <c r="A31" s="174" t="s">
        <v>1623</v>
      </c>
      <c r="B31" s="204"/>
      <c r="C31" s="237"/>
      <c r="D31" s="218"/>
      <c r="E31" s="193" t="str">
        <f t="shared" si="0"/>
        <v>否</v>
      </c>
    </row>
    <row r="32" ht="36" customHeight="1" spans="1:5">
      <c r="A32" s="238" t="s">
        <v>1624</v>
      </c>
      <c r="B32" s="204">
        <v>201</v>
      </c>
      <c r="C32" s="237">
        <v>125</v>
      </c>
      <c r="D32" s="218">
        <f t="shared" ref="D31:D34" si="1">(C32-B32)/B32</f>
        <v>-0.378</v>
      </c>
      <c r="E32" s="193" t="str">
        <f t="shared" si="0"/>
        <v>是</v>
      </c>
    </row>
    <row r="33" ht="36" customHeight="1" spans="1:5">
      <c r="A33" s="239" t="s">
        <v>60</v>
      </c>
      <c r="B33" s="191">
        <v>23</v>
      </c>
      <c r="C33" s="191"/>
      <c r="D33" s="218">
        <f t="shared" si="1"/>
        <v>-1</v>
      </c>
      <c r="E33" s="193" t="str">
        <f t="shared" si="0"/>
        <v>是</v>
      </c>
    </row>
    <row r="34" ht="36" customHeight="1" spans="1:5">
      <c r="A34" s="239" t="s">
        <v>1588</v>
      </c>
      <c r="B34" s="240">
        <v>338</v>
      </c>
      <c r="C34" s="191">
        <v>338</v>
      </c>
      <c r="D34" s="218">
        <f t="shared" si="1"/>
        <v>0</v>
      </c>
      <c r="E34" s="193" t="str">
        <f t="shared" si="0"/>
        <v>是</v>
      </c>
    </row>
    <row r="35" ht="36" customHeight="1" spans="1:5">
      <c r="A35" s="239" t="s">
        <v>1589</v>
      </c>
      <c r="B35" s="105"/>
      <c r="C35" s="241"/>
      <c r="D35" s="220"/>
      <c r="E35" s="193" t="str">
        <f t="shared" si="0"/>
        <v>否</v>
      </c>
    </row>
    <row r="36" ht="36" customHeight="1" spans="1:5">
      <c r="A36" s="199" t="s">
        <v>67</v>
      </c>
      <c r="B36" s="105">
        <v>562</v>
      </c>
      <c r="C36" s="105">
        <v>463</v>
      </c>
      <c r="D36" s="218">
        <f>(C36-B36)/B36</f>
        <v>-0.176</v>
      </c>
      <c r="E36" s="193" t="str">
        <f t="shared" si="0"/>
        <v>是</v>
      </c>
    </row>
    <row r="37" spans="2:2">
      <c r="B37" s="242"/>
    </row>
    <row r="38" spans="2:2">
      <c r="B38" s="243"/>
    </row>
    <row r="39" spans="2:2">
      <c r="B39" s="242"/>
    </row>
    <row r="40" spans="2:2">
      <c r="B40" s="243"/>
    </row>
    <row r="41" spans="2:2">
      <c r="B41" s="242"/>
    </row>
    <row r="42" spans="2:2">
      <c r="B42" s="242"/>
    </row>
    <row r="43" spans="2:2">
      <c r="B43" s="243"/>
    </row>
    <row r="44" spans="2:2">
      <c r="B44" s="242"/>
    </row>
    <row r="45" spans="2:2">
      <c r="B45" s="242"/>
    </row>
    <row r="46" spans="2:2">
      <c r="B46" s="242"/>
    </row>
    <row r="47" spans="2:2">
      <c r="B47" s="242"/>
    </row>
    <row r="48" spans="2:2">
      <c r="B48" s="243"/>
    </row>
    <row r="49" spans="2:2">
      <c r="B49" s="242"/>
    </row>
  </sheetData>
  <mergeCells count="1">
    <mergeCell ref="A1:D1"/>
  </mergeCells>
  <conditionalFormatting sqref="E3:E36">
    <cfRule type="cellIs" dxfId="3" priority="2" stopIfTrue="1" operator="lessThanOrEqual">
      <formula>-1</formula>
    </cfRule>
  </conditionalFormatting>
  <conditionalFormatting sqref="D5 D8 D10 D12:D19 D22:D23 D29 D35">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view="pageBreakPreview" zoomScaleNormal="100" workbookViewId="0">
      <selection activeCell="A1" sqref="A1:D1"/>
    </sheetView>
  </sheetViews>
  <sheetFormatPr defaultColWidth="9" defaultRowHeight="13.5" outlineLevelCol="4"/>
  <cols>
    <col min="1" max="1" width="50.775" customWidth="1"/>
    <col min="2" max="2" width="20.6333333333333" style="185" customWidth="1"/>
    <col min="3" max="4" width="20.6333333333333" customWidth="1"/>
    <col min="5" max="5" width="5.33333333333333" hidden="1" customWidth="1"/>
  </cols>
  <sheetData>
    <row r="1" customFormat="1" ht="45" customHeight="1" spans="1:4">
      <c r="A1" s="186" t="s">
        <v>1625</v>
      </c>
      <c r="B1" s="186"/>
      <c r="C1" s="186"/>
      <c r="D1" s="186"/>
    </row>
    <row r="2" customFormat="1" ht="20.1" customHeight="1" spans="1:4">
      <c r="A2" s="187"/>
      <c r="B2" s="187"/>
      <c r="C2" s="187"/>
      <c r="D2" s="188" t="s">
        <v>2</v>
      </c>
    </row>
    <row r="3" ht="45" customHeight="1" spans="1:5">
      <c r="A3" s="189" t="s">
        <v>1626</v>
      </c>
      <c r="B3" s="119" t="s">
        <v>130</v>
      </c>
      <c r="C3" s="119" t="s">
        <v>6</v>
      </c>
      <c r="D3" s="119" t="s">
        <v>7</v>
      </c>
      <c r="E3" s="190" t="s">
        <v>136</v>
      </c>
    </row>
    <row r="4" ht="36" customHeight="1" spans="1:5">
      <c r="A4" s="174" t="s">
        <v>1591</v>
      </c>
      <c r="B4" s="191">
        <v>227</v>
      </c>
      <c r="C4" s="191">
        <v>45</v>
      </c>
      <c r="D4" s="192">
        <f>IF(B4&gt;0,C4/B4-1,IF(B4&lt;0,-(C4/B4-1),""))</f>
        <v>-0.802</v>
      </c>
      <c r="E4" s="193" t="str">
        <f t="shared" ref="E4:E22" si="0">IF(A4&lt;&gt;"",IF(SUM(B4:C4)&lt;&gt;0,"是","否"),"是")</f>
        <v>是</v>
      </c>
    </row>
    <row r="5" ht="36" customHeight="1" spans="1:5">
      <c r="A5" s="176" t="s">
        <v>1627</v>
      </c>
      <c r="B5" s="194"/>
      <c r="C5" s="194"/>
      <c r="D5" s="195"/>
      <c r="E5" s="193" t="str">
        <f t="shared" si="0"/>
        <v>否</v>
      </c>
    </row>
    <row r="6" s="184" customFormat="1" ht="36" customHeight="1" spans="1:5">
      <c r="A6" s="176" t="s">
        <v>1594</v>
      </c>
      <c r="B6" s="194">
        <v>46</v>
      </c>
      <c r="C6" s="194">
        <v>45</v>
      </c>
      <c r="D6" s="196">
        <f>IF(B6&gt;0,C6/B6-1,IF(B6&lt;0,-(C6/B6-1),""))</f>
        <v>-0.022</v>
      </c>
      <c r="E6" s="197"/>
    </row>
    <row r="7" ht="36" customHeight="1" spans="1:5">
      <c r="A7" s="176" t="s">
        <v>1597</v>
      </c>
      <c r="B7" s="194">
        <v>181</v>
      </c>
      <c r="C7" s="194"/>
      <c r="D7" s="196">
        <f t="shared" ref="D7:D15" si="1">IF(B7&gt;0,C7/B7-1,IF(B7&lt;0,-(C7/B7-1),""))</f>
        <v>-1</v>
      </c>
      <c r="E7" s="193" t="str">
        <f t="shared" si="0"/>
        <v>是</v>
      </c>
    </row>
    <row r="8" ht="36" customHeight="1" spans="1:5">
      <c r="A8" s="174" t="s">
        <v>1598</v>
      </c>
      <c r="B8" s="191">
        <v>80</v>
      </c>
      <c r="C8" s="191"/>
      <c r="D8" s="192">
        <f t="shared" si="1"/>
        <v>-1</v>
      </c>
      <c r="E8" s="193" t="str">
        <f t="shared" si="0"/>
        <v>是</v>
      </c>
    </row>
    <row r="9" ht="36" customHeight="1" spans="1:5">
      <c r="A9" s="176" t="s">
        <v>1599</v>
      </c>
      <c r="B9" s="194"/>
      <c r="C9" s="194"/>
      <c r="D9" s="195"/>
      <c r="E9" s="193" t="str">
        <f t="shared" si="0"/>
        <v>否</v>
      </c>
    </row>
    <row r="10" ht="36" customHeight="1" spans="1:5">
      <c r="A10" s="176" t="s">
        <v>1603</v>
      </c>
      <c r="B10" s="194">
        <v>80</v>
      </c>
      <c r="C10" s="194"/>
      <c r="D10" s="196">
        <f>IF(B10&gt;0,C10/B10-1,IF(B10&lt;0,-(C10/B10-1),""))</f>
        <v>-1</v>
      </c>
      <c r="E10" s="193" t="str">
        <f t="shared" si="0"/>
        <v>是</v>
      </c>
    </row>
    <row r="11" ht="36" customHeight="1" spans="1:5">
      <c r="A11" s="174" t="s">
        <v>1604</v>
      </c>
      <c r="B11" s="191">
        <f>B12</f>
        <v>0</v>
      </c>
      <c r="C11" s="191">
        <f>C12</f>
        <v>0</v>
      </c>
      <c r="D11" s="192" t="str">
        <f t="shared" si="1"/>
        <v/>
      </c>
      <c r="E11" s="193" t="str">
        <f t="shared" si="0"/>
        <v>否</v>
      </c>
    </row>
    <row r="12" ht="36" customHeight="1" spans="1:5">
      <c r="A12" s="176" t="s">
        <v>1605</v>
      </c>
      <c r="B12" s="194"/>
      <c r="C12" s="194"/>
      <c r="D12" s="196" t="str">
        <f t="shared" si="1"/>
        <v/>
      </c>
      <c r="E12" s="193" t="str">
        <f t="shared" si="0"/>
        <v>否</v>
      </c>
    </row>
    <row r="13" ht="36" customHeight="1" spans="1:5">
      <c r="A13" s="174" t="s">
        <v>1606</v>
      </c>
      <c r="B13" s="191">
        <v>184</v>
      </c>
      <c r="C13" s="191"/>
      <c r="D13" s="192">
        <f t="shared" si="1"/>
        <v>-1</v>
      </c>
      <c r="E13" s="193" t="str">
        <f t="shared" si="0"/>
        <v>是</v>
      </c>
    </row>
    <row r="14" ht="36" customHeight="1" spans="1:5">
      <c r="A14" s="198" t="s">
        <v>1628</v>
      </c>
      <c r="B14" s="194">
        <v>184</v>
      </c>
      <c r="C14" s="194"/>
      <c r="D14" s="196">
        <f t="shared" si="1"/>
        <v>-1</v>
      </c>
      <c r="E14" s="193" t="str">
        <f t="shared" si="0"/>
        <v>是</v>
      </c>
    </row>
    <row r="15" ht="36" customHeight="1" spans="1:5">
      <c r="A15" s="174" t="s">
        <v>1608</v>
      </c>
      <c r="B15" s="191"/>
      <c r="C15" s="191">
        <v>418</v>
      </c>
      <c r="D15" s="192" t="str">
        <f t="shared" si="1"/>
        <v/>
      </c>
      <c r="E15" s="193" t="str">
        <f t="shared" si="0"/>
        <v>是</v>
      </c>
    </row>
    <row r="16" ht="36" customHeight="1" spans="1:5">
      <c r="A16" s="176" t="s">
        <v>1609</v>
      </c>
      <c r="B16" s="194"/>
      <c r="C16" s="194">
        <v>418</v>
      </c>
      <c r="D16" s="196" t="str">
        <f t="shared" ref="D16:D18" si="2">IF(B16&gt;0,C16/B16-1,IF(B16&lt;0,-(C16/B16-1),""))</f>
        <v/>
      </c>
      <c r="E16" s="193" t="str">
        <f t="shared" si="0"/>
        <v>是</v>
      </c>
    </row>
    <row r="17" ht="36" customHeight="1" spans="1:5">
      <c r="A17" s="199" t="s">
        <v>1629</v>
      </c>
      <c r="B17" s="191">
        <v>491</v>
      </c>
      <c r="C17" s="191">
        <v>463</v>
      </c>
      <c r="D17" s="192">
        <f t="shared" si="2"/>
        <v>-0.057</v>
      </c>
      <c r="E17" s="193" t="str">
        <f t="shared" si="0"/>
        <v>是</v>
      </c>
    </row>
    <row r="18" ht="36" customHeight="1" spans="1:5">
      <c r="A18" s="200" t="s">
        <v>120</v>
      </c>
      <c r="B18" s="191">
        <v>71</v>
      </c>
      <c r="C18" s="191"/>
      <c r="D18" s="192">
        <f t="shared" si="2"/>
        <v>-1</v>
      </c>
      <c r="E18" s="193" t="str">
        <f t="shared" si="0"/>
        <v>是</v>
      </c>
    </row>
    <row r="19" ht="36" customHeight="1" spans="1:5">
      <c r="A19" s="201" t="s">
        <v>1611</v>
      </c>
      <c r="B19" s="202"/>
      <c r="C19" s="194"/>
      <c r="D19" s="195"/>
      <c r="E19" s="193" t="str">
        <f t="shared" si="0"/>
        <v>否</v>
      </c>
    </row>
    <row r="20" ht="36" customHeight="1" spans="1:5">
      <c r="A20" s="201" t="s">
        <v>1630</v>
      </c>
      <c r="B20" s="202">
        <v>71</v>
      </c>
      <c r="C20" s="202"/>
      <c r="D20" s="196">
        <f>IF(B20&gt;0,C20/B20-1,IF(B20&lt;0,-(C20/B20-1),""))</f>
        <v>-1</v>
      </c>
      <c r="E20" s="193" t="str">
        <f t="shared" si="0"/>
        <v>是</v>
      </c>
    </row>
    <row r="21" ht="36" customHeight="1" spans="1:5">
      <c r="A21" s="203" t="s">
        <v>1613</v>
      </c>
      <c r="B21" s="204"/>
      <c r="C21" s="191"/>
      <c r="D21" s="205"/>
      <c r="E21" s="193" t="str">
        <f t="shared" si="0"/>
        <v>否</v>
      </c>
    </row>
    <row r="22" ht="36" customHeight="1" spans="1:5">
      <c r="A22" s="199" t="s">
        <v>128</v>
      </c>
      <c r="B22" s="191">
        <v>562</v>
      </c>
      <c r="C22" s="191">
        <v>463</v>
      </c>
      <c r="D22" s="192">
        <f>IF(B22&gt;0,C22/B22-1,IF(B22&lt;0,-(C22/B22-1),""))</f>
        <v>-0.176</v>
      </c>
      <c r="E22" s="193" t="str">
        <f t="shared" si="0"/>
        <v>是</v>
      </c>
    </row>
    <row r="23" customFormat="1" spans="2:2">
      <c r="B23" s="206"/>
    </row>
    <row r="24" customFormat="1" spans="2:3">
      <c r="B24" s="207"/>
      <c r="C24" s="208"/>
    </row>
    <row r="25" customFormat="1" spans="2:2">
      <c r="B25" s="206"/>
    </row>
    <row r="26" customFormat="1" spans="2:3">
      <c r="B26" s="207"/>
      <c r="C26" s="208"/>
    </row>
    <row r="27" customFormat="1" spans="2:2">
      <c r="B27" s="206"/>
    </row>
    <row r="28" customFormat="1" spans="2:2">
      <c r="B28" s="206"/>
    </row>
    <row r="29" customFormat="1" spans="2:3">
      <c r="B29" s="207"/>
      <c r="C29" s="208"/>
    </row>
    <row r="30" customFormat="1" spans="2:2">
      <c r="B30" s="206"/>
    </row>
    <row r="31" customFormat="1" spans="2:2">
      <c r="B31" s="206"/>
    </row>
    <row r="32" customFormat="1" spans="2:2">
      <c r="B32" s="206"/>
    </row>
    <row r="33" customFormat="1" spans="2:2">
      <c r="B33" s="206"/>
    </row>
    <row r="34" customFormat="1" spans="2:3">
      <c r="B34" s="207"/>
      <c r="C34" s="208"/>
    </row>
    <row r="35" customFormat="1" spans="2:2">
      <c r="B35" s="206"/>
    </row>
  </sheetData>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workbookViewId="0">
      <selection activeCell="A1" sqref="A1:B1"/>
    </sheetView>
  </sheetViews>
  <sheetFormatPr defaultColWidth="9" defaultRowHeight="14.25" outlineLevelCol="1"/>
  <cols>
    <col min="1" max="1" width="37.75" style="165" customWidth="1"/>
    <col min="2" max="2" width="66.125" style="167" customWidth="1"/>
    <col min="3" max="3" width="12.6333333333333" style="165"/>
    <col min="4" max="16374" width="9" style="165"/>
    <col min="16375" max="16376" width="35.6333333333333" style="165"/>
    <col min="16377" max="16377" width="9" style="165"/>
    <col min="16378" max="16384" width="9" style="168"/>
  </cols>
  <sheetData>
    <row r="1" s="165" customFormat="1" ht="45" customHeight="1" spans="1:2">
      <c r="A1" s="169" t="s">
        <v>1631</v>
      </c>
      <c r="B1" s="170"/>
    </row>
    <row r="2" s="165" customFormat="1" ht="20.1" customHeight="1" spans="1:2">
      <c r="A2" s="171"/>
      <c r="B2" s="172" t="s">
        <v>2</v>
      </c>
    </row>
    <row r="3" s="166" customFormat="1" ht="45" customHeight="1" spans="1:2">
      <c r="A3" s="173" t="s">
        <v>1632</v>
      </c>
      <c r="B3" s="173" t="s">
        <v>1633</v>
      </c>
    </row>
    <row r="4" s="165" customFormat="1" ht="36" customHeight="1" spans="1:2">
      <c r="A4" s="177" t="s">
        <v>1210</v>
      </c>
      <c r="B4" s="175"/>
    </row>
    <row r="5" s="165" customFormat="1" ht="36" customHeight="1" spans="1:2">
      <c r="A5" s="177" t="s">
        <v>1212</v>
      </c>
      <c r="B5" s="175"/>
    </row>
    <row r="6" s="165" customFormat="1" ht="36" customHeight="1" spans="1:2">
      <c r="A6" s="177" t="s">
        <v>1213</v>
      </c>
      <c r="B6" s="175"/>
    </row>
    <row r="7" s="165" customFormat="1" ht="36" customHeight="1" spans="1:2">
      <c r="A7" s="177" t="s">
        <v>1214</v>
      </c>
      <c r="B7" s="175"/>
    </row>
    <row r="8" s="165" customFormat="1" ht="36" customHeight="1" spans="1:2">
      <c r="A8" s="177" t="s">
        <v>1215</v>
      </c>
      <c r="B8" s="175"/>
    </row>
    <row r="9" s="165" customFormat="1" ht="36" customHeight="1" spans="1:2">
      <c r="A9" s="177" t="s">
        <v>1216</v>
      </c>
      <c r="B9" s="175"/>
    </row>
    <row r="10" s="165" customFormat="1" ht="36" customHeight="1" spans="1:2">
      <c r="A10" s="177" t="s">
        <v>1217</v>
      </c>
      <c r="B10" s="175"/>
    </row>
    <row r="11" s="165" customFormat="1" ht="36" customHeight="1" spans="1:2">
      <c r="A11" s="177" t="s">
        <v>1218</v>
      </c>
      <c r="B11" s="175"/>
    </row>
    <row r="12" s="165" customFormat="1" ht="36" customHeight="1" spans="1:2">
      <c r="A12" s="177" t="s">
        <v>1219</v>
      </c>
      <c r="B12" s="175"/>
    </row>
    <row r="13" s="165" customFormat="1" ht="36" customHeight="1" spans="1:2">
      <c r="A13" s="177" t="s">
        <v>1220</v>
      </c>
      <c r="B13" s="175"/>
    </row>
    <row r="14" s="165" customFormat="1" ht="36" customHeight="1" spans="1:2">
      <c r="A14" s="177" t="s">
        <v>1221</v>
      </c>
      <c r="B14" s="175"/>
    </row>
    <row r="15" s="165" customFormat="1" ht="36" customHeight="1" spans="1:2">
      <c r="A15" s="177" t="s">
        <v>1222</v>
      </c>
      <c r="B15" s="175"/>
    </row>
    <row r="16" s="165" customFormat="1" ht="36" customHeight="1" spans="1:2">
      <c r="A16" s="177" t="s">
        <v>1223</v>
      </c>
      <c r="B16" s="175"/>
    </row>
    <row r="17" s="165" customFormat="1" ht="36" customHeight="1" spans="1:2">
      <c r="A17" s="177" t="s">
        <v>1224</v>
      </c>
      <c r="B17" s="175"/>
    </row>
    <row r="18" s="165" customFormat="1" ht="36" customHeight="1" spans="1:2">
      <c r="A18" s="177" t="s">
        <v>1225</v>
      </c>
      <c r="B18" s="175"/>
    </row>
    <row r="19" s="165" customFormat="1" ht="36" customHeight="1" spans="1:2">
      <c r="A19" s="177" t="s">
        <v>1226</v>
      </c>
      <c r="B19" s="175"/>
    </row>
    <row r="20" s="165" customFormat="1" ht="36" customHeight="1" spans="1:2">
      <c r="A20" s="179" t="s">
        <v>1634</v>
      </c>
      <c r="B20" s="183"/>
    </row>
    <row r="21" s="182" customFormat="1" ht="31" customHeight="1" spans="1:2">
      <c r="A21" s="177" t="s">
        <v>1635</v>
      </c>
      <c r="B21" s="181"/>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A1" sqref="A1:B1"/>
    </sheetView>
  </sheetViews>
  <sheetFormatPr defaultColWidth="9" defaultRowHeight="14.25"/>
  <cols>
    <col min="1" max="1" width="46.6333333333333" style="165" customWidth="1"/>
    <col min="2" max="2" width="38" style="167" customWidth="1"/>
    <col min="3" max="16371" width="9" style="165"/>
    <col min="16372" max="16373" width="35.6333333333333" style="165"/>
    <col min="16374" max="16374" width="9" style="165"/>
    <col min="16375" max="16384" width="9" style="168"/>
  </cols>
  <sheetData>
    <row r="1" s="165" customFormat="1" ht="45" customHeight="1" spans="1:2">
      <c r="A1" s="169" t="s">
        <v>1636</v>
      </c>
      <c r="B1" s="170"/>
    </row>
    <row r="2" s="165" customFormat="1" ht="20.1" customHeight="1" spans="1:2">
      <c r="A2" s="171"/>
      <c r="B2" s="172" t="s">
        <v>2</v>
      </c>
    </row>
    <row r="3" s="166" customFormat="1" ht="45" customHeight="1" spans="1:2">
      <c r="A3" s="173" t="s">
        <v>1637</v>
      </c>
      <c r="B3" s="173" t="s">
        <v>1633</v>
      </c>
    </row>
    <row r="4" s="165" customFormat="1" ht="36" customHeight="1" spans="1:2">
      <c r="A4" s="174"/>
      <c r="B4" s="175"/>
    </row>
    <row r="5" s="165" customFormat="1" ht="36" customHeight="1" spans="1:2">
      <c r="A5" s="174"/>
      <c r="B5" s="175"/>
    </row>
    <row r="6" s="165" customFormat="1" ht="36" customHeight="1" spans="1:2">
      <c r="A6" s="174"/>
      <c r="B6" s="175"/>
    </row>
    <row r="7" s="165" customFormat="1" ht="36" customHeight="1" spans="1:2">
      <c r="A7" s="174"/>
      <c r="B7" s="175"/>
    </row>
    <row r="8" s="165" customFormat="1" ht="36" customHeight="1" spans="1:2">
      <c r="A8" s="174"/>
      <c r="B8" s="175"/>
    </row>
    <row r="9" s="165" customFormat="1" ht="36" customHeight="1" spans="1:2">
      <c r="A9" s="174"/>
      <c r="B9" s="175"/>
    </row>
    <row r="10" s="165" customFormat="1" ht="36" customHeight="1" spans="1:2">
      <c r="A10" s="176"/>
      <c r="B10" s="175"/>
    </row>
    <row r="11" s="165" customFormat="1" ht="36" customHeight="1" spans="1:2">
      <c r="A11" s="177"/>
      <c r="B11" s="175"/>
    </row>
    <row r="12" s="165" customFormat="1" ht="36" customHeight="1" spans="1:2">
      <c r="A12" s="178"/>
      <c r="B12" s="175"/>
    </row>
    <row r="13" s="165" customFormat="1" ht="36" customHeight="1" spans="1:2">
      <c r="A13" s="178"/>
      <c r="B13" s="175"/>
    </row>
    <row r="14" s="165" customFormat="1" ht="36" customHeight="1" spans="1:2">
      <c r="A14" s="178"/>
      <c r="B14" s="175"/>
    </row>
    <row r="15" s="165" customFormat="1" ht="36" customHeight="1" spans="1:2">
      <c r="A15" s="178"/>
      <c r="B15" s="175"/>
    </row>
    <row r="16" s="165" customFormat="1" ht="36" customHeight="1" spans="1:2">
      <c r="A16" s="178"/>
      <c r="B16" s="175"/>
    </row>
    <row r="17" s="165" customFormat="1" ht="36" customHeight="1" spans="1:2">
      <c r="A17" s="178"/>
      <c r="B17" s="175"/>
    </row>
    <row r="18" s="165" customFormat="1" ht="36" customHeight="1" spans="1:2">
      <c r="A18" s="179" t="s">
        <v>1634</v>
      </c>
      <c r="B18" s="175"/>
    </row>
    <row r="19" s="165" customFormat="1" ht="31" customHeight="1" spans="1:2">
      <c r="A19" s="180" t="s">
        <v>1204</v>
      </c>
      <c r="B19" s="181"/>
    </row>
    <row r="20" s="165" customFormat="1" spans="2:16377">
      <c r="B20" s="167"/>
      <c r="XEU20" s="168"/>
      <c r="XEV20" s="168"/>
      <c r="XEW20" s="168"/>
    </row>
    <row r="21" s="165" customFormat="1" spans="2:16377">
      <c r="B21" s="167"/>
      <c r="XEU21" s="168"/>
      <c r="XEV21" s="168"/>
      <c r="XEW21" s="168"/>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D43"/>
  <sheetViews>
    <sheetView showGridLines="0" showZeros="0" view="pageBreakPreview" zoomScaleNormal="115" workbookViewId="0">
      <selection activeCell="A1" sqref="A1:D1"/>
    </sheetView>
  </sheetViews>
  <sheetFormatPr defaultColWidth="9" defaultRowHeight="14.25" outlineLevelCol="3"/>
  <cols>
    <col min="1" max="1" width="52.4416666666667" style="136" customWidth="1"/>
    <col min="2" max="3" width="20.6333333333333" style="136" customWidth="1"/>
    <col min="4" max="4" width="24.375" style="136" customWidth="1"/>
    <col min="5" max="16384" width="9" style="136"/>
  </cols>
  <sheetData>
    <row r="1" ht="45" customHeight="1" spans="1:4">
      <c r="A1" s="137" t="s">
        <v>1638</v>
      </c>
      <c r="B1" s="137"/>
      <c r="C1" s="137"/>
      <c r="D1" s="137"/>
    </row>
    <row r="2" s="150" customFormat="1" ht="20.1" customHeight="1" spans="1:4">
      <c r="A2" s="151"/>
      <c r="B2" s="152"/>
      <c r="C2" s="153"/>
      <c r="D2" s="154" t="s">
        <v>2</v>
      </c>
    </row>
    <row r="3" ht="45" customHeight="1" spans="1:4">
      <c r="A3" s="155" t="s">
        <v>1639</v>
      </c>
      <c r="B3" s="81" t="s">
        <v>5</v>
      </c>
      <c r="C3" s="81" t="s">
        <v>6</v>
      </c>
      <c r="D3" s="81" t="s">
        <v>7</v>
      </c>
    </row>
    <row r="4" ht="36" customHeight="1" spans="1:4">
      <c r="A4" s="156" t="s">
        <v>1640</v>
      </c>
      <c r="B4" s="157"/>
      <c r="C4" s="158"/>
      <c r="D4" s="86"/>
    </row>
    <row r="5" ht="36" customHeight="1" spans="1:4">
      <c r="A5" s="159" t="s">
        <v>1641</v>
      </c>
      <c r="B5" s="160"/>
      <c r="C5" s="160"/>
      <c r="D5" s="90"/>
    </row>
    <row r="6" ht="36" customHeight="1" spans="1:4">
      <c r="A6" s="159" t="s">
        <v>1642</v>
      </c>
      <c r="B6" s="160"/>
      <c r="C6" s="161"/>
      <c r="D6" s="90"/>
    </row>
    <row r="7" s="135" customFormat="1" ht="36" customHeight="1" spans="1:4">
      <c r="A7" s="159" t="s">
        <v>1643</v>
      </c>
      <c r="B7" s="160"/>
      <c r="C7" s="161"/>
      <c r="D7" s="90"/>
    </row>
    <row r="8" ht="36" customHeight="1" spans="1:4">
      <c r="A8" s="156" t="s">
        <v>1644</v>
      </c>
      <c r="B8" s="157"/>
      <c r="C8" s="157"/>
      <c r="D8" s="91"/>
    </row>
    <row r="9" ht="36" customHeight="1" spans="1:4">
      <c r="A9" s="159" t="s">
        <v>1641</v>
      </c>
      <c r="B9" s="160"/>
      <c r="C9" s="161"/>
      <c r="D9" s="90"/>
    </row>
    <row r="10" ht="36" customHeight="1" spans="1:4">
      <c r="A10" s="159" t="s">
        <v>1642</v>
      </c>
      <c r="B10" s="160"/>
      <c r="C10" s="161"/>
      <c r="D10" s="90"/>
    </row>
    <row r="11" ht="36" customHeight="1" spans="1:4">
      <c r="A11" s="159" t="s">
        <v>1643</v>
      </c>
      <c r="B11" s="160"/>
      <c r="C11" s="161"/>
      <c r="D11" s="90"/>
    </row>
    <row r="12" ht="36" customHeight="1" spans="1:4">
      <c r="A12" s="156" t="s">
        <v>1645</v>
      </c>
      <c r="B12" s="157"/>
      <c r="C12" s="158"/>
      <c r="D12" s="91"/>
    </row>
    <row r="13" ht="36" customHeight="1" spans="1:4">
      <c r="A13" s="159" t="s">
        <v>1641</v>
      </c>
      <c r="B13" s="160"/>
      <c r="C13" s="161"/>
      <c r="D13" s="90"/>
    </row>
    <row r="14" ht="36" customHeight="1" spans="1:4">
      <c r="A14" s="159" t="s">
        <v>1642</v>
      </c>
      <c r="B14" s="160"/>
      <c r="C14" s="161"/>
      <c r="D14" s="90"/>
    </row>
    <row r="15" ht="36" customHeight="1" spans="1:4">
      <c r="A15" s="159" t="s">
        <v>1643</v>
      </c>
      <c r="B15" s="160">
        <v>0</v>
      </c>
      <c r="C15" s="161"/>
      <c r="D15" s="90" t="str">
        <f>IF(B15&gt;0,C15/B15-1,IF(B15&lt;0,-(C15/B15-1),""))</f>
        <v/>
      </c>
    </row>
    <row r="16" ht="36" customHeight="1" spans="1:4">
      <c r="A16" s="156" t="s">
        <v>1646</v>
      </c>
      <c r="B16" s="157"/>
      <c r="C16" s="158"/>
      <c r="D16" s="91"/>
    </row>
    <row r="17" ht="36" customHeight="1" spans="1:4">
      <c r="A17" s="159" t="s">
        <v>1641</v>
      </c>
      <c r="B17" s="160"/>
      <c r="C17" s="123"/>
      <c r="D17" s="90"/>
    </row>
    <row r="18" ht="36" customHeight="1" spans="1:4">
      <c r="A18" s="159" t="s">
        <v>1642</v>
      </c>
      <c r="B18" s="160"/>
      <c r="C18" s="123"/>
      <c r="D18" s="90"/>
    </row>
    <row r="19" ht="36" customHeight="1" spans="1:4">
      <c r="A19" s="159" t="s">
        <v>1643</v>
      </c>
      <c r="B19" s="160"/>
      <c r="C19" s="123"/>
      <c r="D19" s="90"/>
    </row>
    <row r="20" ht="36" customHeight="1" spans="1:4">
      <c r="A20" s="156" t="s">
        <v>1647</v>
      </c>
      <c r="B20" s="157"/>
      <c r="C20" s="158"/>
      <c r="D20" s="91"/>
    </row>
    <row r="21" ht="36" customHeight="1" spans="1:4">
      <c r="A21" s="159" t="s">
        <v>1641</v>
      </c>
      <c r="B21" s="160"/>
      <c r="C21" s="158"/>
      <c r="D21" s="90"/>
    </row>
    <row r="22" ht="36" customHeight="1" spans="1:4">
      <c r="A22" s="159" t="s">
        <v>1642</v>
      </c>
      <c r="B22" s="160"/>
      <c r="C22" s="160"/>
      <c r="D22" s="90"/>
    </row>
    <row r="23" ht="36" customHeight="1" spans="1:4">
      <c r="A23" s="159" t="s">
        <v>1643</v>
      </c>
      <c r="B23" s="160"/>
      <c r="C23" s="161"/>
      <c r="D23" s="104"/>
    </row>
    <row r="24" ht="36" customHeight="1" spans="1:4">
      <c r="A24" s="156" t="s">
        <v>1648</v>
      </c>
      <c r="B24" s="162"/>
      <c r="C24" s="158"/>
      <c r="D24" s="91"/>
    </row>
    <row r="25" ht="36" customHeight="1" spans="1:4">
      <c r="A25" s="159" t="s">
        <v>1641</v>
      </c>
      <c r="B25" s="160"/>
      <c r="C25" s="163"/>
      <c r="D25" s="90"/>
    </row>
    <row r="26" ht="36" customHeight="1" spans="1:4">
      <c r="A26" s="159" t="s">
        <v>1642</v>
      </c>
      <c r="B26" s="160"/>
      <c r="C26" s="160"/>
      <c r="D26" s="90"/>
    </row>
    <row r="27" ht="36" customHeight="1" spans="1:4">
      <c r="A27" s="159" t="s">
        <v>1643</v>
      </c>
      <c r="B27" s="160"/>
      <c r="C27" s="160"/>
      <c r="D27" s="90"/>
    </row>
    <row r="28" ht="36" customHeight="1" spans="1:4">
      <c r="A28" s="156" t="s">
        <v>1649</v>
      </c>
      <c r="B28" s="157"/>
      <c r="C28" s="158"/>
      <c r="D28" s="91"/>
    </row>
    <row r="29" ht="36" customHeight="1" spans="1:4">
      <c r="A29" s="159" t="s">
        <v>1641</v>
      </c>
      <c r="B29" s="160"/>
      <c r="C29" s="163"/>
      <c r="D29" s="90"/>
    </row>
    <row r="30" ht="36" customHeight="1" spans="1:4">
      <c r="A30" s="159" t="s">
        <v>1642</v>
      </c>
      <c r="B30" s="160"/>
      <c r="C30" s="163"/>
      <c r="D30" s="90"/>
    </row>
    <row r="31" ht="36" customHeight="1" spans="1:4">
      <c r="A31" s="159" t="s">
        <v>1643</v>
      </c>
      <c r="B31" s="160"/>
      <c r="C31" s="163"/>
      <c r="D31" s="90"/>
    </row>
    <row r="32" ht="36" customHeight="1" spans="1:4">
      <c r="A32" s="102" t="s">
        <v>1650</v>
      </c>
      <c r="B32" s="162"/>
      <c r="C32" s="162"/>
      <c r="D32" s="104"/>
    </row>
    <row r="33" ht="36" customHeight="1" spans="1:4">
      <c r="A33" s="159" t="s">
        <v>1651</v>
      </c>
      <c r="B33" s="160"/>
      <c r="C33" s="160"/>
      <c r="D33" s="104"/>
    </row>
    <row r="34" ht="36" customHeight="1" spans="1:4">
      <c r="A34" s="159" t="s">
        <v>1652</v>
      </c>
      <c r="B34" s="160"/>
      <c r="C34" s="160"/>
      <c r="D34" s="104"/>
    </row>
    <row r="35" ht="36" customHeight="1" spans="1:4">
      <c r="A35" s="159" t="s">
        <v>1653</v>
      </c>
      <c r="B35" s="160"/>
      <c r="C35" s="160"/>
      <c r="D35" s="104"/>
    </row>
    <row r="36" ht="36" customHeight="1" spans="1:4">
      <c r="A36" s="106" t="s">
        <v>1654</v>
      </c>
      <c r="B36" s="157"/>
      <c r="C36" s="157"/>
      <c r="D36" s="91"/>
    </row>
    <row r="37" ht="36" customHeight="1" spans="1:4">
      <c r="A37" s="164" t="s">
        <v>1655</v>
      </c>
      <c r="B37" s="157"/>
      <c r="C37" s="158"/>
      <c r="D37" s="91"/>
    </row>
    <row r="38" ht="36" customHeight="1" spans="1:4">
      <c r="A38" s="102" t="s">
        <v>1656</v>
      </c>
      <c r="B38" s="157"/>
      <c r="C38" s="158"/>
      <c r="D38" s="91"/>
    </row>
    <row r="39" ht="36" customHeight="1" spans="1:4">
      <c r="A39" s="107" t="s">
        <v>1657</v>
      </c>
      <c r="B39" s="108"/>
      <c r="C39" s="108"/>
      <c r="D39" s="109"/>
    </row>
    <row r="40" spans="2:3">
      <c r="B40" s="149"/>
      <c r="C40" s="149"/>
    </row>
    <row r="41" spans="2:3">
      <c r="B41" s="149"/>
      <c r="C41" s="149"/>
    </row>
    <row r="42" spans="2:3">
      <c r="B42" s="149"/>
      <c r="C42" s="149"/>
    </row>
    <row r="43" spans="2:3">
      <c r="B43" s="149"/>
      <c r="C43" s="149"/>
    </row>
  </sheetData>
  <autoFilter ref="A3:D39">
    <extLst/>
  </autoFilter>
  <mergeCells count="2">
    <mergeCell ref="A1:D1"/>
    <mergeCell ref="A39:D39"/>
  </mergeCells>
  <conditionalFormatting sqref="D36">
    <cfRule type="cellIs" dxfId="3" priority="1" stopIfTrue="1" operator="lessThanOrEqual">
      <formula>-1</formula>
    </cfRule>
  </conditionalFormatting>
  <conditionalFormatting sqref="D5:D22 D37:D38 C17:C19 C25 C29:C31 D24:D31 C23 C6:C7 C9:C11 C13:C15">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7"/>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4"/>
  <cols>
    <col min="1" max="1" width="45.6333333333333" style="136" customWidth="1"/>
    <col min="2" max="4" width="20.6333333333333" style="136" customWidth="1"/>
    <col min="5" max="5" width="12.75" style="136" hidden="1" customWidth="1"/>
    <col min="6" max="16384" width="9" style="136"/>
  </cols>
  <sheetData>
    <row r="1" ht="45" customHeight="1" spans="1:4">
      <c r="A1" s="137" t="s">
        <v>1658</v>
      </c>
      <c r="B1" s="137"/>
      <c r="C1" s="137"/>
      <c r="D1" s="137"/>
    </row>
    <row r="2" ht="20.1" customHeight="1" spans="1:4">
      <c r="A2" s="138"/>
      <c r="B2" s="139"/>
      <c r="C2" s="140"/>
      <c r="D2" s="141" t="s">
        <v>1659</v>
      </c>
    </row>
    <row r="3" ht="45" customHeight="1" spans="1:5">
      <c r="A3" s="80" t="s">
        <v>1180</v>
      </c>
      <c r="B3" s="81" t="s">
        <v>5</v>
      </c>
      <c r="C3" s="81" t="s">
        <v>6</v>
      </c>
      <c r="D3" s="81" t="s">
        <v>7</v>
      </c>
      <c r="E3" s="142" t="s">
        <v>136</v>
      </c>
    </row>
    <row r="4" ht="36" customHeight="1" spans="1:5">
      <c r="A4" s="83" t="s">
        <v>1660</v>
      </c>
      <c r="B4" s="105"/>
      <c r="C4" s="105"/>
      <c r="D4" s="86"/>
      <c r="E4" s="143" t="str">
        <f t="shared" ref="E4:E22" si="0">IF(A4&lt;&gt;"",IF(SUM(B4:C4)&lt;&gt;0,"是","否"),"是")</f>
        <v>否</v>
      </c>
    </row>
    <row r="5" ht="36" customHeight="1" spans="1:5">
      <c r="A5" s="87" t="s">
        <v>1661</v>
      </c>
      <c r="B5" s="127"/>
      <c r="C5" s="127"/>
      <c r="D5" s="144"/>
      <c r="E5" s="143" t="str">
        <f t="shared" si="0"/>
        <v>否</v>
      </c>
    </row>
    <row r="6" ht="36" customHeight="1" spans="1:5">
      <c r="A6" s="145" t="s">
        <v>1662</v>
      </c>
      <c r="B6" s="105"/>
      <c r="C6" s="105"/>
      <c r="D6" s="146"/>
      <c r="E6" s="143" t="str">
        <f t="shared" si="0"/>
        <v>否</v>
      </c>
    </row>
    <row r="7" ht="36" customHeight="1" spans="1:5">
      <c r="A7" s="87" t="s">
        <v>1661</v>
      </c>
      <c r="B7" s="127"/>
      <c r="C7" s="147"/>
      <c r="D7" s="144"/>
      <c r="E7" s="143" t="str">
        <f t="shared" si="0"/>
        <v>否</v>
      </c>
    </row>
    <row r="8" s="135" customFormat="1" ht="36" customHeight="1" spans="1:5">
      <c r="A8" s="83" t="s">
        <v>1663</v>
      </c>
      <c r="B8" s="105"/>
      <c r="C8" s="105"/>
      <c r="D8" s="146"/>
      <c r="E8" s="143" t="str">
        <f t="shared" si="0"/>
        <v>否</v>
      </c>
    </row>
    <row r="9" s="135" customFormat="1" ht="36" customHeight="1" spans="1:5">
      <c r="A9" s="87" t="s">
        <v>1661</v>
      </c>
      <c r="B9" s="127"/>
      <c r="C9" s="147"/>
      <c r="D9" s="144"/>
      <c r="E9" s="143" t="str">
        <f t="shared" si="0"/>
        <v>否</v>
      </c>
    </row>
    <row r="10" s="135" customFormat="1" ht="36" customHeight="1" spans="1:5">
      <c r="A10" s="83" t="s">
        <v>1664</v>
      </c>
      <c r="B10" s="105"/>
      <c r="C10" s="105"/>
      <c r="D10" s="146"/>
      <c r="E10" s="143" t="str">
        <f t="shared" si="0"/>
        <v>否</v>
      </c>
    </row>
    <row r="11" s="135" customFormat="1" ht="36" customHeight="1" spans="1:5">
      <c r="A11" s="87" t="s">
        <v>1661</v>
      </c>
      <c r="B11" s="127"/>
      <c r="C11" s="92"/>
      <c r="D11" s="144"/>
      <c r="E11" s="143" t="str">
        <f t="shared" si="0"/>
        <v>否</v>
      </c>
    </row>
    <row r="12" s="135" customFormat="1" ht="36" customHeight="1" spans="1:5">
      <c r="A12" s="83" t="s">
        <v>1665</v>
      </c>
      <c r="B12" s="105"/>
      <c r="C12" s="105"/>
      <c r="D12" s="146"/>
      <c r="E12" s="143" t="str">
        <f t="shared" si="0"/>
        <v>否</v>
      </c>
    </row>
    <row r="13" s="135" customFormat="1" ht="36" customHeight="1" spans="1:5">
      <c r="A13" s="87" t="s">
        <v>1661</v>
      </c>
      <c r="B13" s="127"/>
      <c r="C13" s="92"/>
      <c r="D13" s="144"/>
      <c r="E13" s="143" t="str">
        <f t="shared" si="0"/>
        <v>否</v>
      </c>
    </row>
    <row r="14" s="135" customFormat="1" ht="36" customHeight="1" spans="1:5">
      <c r="A14" s="83" t="s">
        <v>1666</v>
      </c>
      <c r="B14" s="105"/>
      <c r="C14" s="105"/>
      <c r="D14" s="146"/>
      <c r="E14" s="143" t="str">
        <f t="shared" si="0"/>
        <v>否</v>
      </c>
    </row>
    <row r="15" ht="36" customHeight="1" spans="1:5">
      <c r="A15" s="87" t="s">
        <v>1661</v>
      </c>
      <c r="B15" s="127"/>
      <c r="C15" s="147"/>
      <c r="D15" s="144"/>
      <c r="E15" s="143" t="str">
        <f t="shared" si="0"/>
        <v>否</v>
      </c>
    </row>
    <row r="16" ht="36" customHeight="1" spans="1:5">
      <c r="A16" s="83" t="s">
        <v>1667</v>
      </c>
      <c r="B16" s="105"/>
      <c r="C16" s="105"/>
      <c r="D16" s="146"/>
      <c r="E16" s="143" t="str">
        <f t="shared" si="0"/>
        <v>否</v>
      </c>
    </row>
    <row r="17" ht="36" customHeight="1" spans="1:5">
      <c r="A17" s="87" t="s">
        <v>1661</v>
      </c>
      <c r="B17" s="127"/>
      <c r="C17" s="101"/>
      <c r="D17" s="144"/>
      <c r="E17" s="143" t="str">
        <f t="shared" si="0"/>
        <v>否</v>
      </c>
    </row>
    <row r="18" ht="36" customHeight="1" spans="1:5">
      <c r="A18" s="102" t="s">
        <v>1668</v>
      </c>
      <c r="B18" s="105"/>
      <c r="C18" s="105"/>
      <c r="D18" s="146"/>
      <c r="E18" s="143" t="str">
        <f t="shared" si="0"/>
        <v>否</v>
      </c>
    </row>
    <row r="19" ht="36" customHeight="1" spans="1:5">
      <c r="A19" s="87" t="s">
        <v>1669</v>
      </c>
      <c r="B19" s="127"/>
      <c r="C19" s="127"/>
      <c r="D19" s="144"/>
      <c r="E19" s="143" t="str">
        <f t="shared" si="0"/>
        <v>否</v>
      </c>
    </row>
    <row r="20" ht="36" customHeight="1" spans="1:5">
      <c r="A20" s="148" t="s">
        <v>1670</v>
      </c>
      <c r="B20" s="105"/>
      <c r="C20" s="105"/>
      <c r="D20" s="146"/>
      <c r="E20" s="143" t="str">
        <f t="shared" si="0"/>
        <v>否</v>
      </c>
    </row>
    <row r="21" ht="36" customHeight="1" spans="1:5">
      <c r="A21" s="106" t="s">
        <v>1671</v>
      </c>
      <c r="B21" s="105"/>
      <c r="C21" s="105"/>
      <c r="D21" s="146"/>
      <c r="E21" s="143" t="str">
        <f t="shared" si="0"/>
        <v>否</v>
      </c>
    </row>
    <row r="22" ht="36" customHeight="1" spans="1:5">
      <c r="A22" s="102" t="s">
        <v>1672</v>
      </c>
      <c r="B22" s="105"/>
      <c r="C22" s="105"/>
      <c r="D22" s="146"/>
      <c r="E22" s="143"/>
    </row>
    <row r="23" ht="36" customHeight="1" spans="1:5">
      <c r="A23" s="107" t="s">
        <v>1657</v>
      </c>
      <c r="B23" s="108"/>
      <c r="C23" s="108"/>
      <c r="D23" s="109"/>
      <c r="E23" s="143" t="str">
        <f>IF(A23&lt;&gt;"",IF(SUM(B23:C23)&lt;&gt;0,"是","否"),"是")</f>
        <v>否</v>
      </c>
    </row>
    <row r="24" spans="2:3">
      <c r="B24" s="149"/>
      <c r="C24" s="149"/>
    </row>
    <row r="25" spans="2:3">
      <c r="B25" s="149"/>
      <c r="C25" s="149"/>
    </row>
    <row r="26" spans="2:3">
      <c r="B26" s="149"/>
      <c r="C26" s="149"/>
    </row>
    <row r="27" spans="2:3">
      <c r="B27" s="149"/>
      <c r="C27" s="149"/>
    </row>
  </sheetData>
  <mergeCells count="2">
    <mergeCell ref="A1:D1"/>
    <mergeCell ref="A23:D23"/>
  </mergeCells>
  <conditionalFormatting sqref="E4:E23">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43"/>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4"/>
  <cols>
    <col min="1" max="1" width="46.1333333333333" style="112" customWidth="1"/>
    <col min="2" max="3" width="20.6333333333333" style="112" customWidth="1"/>
    <col min="4" max="4" width="33" style="112" customWidth="1"/>
    <col min="5" max="5" width="5" style="112" hidden="1" customWidth="1"/>
    <col min="6" max="16384" width="9" style="112"/>
  </cols>
  <sheetData>
    <row r="1" ht="45" customHeight="1" spans="1:4">
      <c r="A1" s="113" t="s">
        <v>1673</v>
      </c>
      <c r="B1" s="113"/>
      <c r="C1" s="113"/>
      <c r="D1" s="113"/>
    </row>
    <row r="2" ht="20.1" customHeight="1" spans="1:4">
      <c r="A2" s="114"/>
      <c r="B2" s="115"/>
      <c r="C2" s="116"/>
      <c r="D2" s="117" t="s">
        <v>2</v>
      </c>
    </row>
    <row r="3" ht="45" customHeight="1" spans="1:5">
      <c r="A3" s="118" t="s">
        <v>1639</v>
      </c>
      <c r="B3" s="119" t="s">
        <v>130</v>
      </c>
      <c r="C3" s="81" t="s">
        <v>6</v>
      </c>
      <c r="D3" s="81" t="s">
        <v>7</v>
      </c>
      <c r="E3" s="82" t="s">
        <v>136</v>
      </c>
    </row>
    <row r="4" ht="36" customHeight="1" spans="1:5">
      <c r="A4" s="120" t="s">
        <v>1640</v>
      </c>
      <c r="B4" s="121"/>
      <c r="C4" s="85"/>
      <c r="D4" s="86"/>
      <c r="E4" s="82" t="str">
        <f t="shared" ref="E4:E38" si="0">IF(A4&lt;&gt;"",IF(SUM(B4:C4)&lt;&gt;0,"是","否"),"是")</f>
        <v>否</v>
      </c>
    </row>
    <row r="5" ht="36" customHeight="1" spans="1:5">
      <c r="A5" s="122" t="s">
        <v>1641</v>
      </c>
      <c r="B5" s="123"/>
      <c r="C5" s="123"/>
      <c r="D5" s="124"/>
      <c r="E5" s="82" t="str">
        <f t="shared" si="0"/>
        <v>否</v>
      </c>
    </row>
    <row r="6" ht="36" customHeight="1" spans="1:5">
      <c r="A6" s="122" t="s">
        <v>1642</v>
      </c>
      <c r="B6" s="123"/>
      <c r="C6" s="123"/>
      <c r="D6" s="124"/>
      <c r="E6" s="82" t="str">
        <f t="shared" si="0"/>
        <v>否</v>
      </c>
    </row>
    <row r="7" s="111" customFormat="1" ht="36" customHeight="1" spans="1:5">
      <c r="A7" s="122" t="s">
        <v>1643</v>
      </c>
      <c r="B7" s="123"/>
      <c r="C7" s="123"/>
      <c r="D7" s="124"/>
      <c r="E7" s="82" t="str">
        <f t="shared" si="0"/>
        <v>否</v>
      </c>
    </row>
    <row r="8" s="111" customFormat="1" ht="36" customHeight="1" spans="1:5">
      <c r="A8" s="125" t="s">
        <v>1644</v>
      </c>
      <c r="B8" s="121"/>
      <c r="C8" s="121"/>
      <c r="D8" s="126"/>
      <c r="E8" s="82" t="str">
        <f t="shared" si="0"/>
        <v>否</v>
      </c>
    </row>
    <row r="9" s="111" customFormat="1" ht="36" customHeight="1" spans="1:5">
      <c r="A9" s="122" t="s">
        <v>1641</v>
      </c>
      <c r="B9" s="123"/>
      <c r="C9" s="123"/>
      <c r="D9" s="124"/>
      <c r="E9" s="82" t="str">
        <f t="shared" si="0"/>
        <v>否</v>
      </c>
    </row>
    <row r="10" s="111" customFormat="1" ht="36" customHeight="1" spans="1:5">
      <c r="A10" s="122" t="s">
        <v>1642</v>
      </c>
      <c r="B10" s="123"/>
      <c r="C10" s="123"/>
      <c r="D10" s="124"/>
      <c r="E10" s="82" t="str">
        <f t="shared" si="0"/>
        <v>否</v>
      </c>
    </row>
    <row r="11" s="111" customFormat="1" ht="36" customHeight="1" spans="1:5">
      <c r="A11" s="122" t="s">
        <v>1643</v>
      </c>
      <c r="B11" s="123"/>
      <c r="C11" s="123"/>
      <c r="D11" s="124"/>
      <c r="E11" s="82" t="str">
        <f t="shared" si="0"/>
        <v>否</v>
      </c>
    </row>
    <row r="12" s="111" customFormat="1" ht="36" customHeight="1" spans="1:5">
      <c r="A12" s="120" t="s">
        <v>1645</v>
      </c>
      <c r="B12" s="121"/>
      <c r="C12" s="121"/>
      <c r="D12" s="126"/>
      <c r="E12" s="82" t="str">
        <f t="shared" si="0"/>
        <v>否</v>
      </c>
    </row>
    <row r="13" ht="36" customHeight="1" spans="1:5">
      <c r="A13" s="122" t="s">
        <v>1641</v>
      </c>
      <c r="B13" s="123"/>
      <c r="C13" s="127"/>
      <c r="D13" s="128" t="str">
        <f>IF(B13&gt;0,C13/B13-1,IF(B13&lt;0,-(C13/B13-1),""))</f>
        <v/>
      </c>
      <c r="E13" s="82" t="str">
        <f t="shared" si="0"/>
        <v>否</v>
      </c>
    </row>
    <row r="14" ht="36" customHeight="1" spans="1:5">
      <c r="A14" s="122" t="s">
        <v>1642</v>
      </c>
      <c r="B14" s="123"/>
      <c r="C14" s="123"/>
      <c r="D14" s="124"/>
      <c r="E14" s="82" t="str">
        <f t="shared" si="0"/>
        <v>否</v>
      </c>
    </row>
    <row r="15" ht="36" customHeight="1" spans="1:5">
      <c r="A15" s="122" t="s">
        <v>1643</v>
      </c>
      <c r="B15" s="123"/>
      <c r="C15" s="127"/>
      <c r="D15" s="128" t="str">
        <f>IF(B15&gt;0,C15/B15-1,IF(B15&lt;0,-(C15/B15-1),""))</f>
        <v/>
      </c>
      <c r="E15" s="82" t="str">
        <f t="shared" si="0"/>
        <v>否</v>
      </c>
    </row>
    <row r="16" ht="36" customHeight="1" spans="1:5">
      <c r="A16" s="120" t="s">
        <v>1646</v>
      </c>
      <c r="B16" s="121"/>
      <c r="C16" s="121"/>
      <c r="D16" s="126"/>
      <c r="E16" s="82" t="str">
        <f t="shared" si="0"/>
        <v>否</v>
      </c>
    </row>
    <row r="17" ht="36" customHeight="1" spans="1:5">
      <c r="A17" s="122" t="s">
        <v>1641</v>
      </c>
      <c r="B17" s="123"/>
      <c r="C17" s="123"/>
      <c r="D17" s="124"/>
      <c r="E17" s="82" t="str">
        <f t="shared" si="0"/>
        <v>否</v>
      </c>
    </row>
    <row r="18" ht="36" customHeight="1" spans="1:5">
      <c r="A18" s="122" t="s">
        <v>1642</v>
      </c>
      <c r="B18" s="123"/>
      <c r="C18" s="123"/>
      <c r="D18" s="124"/>
      <c r="E18" s="82" t="str">
        <f t="shared" si="0"/>
        <v>否</v>
      </c>
    </row>
    <row r="19" ht="36" customHeight="1" spans="1:5">
      <c r="A19" s="122" t="s">
        <v>1643</v>
      </c>
      <c r="B19" s="123"/>
      <c r="C19" s="129"/>
      <c r="D19" s="124"/>
      <c r="E19" s="82" t="str">
        <f t="shared" si="0"/>
        <v>否</v>
      </c>
    </row>
    <row r="20" ht="36" customHeight="1" spans="1:5">
      <c r="A20" s="120" t="s">
        <v>1647</v>
      </c>
      <c r="B20" s="121"/>
      <c r="C20" s="121"/>
      <c r="D20" s="126"/>
      <c r="E20" s="82" t="str">
        <f t="shared" si="0"/>
        <v>否</v>
      </c>
    </row>
    <row r="21" ht="36" customHeight="1" spans="1:5">
      <c r="A21" s="122" t="s">
        <v>1641</v>
      </c>
      <c r="B21" s="123"/>
      <c r="C21" s="92"/>
      <c r="D21" s="124"/>
      <c r="E21" s="82" t="str">
        <f t="shared" si="0"/>
        <v>否</v>
      </c>
    </row>
    <row r="22" ht="36" customHeight="1" spans="1:5">
      <c r="A22" s="122" t="s">
        <v>1642</v>
      </c>
      <c r="B22" s="123"/>
      <c r="C22" s="123"/>
      <c r="D22" s="124"/>
      <c r="E22" s="82" t="str">
        <f t="shared" si="0"/>
        <v>否</v>
      </c>
    </row>
    <row r="23" ht="36" customHeight="1" spans="1:5">
      <c r="A23" s="122" t="s">
        <v>1643</v>
      </c>
      <c r="B23" s="123">
        <v>0</v>
      </c>
      <c r="C23" s="92"/>
      <c r="D23" s="124" t="str">
        <f>IF(B23&gt;0,C23/B23-1,IF(B23&lt;0,-(C23/B23-1),""))</f>
        <v/>
      </c>
      <c r="E23" s="82" t="str">
        <f t="shared" si="0"/>
        <v>否</v>
      </c>
    </row>
    <row r="24" ht="36" customHeight="1" spans="1:5">
      <c r="A24" s="120" t="s">
        <v>1648</v>
      </c>
      <c r="B24" s="121"/>
      <c r="C24" s="85"/>
      <c r="D24" s="126" t="str">
        <f>IF(B24&gt;0,C24/B24-1,IF(B24&lt;0,-(C24/B24-1),""))</f>
        <v/>
      </c>
      <c r="E24" s="82" t="str">
        <f t="shared" si="0"/>
        <v>否</v>
      </c>
    </row>
    <row r="25" ht="36" customHeight="1" spans="1:5">
      <c r="A25" s="122" t="s">
        <v>1641</v>
      </c>
      <c r="B25" s="123"/>
      <c r="C25" s="85"/>
      <c r="D25" s="126" t="str">
        <f>IF(B25&gt;0,C25/B25-1,IF(B25&lt;0,-(C25/B25-1),""))</f>
        <v/>
      </c>
      <c r="E25" s="82" t="str">
        <f t="shared" si="0"/>
        <v>否</v>
      </c>
    </row>
    <row r="26" ht="36" customHeight="1" spans="1:5">
      <c r="A26" s="122" t="s">
        <v>1642</v>
      </c>
      <c r="B26" s="123"/>
      <c r="C26" s="85"/>
      <c r="D26" s="126" t="str">
        <f>IF(B26&gt;0,C26/B26-1,IF(B26&lt;0,-(C26/B26-1),""))</f>
        <v/>
      </c>
      <c r="E26" s="82" t="str">
        <f t="shared" si="0"/>
        <v>否</v>
      </c>
    </row>
    <row r="27" ht="36" customHeight="1" spans="1:5">
      <c r="A27" s="122" t="s">
        <v>1643</v>
      </c>
      <c r="B27" s="123"/>
      <c r="C27" s="85"/>
      <c r="D27" s="126" t="str">
        <f>IF(B27&gt;0,C27/B27-1,IF(B27&lt;0,-(C27/B27-1),""))</f>
        <v/>
      </c>
      <c r="E27" s="82" t="str">
        <f t="shared" si="0"/>
        <v>否</v>
      </c>
    </row>
    <row r="28" ht="36" customHeight="1" spans="1:5">
      <c r="A28" s="120" t="s">
        <v>1649</v>
      </c>
      <c r="B28" s="121"/>
      <c r="C28" s="85"/>
      <c r="D28" s="126"/>
      <c r="E28" s="82" t="str">
        <f t="shared" si="0"/>
        <v>否</v>
      </c>
    </row>
    <row r="29" ht="36" customHeight="1" spans="1:5">
      <c r="A29" s="122" t="s">
        <v>1641</v>
      </c>
      <c r="B29" s="123"/>
      <c r="C29" s="123"/>
      <c r="D29" s="130"/>
      <c r="E29" s="82" t="str">
        <f t="shared" si="0"/>
        <v>否</v>
      </c>
    </row>
    <row r="30" ht="36" customHeight="1" spans="1:5">
      <c r="A30" s="122" t="s">
        <v>1642</v>
      </c>
      <c r="B30" s="123"/>
      <c r="C30" s="123"/>
      <c r="D30" s="130"/>
      <c r="E30" s="82" t="str">
        <f t="shared" si="0"/>
        <v>否</v>
      </c>
    </row>
    <row r="31" ht="36" customHeight="1" spans="1:5">
      <c r="A31" s="122" t="s">
        <v>1643</v>
      </c>
      <c r="B31" s="123"/>
      <c r="C31" s="123"/>
      <c r="D31" s="130"/>
      <c r="E31" s="82" t="str">
        <f t="shared" si="0"/>
        <v>否</v>
      </c>
    </row>
    <row r="32" ht="36" customHeight="1" spans="1:5">
      <c r="A32" s="102" t="s">
        <v>1650</v>
      </c>
      <c r="B32" s="121"/>
      <c r="C32" s="121"/>
      <c r="D32" s="126"/>
      <c r="E32" s="82" t="str">
        <f t="shared" si="0"/>
        <v>否</v>
      </c>
    </row>
    <row r="33" ht="36" customHeight="1" spans="1:5">
      <c r="A33" s="122" t="s">
        <v>1651</v>
      </c>
      <c r="B33" s="123"/>
      <c r="C33" s="123"/>
      <c r="D33" s="130"/>
      <c r="E33" s="82" t="str">
        <f t="shared" si="0"/>
        <v>否</v>
      </c>
    </row>
    <row r="34" ht="36" customHeight="1" spans="1:5">
      <c r="A34" s="122" t="s">
        <v>1652</v>
      </c>
      <c r="B34" s="123"/>
      <c r="C34" s="123"/>
      <c r="D34" s="130"/>
      <c r="E34" s="82" t="str">
        <f t="shared" si="0"/>
        <v>否</v>
      </c>
    </row>
    <row r="35" ht="36" customHeight="1" spans="1:5">
      <c r="A35" s="122" t="s">
        <v>1653</v>
      </c>
      <c r="B35" s="123"/>
      <c r="C35" s="123"/>
      <c r="D35" s="130"/>
      <c r="E35" s="82" t="str">
        <f t="shared" si="0"/>
        <v>否</v>
      </c>
    </row>
    <row r="36" ht="36" customHeight="1" spans="1:5">
      <c r="A36" s="106" t="s">
        <v>1654</v>
      </c>
      <c r="B36" s="121"/>
      <c r="C36" s="121"/>
      <c r="D36" s="126"/>
      <c r="E36" s="82" t="str">
        <f t="shared" si="0"/>
        <v>否</v>
      </c>
    </row>
    <row r="37" ht="36" customHeight="1" spans="1:5">
      <c r="A37" s="106" t="s">
        <v>1655</v>
      </c>
      <c r="B37" s="121"/>
      <c r="C37" s="85"/>
      <c r="D37" s="126"/>
      <c r="E37" s="82" t="str">
        <f t="shared" si="0"/>
        <v>否</v>
      </c>
    </row>
    <row r="38" ht="36" customHeight="1" spans="1:5">
      <c r="A38" s="102" t="s">
        <v>1656</v>
      </c>
      <c r="B38" s="121"/>
      <c r="C38" s="85"/>
      <c r="D38" s="126"/>
      <c r="E38" s="82"/>
    </row>
    <row r="39" ht="36" customHeight="1" spans="1:5">
      <c r="A39" s="131" t="s">
        <v>1657</v>
      </c>
      <c r="B39" s="132"/>
      <c r="C39" s="132"/>
      <c r="D39" s="133"/>
      <c r="E39" s="82" t="str">
        <f>IF(A39&lt;&gt;"",IF(SUM(B39:C39)&lt;&gt;0,"是","否"),"是")</f>
        <v>否</v>
      </c>
    </row>
    <row r="40" spans="2:3">
      <c r="B40" s="134"/>
      <c r="C40" s="134"/>
    </row>
    <row r="41" spans="2:3">
      <c r="B41" s="134"/>
      <c r="C41" s="134"/>
    </row>
    <row r="42" spans="2:3">
      <c r="B42" s="134"/>
      <c r="C42" s="134"/>
    </row>
    <row r="43" spans="2:3">
      <c r="B43" s="134"/>
      <c r="C43" s="134"/>
    </row>
  </sheetData>
  <mergeCells count="2">
    <mergeCell ref="A1:D1"/>
    <mergeCell ref="A39:D39"/>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7"/>
  <sheetViews>
    <sheetView showGridLines="0" showZeros="0" view="pageBreakPreview" zoomScaleNormal="100" workbookViewId="0">
      <selection activeCell="A1" sqref="A1:D1"/>
    </sheetView>
  </sheetViews>
  <sheetFormatPr defaultColWidth="9" defaultRowHeight="14.25" outlineLevelCol="4"/>
  <cols>
    <col min="1" max="1" width="50.75" style="73" customWidth="1"/>
    <col min="2" max="3" width="20.6333333333333" style="74" customWidth="1"/>
    <col min="4" max="4" width="20.6333333333333" style="73" customWidth="1"/>
    <col min="5" max="5" width="5.13333333333333" style="73" hidden="1" customWidth="1"/>
    <col min="6" max="6" width="12.6333333333333" style="73"/>
    <col min="7" max="245" width="9" style="73"/>
    <col min="246" max="246" width="41.6333333333333" style="73" customWidth="1"/>
    <col min="247" max="248" width="14.5" style="73" customWidth="1"/>
    <col min="249" max="249" width="13.8833333333333" style="73" customWidth="1"/>
    <col min="250" max="252" width="9" style="73"/>
    <col min="253" max="254" width="10.5" style="73" customWidth="1"/>
    <col min="255" max="501" width="9" style="73"/>
    <col min="502" max="502" width="41.6333333333333" style="73" customWidth="1"/>
    <col min="503" max="504" width="14.5" style="73" customWidth="1"/>
    <col min="505" max="505" width="13.8833333333333" style="73" customWidth="1"/>
    <col min="506" max="508" width="9" style="73"/>
    <col min="509" max="510" width="10.5" style="73" customWidth="1"/>
    <col min="511" max="757" width="9" style="73"/>
    <col min="758" max="758" width="41.6333333333333" style="73" customWidth="1"/>
    <col min="759" max="760" width="14.5" style="73" customWidth="1"/>
    <col min="761" max="761" width="13.8833333333333" style="73" customWidth="1"/>
    <col min="762" max="764" width="9" style="73"/>
    <col min="765" max="766" width="10.5" style="73" customWidth="1"/>
    <col min="767" max="1013" width="9" style="73"/>
    <col min="1014" max="1014" width="41.6333333333333" style="73" customWidth="1"/>
    <col min="1015" max="1016" width="14.5" style="73" customWidth="1"/>
    <col min="1017" max="1017" width="13.8833333333333" style="73" customWidth="1"/>
    <col min="1018" max="1020" width="9" style="73"/>
    <col min="1021" max="1022" width="10.5" style="73" customWidth="1"/>
    <col min="1023" max="1269" width="9" style="73"/>
    <col min="1270" max="1270" width="41.6333333333333" style="73" customWidth="1"/>
    <col min="1271" max="1272" width="14.5" style="73" customWidth="1"/>
    <col min="1273" max="1273" width="13.8833333333333" style="73" customWidth="1"/>
    <col min="1274" max="1276" width="9" style="73"/>
    <col min="1277" max="1278" width="10.5" style="73" customWidth="1"/>
    <col min="1279" max="1525" width="9" style="73"/>
    <col min="1526" max="1526" width="41.6333333333333" style="73" customWidth="1"/>
    <col min="1527" max="1528" width="14.5" style="73" customWidth="1"/>
    <col min="1529" max="1529" width="13.8833333333333" style="73" customWidth="1"/>
    <col min="1530" max="1532" width="9" style="73"/>
    <col min="1533" max="1534" width="10.5" style="73" customWidth="1"/>
    <col min="1535" max="1781" width="9" style="73"/>
    <col min="1782" max="1782" width="41.6333333333333" style="73" customWidth="1"/>
    <col min="1783" max="1784" width="14.5" style="73" customWidth="1"/>
    <col min="1785" max="1785" width="13.8833333333333" style="73" customWidth="1"/>
    <col min="1786" max="1788" width="9" style="73"/>
    <col min="1789" max="1790" width="10.5" style="73" customWidth="1"/>
    <col min="1791" max="2037" width="9" style="73"/>
    <col min="2038" max="2038" width="41.6333333333333" style="73" customWidth="1"/>
    <col min="2039" max="2040" width="14.5" style="73" customWidth="1"/>
    <col min="2041" max="2041" width="13.8833333333333" style="73" customWidth="1"/>
    <col min="2042" max="2044" width="9" style="73"/>
    <col min="2045" max="2046" width="10.5" style="73" customWidth="1"/>
    <col min="2047" max="2293" width="9" style="73"/>
    <col min="2294" max="2294" width="41.6333333333333" style="73" customWidth="1"/>
    <col min="2295" max="2296" width="14.5" style="73" customWidth="1"/>
    <col min="2297" max="2297" width="13.8833333333333" style="73" customWidth="1"/>
    <col min="2298" max="2300" width="9" style="73"/>
    <col min="2301" max="2302" width="10.5" style="73" customWidth="1"/>
    <col min="2303" max="2549" width="9" style="73"/>
    <col min="2550" max="2550" width="41.6333333333333" style="73" customWidth="1"/>
    <col min="2551" max="2552" width="14.5" style="73" customWidth="1"/>
    <col min="2553" max="2553" width="13.8833333333333" style="73" customWidth="1"/>
    <col min="2554" max="2556" width="9" style="73"/>
    <col min="2557" max="2558" width="10.5" style="73" customWidth="1"/>
    <col min="2559" max="2805" width="9" style="73"/>
    <col min="2806" max="2806" width="41.6333333333333" style="73" customWidth="1"/>
    <col min="2807" max="2808" width="14.5" style="73" customWidth="1"/>
    <col min="2809" max="2809" width="13.8833333333333" style="73" customWidth="1"/>
    <col min="2810" max="2812" width="9" style="73"/>
    <col min="2813" max="2814" width="10.5" style="73" customWidth="1"/>
    <col min="2815" max="3061" width="9" style="73"/>
    <col min="3062" max="3062" width="41.6333333333333" style="73" customWidth="1"/>
    <col min="3063" max="3064" width="14.5" style="73" customWidth="1"/>
    <col min="3065" max="3065" width="13.8833333333333" style="73" customWidth="1"/>
    <col min="3066" max="3068" width="9" style="73"/>
    <col min="3069" max="3070" width="10.5" style="73" customWidth="1"/>
    <col min="3071" max="3317" width="9" style="73"/>
    <col min="3318" max="3318" width="41.6333333333333" style="73" customWidth="1"/>
    <col min="3319" max="3320" width="14.5" style="73" customWidth="1"/>
    <col min="3321" max="3321" width="13.8833333333333" style="73" customWidth="1"/>
    <col min="3322" max="3324" width="9" style="73"/>
    <col min="3325" max="3326" width="10.5" style="73" customWidth="1"/>
    <col min="3327" max="3573" width="9" style="73"/>
    <col min="3574" max="3574" width="41.6333333333333" style="73" customWidth="1"/>
    <col min="3575" max="3576" width="14.5" style="73" customWidth="1"/>
    <col min="3577" max="3577" width="13.8833333333333" style="73" customWidth="1"/>
    <col min="3578" max="3580" width="9" style="73"/>
    <col min="3581" max="3582" width="10.5" style="73" customWidth="1"/>
    <col min="3583" max="3829" width="9" style="73"/>
    <col min="3830" max="3830" width="41.6333333333333" style="73" customWidth="1"/>
    <col min="3831" max="3832" width="14.5" style="73" customWidth="1"/>
    <col min="3833" max="3833" width="13.8833333333333" style="73" customWidth="1"/>
    <col min="3834" max="3836" width="9" style="73"/>
    <col min="3837" max="3838" width="10.5" style="73" customWidth="1"/>
    <col min="3839" max="4085" width="9" style="73"/>
    <col min="4086" max="4086" width="41.6333333333333" style="73" customWidth="1"/>
    <col min="4087" max="4088" width="14.5" style="73" customWidth="1"/>
    <col min="4089" max="4089" width="13.8833333333333" style="73" customWidth="1"/>
    <col min="4090" max="4092" width="9" style="73"/>
    <col min="4093" max="4094" width="10.5" style="73" customWidth="1"/>
    <col min="4095" max="4341" width="9" style="73"/>
    <col min="4342" max="4342" width="41.6333333333333" style="73" customWidth="1"/>
    <col min="4343" max="4344" width="14.5" style="73" customWidth="1"/>
    <col min="4345" max="4345" width="13.8833333333333" style="73" customWidth="1"/>
    <col min="4346" max="4348" width="9" style="73"/>
    <col min="4349" max="4350" width="10.5" style="73" customWidth="1"/>
    <col min="4351" max="4597" width="9" style="73"/>
    <col min="4598" max="4598" width="41.6333333333333" style="73" customWidth="1"/>
    <col min="4599" max="4600" width="14.5" style="73" customWidth="1"/>
    <col min="4601" max="4601" width="13.8833333333333" style="73" customWidth="1"/>
    <col min="4602" max="4604" width="9" style="73"/>
    <col min="4605" max="4606" width="10.5" style="73" customWidth="1"/>
    <col min="4607" max="4853" width="9" style="73"/>
    <col min="4854" max="4854" width="41.6333333333333" style="73" customWidth="1"/>
    <col min="4855" max="4856" width="14.5" style="73" customWidth="1"/>
    <col min="4857" max="4857" width="13.8833333333333" style="73" customWidth="1"/>
    <col min="4858" max="4860" width="9" style="73"/>
    <col min="4861" max="4862" width="10.5" style="73" customWidth="1"/>
    <col min="4863" max="5109" width="9" style="73"/>
    <col min="5110" max="5110" width="41.6333333333333" style="73" customWidth="1"/>
    <col min="5111" max="5112" width="14.5" style="73" customWidth="1"/>
    <col min="5113" max="5113" width="13.8833333333333" style="73" customWidth="1"/>
    <col min="5114" max="5116" width="9" style="73"/>
    <col min="5117" max="5118" width="10.5" style="73" customWidth="1"/>
    <col min="5119" max="5365" width="9" style="73"/>
    <col min="5366" max="5366" width="41.6333333333333" style="73" customWidth="1"/>
    <col min="5367" max="5368" width="14.5" style="73" customWidth="1"/>
    <col min="5369" max="5369" width="13.8833333333333" style="73" customWidth="1"/>
    <col min="5370" max="5372" width="9" style="73"/>
    <col min="5373" max="5374" width="10.5" style="73" customWidth="1"/>
    <col min="5375" max="5621" width="9" style="73"/>
    <col min="5622" max="5622" width="41.6333333333333" style="73" customWidth="1"/>
    <col min="5623" max="5624" width="14.5" style="73" customWidth="1"/>
    <col min="5625" max="5625" width="13.8833333333333" style="73" customWidth="1"/>
    <col min="5626" max="5628" width="9" style="73"/>
    <col min="5629" max="5630" width="10.5" style="73" customWidth="1"/>
    <col min="5631" max="5877" width="9" style="73"/>
    <col min="5878" max="5878" width="41.6333333333333" style="73" customWidth="1"/>
    <col min="5879" max="5880" width="14.5" style="73" customWidth="1"/>
    <col min="5881" max="5881" width="13.8833333333333" style="73" customWidth="1"/>
    <col min="5882" max="5884" width="9" style="73"/>
    <col min="5885" max="5886" width="10.5" style="73" customWidth="1"/>
    <col min="5887" max="6133" width="9" style="73"/>
    <col min="6134" max="6134" width="41.6333333333333" style="73" customWidth="1"/>
    <col min="6135" max="6136" width="14.5" style="73" customWidth="1"/>
    <col min="6137" max="6137" width="13.8833333333333" style="73" customWidth="1"/>
    <col min="6138" max="6140" width="9" style="73"/>
    <col min="6141" max="6142" width="10.5" style="73" customWidth="1"/>
    <col min="6143" max="6389" width="9" style="73"/>
    <col min="6390" max="6390" width="41.6333333333333" style="73" customWidth="1"/>
    <col min="6391" max="6392" width="14.5" style="73" customWidth="1"/>
    <col min="6393" max="6393" width="13.8833333333333" style="73" customWidth="1"/>
    <col min="6394" max="6396" width="9" style="73"/>
    <col min="6397" max="6398" width="10.5" style="73" customWidth="1"/>
    <col min="6399" max="6645" width="9" style="73"/>
    <col min="6646" max="6646" width="41.6333333333333" style="73" customWidth="1"/>
    <col min="6647" max="6648" width="14.5" style="73" customWidth="1"/>
    <col min="6649" max="6649" width="13.8833333333333" style="73" customWidth="1"/>
    <col min="6650" max="6652" width="9" style="73"/>
    <col min="6653" max="6654" width="10.5" style="73" customWidth="1"/>
    <col min="6655" max="6901" width="9" style="73"/>
    <col min="6902" max="6902" width="41.6333333333333" style="73" customWidth="1"/>
    <col min="6903" max="6904" width="14.5" style="73" customWidth="1"/>
    <col min="6905" max="6905" width="13.8833333333333" style="73" customWidth="1"/>
    <col min="6906" max="6908" width="9" style="73"/>
    <col min="6909" max="6910" width="10.5" style="73" customWidth="1"/>
    <col min="6911" max="7157" width="9" style="73"/>
    <col min="7158" max="7158" width="41.6333333333333" style="73" customWidth="1"/>
    <col min="7159" max="7160" width="14.5" style="73" customWidth="1"/>
    <col min="7161" max="7161" width="13.8833333333333" style="73" customWidth="1"/>
    <col min="7162" max="7164" width="9" style="73"/>
    <col min="7165" max="7166" width="10.5" style="73" customWidth="1"/>
    <col min="7167" max="7413" width="9" style="73"/>
    <col min="7414" max="7414" width="41.6333333333333" style="73" customWidth="1"/>
    <col min="7415" max="7416" width="14.5" style="73" customWidth="1"/>
    <col min="7417" max="7417" width="13.8833333333333" style="73" customWidth="1"/>
    <col min="7418" max="7420" width="9" style="73"/>
    <col min="7421" max="7422" width="10.5" style="73" customWidth="1"/>
    <col min="7423" max="7669" width="9" style="73"/>
    <col min="7670" max="7670" width="41.6333333333333" style="73" customWidth="1"/>
    <col min="7671" max="7672" width="14.5" style="73" customWidth="1"/>
    <col min="7673" max="7673" width="13.8833333333333" style="73" customWidth="1"/>
    <col min="7674" max="7676" width="9" style="73"/>
    <col min="7677" max="7678" width="10.5" style="73" customWidth="1"/>
    <col min="7679" max="7925" width="9" style="73"/>
    <col min="7926" max="7926" width="41.6333333333333" style="73" customWidth="1"/>
    <col min="7927" max="7928" width="14.5" style="73" customWidth="1"/>
    <col min="7929" max="7929" width="13.8833333333333" style="73" customWidth="1"/>
    <col min="7930" max="7932" width="9" style="73"/>
    <col min="7933" max="7934" width="10.5" style="73" customWidth="1"/>
    <col min="7935" max="8181" width="9" style="73"/>
    <col min="8182" max="8182" width="41.6333333333333" style="73" customWidth="1"/>
    <col min="8183" max="8184" width="14.5" style="73" customWidth="1"/>
    <col min="8185" max="8185" width="13.8833333333333" style="73" customWidth="1"/>
    <col min="8186" max="8188" width="9" style="73"/>
    <col min="8189" max="8190" width="10.5" style="73" customWidth="1"/>
    <col min="8191" max="8437" width="9" style="73"/>
    <col min="8438" max="8438" width="41.6333333333333" style="73" customWidth="1"/>
    <col min="8439" max="8440" width="14.5" style="73" customWidth="1"/>
    <col min="8441" max="8441" width="13.8833333333333" style="73" customWidth="1"/>
    <col min="8442" max="8444" width="9" style="73"/>
    <col min="8445" max="8446" width="10.5" style="73" customWidth="1"/>
    <col min="8447" max="8693" width="9" style="73"/>
    <col min="8694" max="8694" width="41.6333333333333" style="73" customWidth="1"/>
    <col min="8695" max="8696" width="14.5" style="73" customWidth="1"/>
    <col min="8697" max="8697" width="13.8833333333333" style="73" customWidth="1"/>
    <col min="8698" max="8700" width="9" style="73"/>
    <col min="8701" max="8702" width="10.5" style="73" customWidth="1"/>
    <col min="8703" max="8949" width="9" style="73"/>
    <col min="8950" max="8950" width="41.6333333333333" style="73" customWidth="1"/>
    <col min="8951" max="8952" width="14.5" style="73" customWidth="1"/>
    <col min="8953" max="8953" width="13.8833333333333" style="73" customWidth="1"/>
    <col min="8954" max="8956" width="9" style="73"/>
    <col min="8957" max="8958" width="10.5" style="73" customWidth="1"/>
    <col min="8959" max="9205" width="9" style="73"/>
    <col min="9206" max="9206" width="41.6333333333333" style="73" customWidth="1"/>
    <col min="9207" max="9208" width="14.5" style="73" customWidth="1"/>
    <col min="9209" max="9209" width="13.8833333333333" style="73" customWidth="1"/>
    <col min="9210" max="9212" width="9" style="73"/>
    <col min="9213" max="9214" width="10.5" style="73" customWidth="1"/>
    <col min="9215" max="9461" width="9" style="73"/>
    <col min="9462" max="9462" width="41.6333333333333" style="73" customWidth="1"/>
    <col min="9463" max="9464" width="14.5" style="73" customWidth="1"/>
    <col min="9465" max="9465" width="13.8833333333333" style="73" customWidth="1"/>
    <col min="9466" max="9468" width="9" style="73"/>
    <col min="9469" max="9470" width="10.5" style="73" customWidth="1"/>
    <col min="9471" max="9717" width="9" style="73"/>
    <col min="9718" max="9718" width="41.6333333333333" style="73" customWidth="1"/>
    <col min="9719" max="9720" width="14.5" style="73" customWidth="1"/>
    <col min="9721" max="9721" width="13.8833333333333" style="73" customWidth="1"/>
    <col min="9722" max="9724" width="9" style="73"/>
    <col min="9725" max="9726" width="10.5" style="73" customWidth="1"/>
    <col min="9727" max="9973" width="9" style="73"/>
    <col min="9974" max="9974" width="41.6333333333333" style="73" customWidth="1"/>
    <col min="9975" max="9976" width="14.5" style="73" customWidth="1"/>
    <col min="9977" max="9977" width="13.8833333333333" style="73" customWidth="1"/>
    <col min="9978" max="9980" width="9" style="73"/>
    <col min="9981" max="9982" width="10.5" style="73" customWidth="1"/>
    <col min="9983" max="10229" width="9" style="73"/>
    <col min="10230" max="10230" width="41.6333333333333" style="73" customWidth="1"/>
    <col min="10231" max="10232" width="14.5" style="73" customWidth="1"/>
    <col min="10233" max="10233" width="13.8833333333333" style="73" customWidth="1"/>
    <col min="10234" max="10236" width="9" style="73"/>
    <col min="10237" max="10238" width="10.5" style="73" customWidth="1"/>
    <col min="10239" max="10485" width="9" style="73"/>
    <col min="10486" max="10486" width="41.6333333333333" style="73" customWidth="1"/>
    <col min="10487" max="10488" width="14.5" style="73" customWidth="1"/>
    <col min="10489" max="10489" width="13.8833333333333" style="73" customWidth="1"/>
    <col min="10490" max="10492" width="9" style="73"/>
    <col min="10493" max="10494" width="10.5" style="73" customWidth="1"/>
    <col min="10495" max="10741" width="9" style="73"/>
    <col min="10742" max="10742" width="41.6333333333333" style="73" customWidth="1"/>
    <col min="10743" max="10744" width="14.5" style="73" customWidth="1"/>
    <col min="10745" max="10745" width="13.8833333333333" style="73" customWidth="1"/>
    <col min="10746" max="10748" width="9" style="73"/>
    <col min="10749" max="10750" width="10.5" style="73" customWidth="1"/>
    <col min="10751" max="10997" width="9" style="73"/>
    <col min="10998" max="10998" width="41.6333333333333" style="73" customWidth="1"/>
    <col min="10999" max="11000" width="14.5" style="73" customWidth="1"/>
    <col min="11001" max="11001" width="13.8833333333333" style="73" customWidth="1"/>
    <col min="11002" max="11004" width="9" style="73"/>
    <col min="11005" max="11006" width="10.5" style="73" customWidth="1"/>
    <col min="11007" max="11253" width="9" style="73"/>
    <col min="11254" max="11254" width="41.6333333333333" style="73" customWidth="1"/>
    <col min="11255" max="11256" width="14.5" style="73" customWidth="1"/>
    <col min="11257" max="11257" width="13.8833333333333" style="73" customWidth="1"/>
    <col min="11258" max="11260" width="9" style="73"/>
    <col min="11261" max="11262" width="10.5" style="73" customWidth="1"/>
    <col min="11263" max="11509" width="9" style="73"/>
    <col min="11510" max="11510" width="41.6333333333333" style="73" customWidth="1"/>
    <col min="11511" max="11512" width="14.5" style="73" customWidth="1"/>
    <col min="11513" max="11513" width="13.8833333333333" style="73" customWidth="1"/>
    <col min="11514" max="11516" width="9" style="73"/>
    <col min="11517" max="11518" width="10.5" style="73" customWidth="1"/>
    <col min="11519" max="11765" width="9" style="73"/>
    <col min="11766" max="11766" width="41.6333333333333" style="73" customWidth="1"/>
    <col min="11767" max="11768" width="14.5" style="73" customWidth="1"/>
    <col min="11769" max="11769" width="13.8833333333333" style="73" customWidth="1"/>
    <col min="11770" max="11772" width="9" style="73"/>
    <col min="11773" max="11774" width="10.5" style="73" customWidth="1"/>
    <col min="11775" max="12021" width="9" style="73"/>
    <col min="12022" max="12022" width="41.6333333333333" style="73" customWidth="1"/>
    <col min="12023" max="12024" width="14.5" style="73" customWidth="1"/>
    <col min="12025" max="12025" width="13.8833333333333" style="73" customWidth="1"/>
    <col min="12026" max="12028" width="9" style="73"/>
    <col min="12029" max="12030" width="10.5" style="73" customWidth="1"/>
    <col min="12031" max="12277" width="9" style="73"/>
    <col min="12278" max="12278" width="41.6333333333333" style="73" customWidth="1"/>
    <col min="12279" max="12280" width="14.5" style="73" customWidth="1"/>
    <col min="12281" max="12281" width="13.8833333333333" style="73" customWidth="1"/>
    <col min="12282" max="12284" width="9" style="73"/>
    <col min="12285" max="12286" width="10.5" style="73" customWidth="1"/>
    <col min="12287" max="12533" width="9" style="73"/>
    <col min="12534" max="12534" width="41.6333333333333" style="73" customWidth="1"/>
    <col min="12535" max="12536" width="14.5" style="73" customWidth="1"/>
    <col min="12537" max="12537" width="13.8833333333333" style="73" customWidth="1"/>
    <col min="12538" max="12540" width="9" style="73"/>
    <col min="12541" max="12542" width="10.5" style="73" customWidth="1"/>
    <col min="12543" max="12789" width="9" style="73"/>
    <col min="12790" max="12790" width="41.6333333333333" style="73" customWidth="1"/>
    <col min="12791" max="12792" width="14.5" style="73" customWidth="1"/>
    <col min="12793" max="12793" width="13.8833333333333" style="73" customWidth="1"/>
    <col min="12794" max="12796" width="9" style="73"/>
    <col min="12797" max="12798" width="10.5" style="73" customWidth="1"/>
    <col min="12799" max="13045" width="9" style="73"/>
    <col min="13046" max="13046" width="41.6333333333333" style="73" customWidth="1"/>
    <col min="13047" max="13048" width="14.5" style="73" customWidth="1"/>
    <col min="13049" max="13049" width="13.8833333333333" style="73" customWidth="1"/>
    <col min="13050" max="13052" width="9" style="73"/>
    <col min="13053" max="13054" width="10.5" style="73" customWidth="1"/>
    <col min="13055" max="13301" width="9" style="73"/>
    <col min="13302" max="13302" width="41.6333333333333" style="73" customWidth="1"/>
    <col min="13303" max="13304" width="14.5" style="73" customWidth="1"/>
    <col min="13305" max="13305" width="13.8833333333333" style="73" customWidth="1"/>
    <col min="13306" max="13308" width="9" style="73"/>
    <col min="13309" max="13310" width="10.5" style="73" customWidth="1"/>
    <col min="13311" max="13557" width="9" style="73"/>
    <col min="13558" max="13558" width="41.6333333333333" style="73" customWidth="1"/>
    <col min="13559" max="13560" width="14.5" style="73" customWidth="1"/>
    <col min="13561" max="13561" width="13.8833333333333" style="73" customWidth="1"/>
    <col min="13562" max="13564" width="9" style="73"/>
    <col min="13565" max="13566" width="10.5" style="73" customWidth="1"/>
    <col min="13567" max="13813" width="9" style="73"/>
    <col min="13814" max="13814" width="41.6333333333333" style="73" customWidth="1"/>
    <col min="13815" max="13816" width="14.5" style="73" customWidth="1"/>
    <col min="13817" max="13817" width="13.8833333333333" style="73" customWidth="1"/>
    <col min="13818" max="13820" width="9" style="73"/>
    <col min="13821" max="13822" width="10.5" style="73" customWidth="1"/>
    <col min="13823" max="14069" width="9" style="73"/>
    <col min="14070" max="14070" width="41.6333333333333" style="73" customWidth="1"/>
    <col min="14071" max="14072" width="14.5" style="73" customWidth="1"/>
    <col min="14073" max="14073" width="13.8833333333333" style="73" customWidth="1"/>
    <col min="14074" max="14076" width="9" style="73"/>
    <col min="14077" max="14078" width="10.5" style="73" customWidth="1"/>
    <col min="14079" max="14325" width="9" style="73"/>
    <col min="14326" max="14326" width="41.6333333333333" style="73" customWidth="1"/>
    <col min="14327" max="14328" width="14.5" style="73" customWidth="1"/>
    <col min="14329" max="14329" width="13.8833333333333" style="73" customWidth="1"/>
    <col min="14330" max="14332" width="9" style="73"/>
    <col min="14333" max="14334" width="10.5" style="73" customWidth="1"/>
    <col min="14335" max="14581" width="9" style="73"/>
    <col min="14582" max="14582" width="41.6333333333333" style="73" customWidth="1"/>
    <col min="14583" max="14584" width="14.5" style="73" customWidth="1"/>
    <col min="14585" max="14585" width="13.8833333333333" style="73" customWidth="1"/>
    <col min="14586" max="14588" width="9" style="73"/>
    <col min="14589" max="14590" width="10.5" style="73" customWidth="1"/>
    <col min="14591" max="14837" width="9" style="73"/>
    <col min="14838" max="14838" width="41.6333333333333" style="73" customWidth="1"/>
    <col min="14839" max="14840" width="14.5" style="73" customWidth="1"/>
    <col min="14841" max="14841" width="13.8833333333333" style="73" customWidth="1"/>
    <col min="14842" max="14844" width="9" style="73"/>
    <col min="14845" max="14846" width="10.5" style="73" customWidth="1"/>
    <col min="14847" max="15093" width="9" style="73"/>
    <col min="15094" max="15094" width="41.6333333333333" style="73" customWidth="1"/>
    <col min="15095" max="15096" width="14.5" style="73" customWidth="1"/>
    <col min="15097" max="15097" width="13.8833333333333" style="73" customWidth="1"/>
    <col min="15098" max="15100" width="9" style="73"/>
    <col min="15101" max="15102" width="10.5" style="73" customWidth="1"/>
    <col min="15103" max="15349" width="9" style="73"/>
    <col min="15350" max="15350" width="41.6333333333333" style="73" customWidth="1"/>
    <col min="15351" max="15352" width="14.5" style="73" customWidth="1"/>
    <col min="15353" max="15353" width="13.8833333333333" style="73" customWidth="1"/>
    <col min="15354" max="15356" width="9" style="73"/>
    <col min="15357" max="15358" width="10.5" style="73" customWidth="1"/>
    <col min="15359" max="15605" width="9" style="73"/>
    <col min="15606" max="15606" width="41.6333333333333" style="73" customWidth="1"/>
    <col min="15607" max="15608" width="14.5" style="73" customWidth="1"/>
    <col min="15609" max="15609" width="13.8833333333333" style="73" customWidth="1"/>
    <col min="15610" max="15612" width="9" style="73"/>
    <col min="15613" max="15614" width="10.5" style="73" customWidth="1"/>
    <col min="15615" max="15861" width="9" style="73"/>
    <col min="15862" max="15862" width="41.6333333333333" style="73" customWidth="1"/>
    <col min="15863" max="15864" width="14.5" style="73" customWidth="1"/>
    <col min="15865" max="15865" width="13.8833333333333" style="73" customWidth="1"/>
    <col min="15866" max="15868" width="9" style="73"/>
    <col min="15869" max="15870" width="10.5" style="73" customWidth="1"/>
    <col min="15871" max="16117" width="9" style="73"/>
    <col min="16118" max="16118" width="41.6333333333333" style="73" customWidth="1"/>
    <col min="16119" max="16120" width="14.5" style="73" customWidth="1"/>
    <col min="16121" max="16121" width="13.8833333333333" style="73" customWidth="1"/>
    <col min="16122" max="16124" width="9" style="73"/>
    <col min="16125" max="16126" width="10.5" style="73" customWidth="1"/>
    <col min="16127" max="16384" width="9" style="73"/>
  </cols>
  <sheetData>
    <row r="1" ht="45" customHeight="1" spans="1:4">
      <c r="A1" s="66" t="s">
        <v>1674</v>
      </c>
      <c r="B1" s="75"/>
      <c r="C1" s="75"/>
      <c r="D1" s="66"/>
    </row>
    <row r="2" ht="20.1" customHeight="1" spans="1:4">
      <c r="A2" s="76"/>
      <c r="B2" s="77"/>
      <c r="C2" s="78"/>
      <c r="D2" s="79" t="s">
        <v>1675</v>
      </c>
    </row>
    <row r="3" ht="45" customHeight="1" spans="1:5">
      <c r="A3" s="80" t="s">
        <v>1180</v>
      </c>
      <c r="B3" s="81" t="s">
        <v>5</v>
      </c>
      <c r="C3" s="81" t="s">
        <v>6</v>
      </c>
      <c r="D3" s="81" t="s">
        <v>7</v>
      </c>
      <c r="E3" s="82" t="s">
        <v>136</v>
      </c>
    </row>
    <row r="4" ht="36" customHeight="1" spans="1:5">
      <c r="A4" s="83" t="s">
        <v>1660</v>
      </c>
      <c r="B4" s="84"/>
      <c r="C4" s="85"/>
      <c r="D4" s="86"/>
      <c r="E4" s="82" t="str">
        <f t="shared" ref="E4:E22" si="0">IF(A4&lt;&gt;"",IF(SUM(B4:C4)&lt;&gt;0,"是","否"),"是")</f>
        <v>否</v>
      </c>
    </row>
    <row r="5" ht="36" customHeight="1" spans="1:5">
      <c r="A5" s="87" t="s">
        <v>1661</v>
      </c>
      <c r="B5" s="88"/>
      <c r="C5" s="89"/>
      <c r="D5" s="90"/>
      <c r="E5" s="82" t="str">
        <f t="shared" si="0"/>
        <v>否</v>
      </c>
    </row>
    <row r="6" ht="36" customHeight="1" spans="1:5">
      <c r="A6" s="83" t="s">
        <v>1662</v>
      </c>
      <c r="B6" s="84"/>
      <c r="C6" s="85"/>
      <c r="D6" s="91"/>
      <c r="E6" s="82" t="str">
        <f t="shared" si="0"/>
        <v>否</v>
      </c>
    </row>
    <row r="7" ht="36" customHeight="1" spans="1:5">
      <c r="A7" s="87" t="s">
        <v>1661</v>
      </c>
      <c r="B7" s="88"/>
      <c r="C7" s="92"/>
      <c r="D7" s="90"/>
      <c r="E7" s="82" t="str">
        <f t="shared" si="0"/>
        <v>否</v>
      </c>
    </row>
    <row r="8" ht="36" customHeight="1" spans="1:5">
      <c r="A8" s="83" t="s">
        <v>1663</v>
      </c>
      <c r="B8" s="84"/>
      <c r="C8" s="93"/>
      <c r="D8" s="94" t="str">
        <f>IF(B8&gt;0,C8/B8-1,IF(B8&lt;0,-(C8/B8-1),""))</f>
        <v/>
      </c>
      <c r="E8" s="82" t="str">
        <f t="shared" si="0"/>
        <v>否</v>
      </c>
    </row>
    <row r="9" ht="36" customHeight="1" spans="1:5">
      <c r="A9" s="87" t="s">
        <v>1661</v>
      </c>
      <c r="B9" s="88"/>
      <c r="C9" s="95"/>
      <c r="D9" s="96" t="str">
        <f>IF(B9&gt;0,C9/B9-1,IF(B9&lt;0,-(C9/B9-1),""))</f>
        <v/>
      </c>
      <c r="E9" s="82" t="str">
        <f t="shared" si="0"/>
        <v>否</v>
      </c>
    </row>
    <row r="10" ht="36" customHeight="1" spans="1:5">
      <c r="A10" s="83" t="s">
        <v>1664</v>
      </c>
      <c r="B10" s="84"/>
      <c r="C10" s="85"/>
      <c r="D10" s="91"/>
      <c r="E10" s="82" t="str">
        <f t="shared" si="0"/>
        <v>否</v>
      </c>
    </row>
    <row r="11" ht="36" customHeight="1" spans="1:5">
      <c r="A11" s="87" t="s">
        <v>1661</v>
      </c>
      <c r="B11" s="88"/>
      <c r="C11" s="92"/>
      <c r="D11" s="90"/>
      <c r="E11" s="82" t="str">
        <f t="shared" si="0"/>
        <v>否</v>
      </c>
    </row>
    <row r="12" ht="36" customHeight="1" spans="1:5">
      <c r="A12" s="83" t="s">
        <v>1665</v>
      </c>
      <c r="B12" s="84"/>
      <c r="C12" s="85"/>
      <c r="D12" s="91"/>
      <c r="E12" s="82" t="str">
        <f t="shared" si="0"/>
        <v>否</v>
      </c>
    </row>
    <row r="13" ht="36" customHeight="1" spans="1:5">
      <c r="A13" s="87" t="s">
        <v>1661</v>
      </c>
      <c r="B13" s="88"/>
      <c r="C13" s="92"/>
      <c r="D13" s="90"/>
      <c r="E13" s="82" t="str">
        <f t="shared" si="0"/>
        <v>否</v>
      </c>
    </row>
    <row r="14" s="72" customFormat="1" ht="36" customHeight="1" spans="1:5">
      <c r="A14" s="83" t="s">
        <v>1666</v>
      </c>
      <c r="B14" s="97"/>
      <c r="C14" s="93"/>
      <c r="D14" s="94" t="str">
        <f>IF(B14&gt;0,C14/B14-1,IF(B14&lt;0,-(C14/B14-1),""))</f>
        <v/>
      </c>
      <c r="E14" s="82" t="str">
        <f t="shared" si="0"/>
        <v>否</v>
      </c>
    </row>
    <row r="15" ht="36" customHeight="1" spans="1:5">
      <c r="A15" s="87" t="s">
        <v>1661</v>
      </c>
      <c r="B15" s="98"/>
      <c r="C15" s="95"/>
      <c r="D15" s="96" t="str">
        <f>IF(B15&gt;0,C15/B15-1,IF(B15&lt;0,-(C15/B15-1),""))</f>
        <v/>
      </c>
      <c r="E15" s="82" t="str">
        <f t="shared" si="0"/>
        <v>否</v>
      </c>
    </row>
    <row r="16" ht="36" customHeight="1" spans="1:5">
      <c r="A16" s="83" t="s">
        <v>1667</v>
      </c>
      <c r="B16" s="99"/>
      <c r="C16" s="85"/>
      <c r="D16" s="91"/>
      <c r="E16" s="82" t="str">
        <f t="shared" si="0"/>
        <v>否</v>
      </c>
    </row>
    <row r="17" ht="36" customHeight="1" spans="1:5">
      <c r="A17" s="87" t="s">
        <v>1661</v>
      </c>
      <c r="B17" s="100"/>
      <c r="C17" s="101"/>
      <c r="D17" s="90"/>
      <c r="E17" s="82" t="str">
        <f t="shared" si="0"/>
        <v>否</v>
      </c>
    </row>
    <row r="18" ht="36" customHeight="1" spans="1:5">
      <c r="A18" s="102" t="s">
        <v>1668</v>
      </c>
      <c r="B18" s="99"/>
      <c r="C18" s="99"/>
      <c r="D18" s="103"/>
      <c r="E18" s="82" t="str">
        <f t="shared" si="0"/>
        <v>否</v>
      </c>
    </row>
    <row r="19" ht="36" customHeight="1" spans="1:5">
      <c r="A19" s="87" t="s">
        <v>1669</v>
      </c>
      <c r="B19" s="100"/>
      <c r="C19" s="100"/>
      <c r="D19" s="104"/>
      <c r="E19" s="82" t="str">
        <f t="shared" si="0"/>
        <v>否</v>
      </c>
    </row>
    <row r="20" ht="36" customHeight="1" spans="1:5">
      <c r="A20" s="83" t="s">
        <v>1670</v>
      </c>
      <c r="B20" s="99"/>
      <c r="C20" s="105"/>
      <c r="D20" s="91"/>
      <c r="E20" s="82" t="str">
        <f t="shared" si="0"/>
        <v>否</v>
      </c>
    </row>
    <row r="21" ht="36" customHeight="1" spans="1:5">
      <c r="A21" s="106" t="s">
        <v>1671</v>
      </c>
      <c r="B21" s="99"/>
      <c r="C21" s="105"/>
      <c r="D21" s="91"/>
      <c r="E21" s="82" t="str">
        <f t="shared" si="0"/>
        <v>否</v>
      </c>
    </row>
    <row r="22" ht="36" customHeight="1" spans="1:5">
      <c r="A22" s="102" t="s">
        <v>1672</v>
      </c>
      <c r="B22" s="99"/>
      <c r="C22" s="105"/>
      <c r="D22" s="91"/>
      <c r="E22" s="82"/>
    </row>
    <row r="23" ht="36" customHeight="1" spans="1:5">
      <c r="A23" s="107" t="s">
        <v>1657</v>
      </c>
      <c r="B23" s="108"/>
      <c r="C23" s="108"/>
      <c r="D23" s="109"/>
      <c r="E23" s="82" t="str">
        <f>IF(A23&lt;&gt;"",IF(SUM(B23:C23)&lt;&gt;0,"是","否"),"是")</f>
        <v>否</v>
      </c>
    </row>
    <row r="24" spans="2:3">
      <c r="B24" s="110"/>
      <c r="C24" s="110"/>
    </row>
    <row r="25" spans="2:3">
      <c r="B25" s="110"/>
      <c r="C25" s="110"/>
    </row>
    <row r="26" spans="2:3">
      <c r="B26" s="110"/>
      <c r="C26" s="110"/>
    </row>
    <row r="27" spans="2:3">
      <c r="B27" s="110"/>
      <c r="C27" s="110"/>
    </row>
  </sheetData>
  <mergeCells count="2">
    <mergeCell ref="A1:D1"/>
    <mergeCell ref="A23:D23"/>
  </mergeCells>
  <conditionalFormatting sqref="D16">
    <cfRule type="cellIs" dxfId="5" priority="4" stopIfTrue="1" operator="lessThan">
      <formula>0</formula>
    </cfRule>
  </conditionalFormatting>
  <conditionalFormatting sqref="E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2"/>
  <sheetViews>
    <sheetView workbookViewId="0">
      <selection activeCell="A3" sqref="A3:G3"/>
    </sheetView>
  </sheetViews>
  <sheetFormatPr defaultColWidth="10" defaultRowHeight="13.5" outlineLevelCol="6"/>
  <cols>
    <col min="1" max="1" width="24.6333333333333" style="21" customWidth="1"/>
    <col min="2" max="7" width="15.6333333333333" style="21" customWidth="1"/>
    <col min="8" max="8" width="9.76666666666667" style="21" customWidth="1"/>
    <col min="9" max="16384" width="10" style="21"/>
  </cols>
  <sheetData>
    <row r="1" s="21" customFormat="1" ht="30" customHeight="1" spans="1:1">
      <c r="A1" s="50"/>
    </row>
    <row r="2" s="21" customFormat="1" ht="28.6" customHeight="1" spans="1:7">
      <c r="A2" s="66" t="s">
        <v>1676</v>
      </c>
      <c r="B2" s="66"/>
      <c r="C2" s="66"/>
      <c r="D2" s="66"/>
      <c r="E2" s="66"/>
      <c r="F2" s="66"/>
      <c r="G2" s="66"/>
    </row>
    <row r="3" s="21" customFormat="1" ht="16" customHeight="1" spans="1:7">
      <c r="A3" s="67"/>
      <c r="B3" s="67"/>
      <c r="C3" s="67"/>
      <c r="D3" s="67"/>
      <c r="E3" s="67"/>
      <c r="F3" s="67"/>
      <c r="G3" s="67"/>
    </row>
    <row r="4" s="21" customFormat="1" ht="21" customHeight="1" spans="1:7">
      <c r="A4" s="55"/>
      <c r="B4" s="55"/>
      <c r="F4" s="56" t="s">
        <v>1677</v>
      </c>
      <c r="G4" s="56"/>
    </row>
    <row r="5" s="21" customFormat="1" ht="30" customHeight="1" spans="1:7">
      <c r="A5" s="60" t="s">
        <v>1678</v>
      </c>
      <c r="B5" s="60" t="s">
        <v>1679</v>
      </c>
      <c r="C5" s="60"/>
      <c r="D5" s="60"/>
      <c r="E5" s="60" t="s">
        <v>1680</v>
      </c>
      <c r="F5" s="60"/>
      <c r="G5" s="60"/>
    </row>
    <row r="6" s="21" customFormat="1" ht="30" customHeight="1" spans="1:7">
      <c r="A6" s="60"/>
      <c r="B6" s="68"/>
      <c r="C6" s="60" t="s">
        <v>1681</v>
      </c>
      <c r="D6" s="60" t="s">
        <v>1682</v>
      </c>
      <c r="E6" s="68"/>
      <c r="F6" s="60" t="s">
        <v>1681</v>
      </c>
      <c r="G6" s="60" t="s">
        <v>1682</v>
      </c>
    </row>
    <row r="7" s="21" customFormat="1" ht="30" customHeight="1" spans="1:7">
      <c r="A7" s="60" t="s">
        <v>1683</v>
      </c>
      <c r="B7" s="60" t="s">
        <v>1684</v>
      </c>
      <c r="C7" s="60" t="s">
        <v>1685</v>
      </c>
      <c r="D7" s="60" t="s">
        <v>1686</v>
      </c>
      <c r="E7" s="60" t="s">
        <v>1687</v>
      </c>
      <c r="F7" s="60" t="s">
        <v>1688</v>
      </c>
      <c r="G7" s="60" t="s">
        <v>1689</v>
      </c>
    </row>
    <row r="8" s="21" customFormat="1" ht="30" customHeight="1" spans="1:7">
      <c r="A8" s="61" t="s">
        <v>1690</v>
      </c>
      <c r="B8" s="69"/>
      <c r="C8" s="69"/>
      <c r="D8" s="69"/>
      <c r="E8" s="69"/>
      <c r="F8" s="69"/>
      <c r="G8" s="69"/>
    </row>
    <row r="9" s="21" customFormat="1" ht="30" customHeight="1" spans="1:7">
      <c r="A9" s="61" t="s">
        <v>1691</v>
      </c>
      <c r="B9" s="69"/>
      <c r="C9" s="69"/>
      <c r="D9" s="69"/>
      <c r="E9" s="69"/>
      <c r="F9" s="69"/>
      <c r="G9" s="69"/>
    </row>
    <row r="10" s="21" customFormat="1" ht="30" customHeight="1" spans="1:7">
      <c r="A10" s="70" t="s">
        <v>1692</v>
      </c>
      <c r="B10" s="40">
        <v>30.0189</v>
      </c>
      <c r="C10" s="71">
        <v>7.32</v>
      </c>
      <c r="D10" s="40">
        <v>22.6989</v>
      </c>
      <c r="E10" s="40">
        <f>F10+G10</f>
        <v>30.0189</v>
      </c>
      <c r="F10" s="71">
        <v>7.32</v>
      </c>
      <c r="G10" s="40">
        <v>22.6989</v>
      </c>
    </row>
    <row r="11" s="23" customFormat="1" ht="25" customHeight="1" spans="1:7">
      <c r="A11" s="65" t="s">
        <v>1693</v>
      </c>
      <c r="B11" s="65"/>
      <c r="C11" s="65"/>
      <c r="D11" s="65"/>
      <c r="E11" s="65"/>
      <c r="F11" s="65"/>
      <c r="G11" s="65"/>
    </row>
    <row r="12" s="23" customFormat="1" ht="25" customHeight="1" spans="1:7">
      <c r="A12" s="65" t="s">
        <v>1694</v>
      </c>
      <c r="B12" s="65"/>
      <c r="C12" s="65"/>
      <c r="D12" s="65"/>
      <c r="E12" s="65"/>
      <c r="F12" s="65"/>
      <c r="G12" s="65"/>
    </row>
  </sheetData>
  <mergeCells count="8">
    <mergeCell ref="A2:G2"/>
    <mergeCell ref="A3:G3"/>
    <mergeCell ref="F4:G4"/>
    <mergeCell ref="B5:D5"/>
    <mergeCell ref="E5:G5"/>
    <mergeCell ref="A11:G11"/>
    <mergeCell ref="A12:G12"/>
    <mergeCell ref="A5:A6"/>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3" sqref="A3:C3"/>
    </sheetView>
  </sheetViews>
  <sheetFormatPr defaultColWidth="10" defaultRowHeight="13.5" outlineLevelCol="6"/>
  <cols>
    <col min="1" max="1" width="62.25" style="21" customWidth="1"/>
    <col min="2" max="3" width="28.6333333333333" style="21" customWidth="1"/>
    <col min="4" max="4" width="9.76666666666667" style="21" customWidth="1"/>
    <col min="5" max="16384" width="10" style="21"/>
  </cols>
  <sheetData>
    <row r="1" s="21" customFormat="1" ht="23" customHeight="1"/>
    <row r="2" s="21" customFormat="1" ht="14.3" customHeight="1" spans="1:1">
      <c r="A2" s="50"/>
    </row>
    <row r="3" s="21" customFormat="1" ht="28.6" customHeight="1" spans="1:3">
      <c r="A3" s="57" t="s">
        <v>1695</v>
      </c>
      <c r="B3" s="57"/>
      <c r="C3" s="57"/>
    </row>
    <row r="4" s="21" customFormat="1" ht="27" customHeight="1" spans="1:3">
      <c r="A4" s="55"/>
      <c r="B4" s="55"/>
      <c r="C4" s="56" t="s">
        <v>1677</v>
      </c>
    </row>
    <row r="5" s="58" customFormat="1" ht="24" customHeight="1" spans="1:3">
      <c r="A5" s="60" t="s">
        <v>1696</v>
      </c>
      <c r="B5" s="60" t="s">
        <v>1633</v>
      </c>
      <c r="C5" s="60" t="s">
        <v>1697</v>
      </c>
    </row>
    <row r="6" s="58" customFormat="1" ht="32" customHeight="1" spans="1:3">
      <c r="A6" s="61" t="s">
        <v>1698</v>
      </c>
      <c r="B6" s="62">
        <v>6.96</v>
      </c>
      <c r="C6" s="62">
        <v>6.96</v>
      </c>
    </row>
    <row r="7" s="58" customFormat="1" ht="32" customHeight="1" spans="1:3">
      <c r="A7" s="61" t="s">
        <v>1699</v>
      </c>
      <c r="B7" s="62">
        <v>7.32</v>
      </c>
      <c r="C7" s="62">
        <v>7.32</v>
      </c>
    </row>
    <row r="8" s="58" customFormat="1" ht="32" customHeight="1" spans="1:3">
      <c r="A8" s="61" t="s">
        <v>1700</v>
      </c>
      <c r="B8" s="62">
        <v>0.4</v>
      </c>
      <c r="C8" s="62">
        <v>0.4</v>
      </c>
    </row>
    <row r="9" s="58" customFormat="1" ht="30" customHeight="1" spans="1:3">
      <c r="A9" s="63" t="s">
        <v>1701</v>
      </c>
      <c r="B9" s="62">
        <v>0</v>
      </c>
      <c r="C9" s="62">
        <v>0</v>
      </c>
    </row>
    <row r="10" s="58" customFormat="1" ht="32" customHeight="1" spans="1:3">
      <c r="A10" s="63" t="s">
        <v>1702</v>
      </c>
      <c r="B10" s="62">
        <v>0.4</v>
      </c>
      <c r="C10" s="62">
        <v>0.4</v>
      </c>
    </row>
    <row r="11" s="58" customFormat="1" ht="32" customHeight="1" spans="1:3">
      <c r="A11" s="61" t="s">
        <v>1703</v>
      </c>
      <c r="B11" s="62">
        <v>0.46</v>
      </c>
      <c r="C11" s="62">
        <v>0.46</v>
      </c>
    </row>
    <row r="12" s="58" customFormat="1" ht="32" customHeight="1" spans="1:3">
      <c r="A12" s="61" t="s">
        <v>1704</v>
      </c>
      <c r="B12" s="62">
        <v>6.89</v>
      </c>
      <c r="C12" s="62">
        <v>6.89</v>
      </c>
    </row>
    <row r="13" s="58" customFormat="1" ht="32" customHeight="1" spans="1:3">
      <c r="A13" s="61" t="s">
        <v>1705</v>
      </c>
      <c r="B13" s="62"/>
      <c r="C13" s="62"/>
    </row>
    <row r="14" s="58" customFormat="1" ht="32" customHeight="1" spans="1:3">
      <c r="A14" s="61" t="s">
        <v>1706</v>
      </c>
      <c r="B14" s="62"/>
      <c r="C14" s="62"/>
    </row>
    <row r="15" s="59" customFormat="1" ht="96" customHeight="1" spans="1:7">
      <c r="A15" s="64" t="s">
        <v>1707</v>
      </c>
      <c r="B15" s="64"/>
      <c r="C15" s="64"/>
      <c r="D15" s="65"/>
      <c r="E15" s="65"/>
      <c r="F15" s="65"/>
      <c r="G15" s="65"/>
    </row>
    <row r="16" s="21" customFormat="1" spans="1:3">
      <c r="A16" s="55"/>
      <c r="B16" s="55"/>
      <c r="C16" s="55"/>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3" sqref="A3:C3"/>
    </sheetView>
  </sheetViews>
  <sheetFormatPr defaultColWidth="10" defaultRowHeight="13.5" outlineLevelCol="6"/>
  <cols>
    <col min="1" max="1" width="60" style="21" customWidth="1"/>
    <col min="2" max="3" width="25.6333333333333" style="21" customWidth="1"/>
    <col min="4" max="4" width="9.76666666666667" style="21" customWidth="1"/>
    <col min="5" max="16384" width="10" style="21"/>
  </cols>
  <sheetData>
    <row r="1" s="21" customFormat="1" ht="23" customHeight="1"/>
    <row r="2" s="21" customFormat="1" ht="14.3" customHeight="1" spans="1:1">
      <c r="A2" s="50"/>
    </row>
    <row r="3" s="21" customFormat="1" ht="28.6" customHeight="1" spans="1:3">
      <c r="A3" s="57" t="s">
        <v>1708</v>
      </c>
      <c r="B3" s="57"/>
      <c r="C3" s="57"/>
    </row>
    <row r="4" s="21" customFormat="1" ht="27" customHeight="1" spans="1:3">
      <c r="A4" s="55"/>
      <c r="B4" s="55"/>
      <c r="C4" s="56" t="s">
        <v>1677</v>
      </c>
    </row>
    <row r="5" s="21" customFormat="1" ht="24" customHeight="1" spans="1:3">
      <c r="A5" s="28" t="s">
        <v>1696</v>
      </c>
      <c r="B5" s="28" t="s">
        <v>1633</v>
      </c>
      <c r="C5" s="28" t="s">
        <v>1697</v>
      </c>
    </row>
    <row r="6" s="21" customFormat="1" ht="32" customHeight="1" spans="1:3">
      <c r="A6" s="52" t="s">
        <v>1698</v>
      </c>
      <c r="B6" s="53">
        <v>6.96</v>
      </c>
      <c r="C6" s="53">
        <v>6.96</v>
      </c>
    </row>
    <row r="7" s="21" customFormat="1" ht="32" customHeight="1" spans="1:3">
      <c r="A7" s="52" t="s">
        <v>1699</v>
      </c>
      <c r="B7" s="53">
        <v>7.32</v>
      </c>
      <c r="C7" s="53">
        <v>7.32</v>
      </c>
    </row>
    <row r="8" s="21" customFormat="1" ht="32" customHeight="1" spans="1:3">
      <c r="A8" s="52" t="s">
        <v>1700</v>
      </c>
      <c r="B8" s="53">
        <v>0.4</v>
      </c>
      <c r="C8" s="53">
        <v>0.4</v>
      </c>
    </row>
    <row r="9" s="21" customFormat="1" ht="32" customHeight="1" spans="1:3">
      <c r="A9" s="52" t="s">
        <v>1709</v>
      </c>
      <c r="B9" s="53">
        <v>0</v>
      </c>
      <c r="C9" s="53">
        <v>0</v>
      </c>
    </row>
    <row r="10" s="21" customFormat="1" ht="32" customHeight="1" spans="1:3">
      <c r="A10" s="52" t="s">
        <v>1710</v>
      </c>
      <c r="B10" s="53">
        <v>0.4</v>
      </c>
      <c r="C10" s="53">
        <v>0.4</v>
      </c>
    </row>
    <row r="11" s="21" customFormat="1" ht="32" customHeight="1" spans="1:3">
      <c r="A11" s="52" t="s">
        <v>1703</v>
      </c>
      <c r="B11" s="53">
        <v>0.46</v>
      </c>
      <c r="C11" s="53">
        <v>0.46</v>
      </c>
    </row>
    <row r="12" s="21" customFormat="1" ht="32" customHeight="1" spans="1:3">
      <c r="A12" s="52" t="s">
        <v>1704</v>
      </c>
      <c r="B12" s="53">
        <v>6.89</v>
      </c>
      <c r="C12" s="53">
        <v>6.89</v>
      </c>
    </row>
    <row r="13" s="21" customFormat="1" ht="32" customHeight="1" spans="1:3">
      <c r="A13" s="52" t="s">
        <v>1705</v>
      </c>
      <c r="B13" s="53"/>
      <c r="C13" s="53"/>
    </row>
    <row r="14" s="21" customFormat="1" ht="32" customHeight="1" spans="1:3">
      <c r="A14" s="52" t="s">
        <v>1706</v>
      </c>
      <c r="B14" s="53"/>
      <c r="C14" s="53"/>
    </row>
    <row r="15" s="23" customFormat="1" ht="91" customHeight="1" spans="1:7">
      <c r="A15" s="33" t="s">
        <v>1711</v>
      </c>
      <c r="B15" s="33"/>
      <c r="C15" s="33"/>
      <c r="D15" s="49"/>
      <c r="E15" s="49"/>
      <c r="F15" s="49"/>
      <c r="G15" s="49"/>
    </row>
    <row r="16" s="21" customFormat="1" spans="1:3">
      <c r="A16" s="55"/>
      <c r="B16" s="55"/>
      <c r="C16" s="55"/>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3" sqref="A3:C3"/>
    </sheetView>
  </sheetViews>
  <sheetFormatPr defaultColWidth="10" defaultRowHeight="13.5" outlineLevelCol="2"/>
  <cols>
    <col min="1" max="1" width="60.5" style="21" customWidth="1"/>
    <col min="2" max="3" width="25.6333333333333" style="21" customWidth="1"/>
    <col min="4" max="4" width="9.76666666666667" style="21" customWidth="1"/>
    <col min="5" max="16384" width="10" style="21"/>
  </cols>
  <sheetData>
    <row r="1" s="21" customFormat="1" ht="24" customHeight="1"/>
    <row r="2" s="21" customFormat="1" ht="14.3" customHeight="1" spans="1:1">
      <c r="A2" s="50"/>
    </row>
    <row r="3" s="21" customFormat="1" ht="28.6" customHeight="1" spans="1:3">
      <c r="A3" s="45" t="s">
        <v>1712</v>
      </c>
      <c r="B3" s="45"/>
      <c r="C3" s="45"/>
    </row>
    <row r="4" s="21" customFormat="1" ht="25" customHeight="1" spans="1:3">
      <c r="A4" s="55"/>
      <c r="B4" s="55"/>
      <c r="C4" s="56" t="s">
        <v>1677</v>
      </c>
    </row>
    <row r="5" s="21" customFormat="1" ht="32" customHeight="1" spans="1:3">
      <c r="A5" s="28" t="s">
        <v>1696</v>
      </c>
      <c r="B5" s="28" t="s">
        <v>1633</v>
      </c>
      <c r="C5" s="28" t="s">
        <v>1697</v>
      </c>
    </row>
    <row r="6" s="21" customFormat="1" ht="32" customHeight="1" spans="1:3">
      <c r="A6" s="52" t="s">
        <v>1713</v>
      </c>
      <c r="B6" s="53">
        <v>16.57</v>
      </c>
      <c r="C6" s="53">
        <v>16.57</v>
      </c>
    </row>
    <row r="7" s="21" customFormat="1" ht="32" customHeight="1" spans="1:3">
      <c r="A7" s="52" t="s">
        <v>1714</v>
      </c>
      <c r="B7" s="53">
        <v>22.7</v>
      </c>
      <c r="C7" s="53">
        <v>22.7</v>
      </c>
    </row>
    <row r="8" s="21" customFormat="1" ht="32" customHeight="1" spans="1:3">
      <c r="A8" s="52" t="s">
        <v>1715</v>
      </c>
      <c r="B8" s="53">
        <v>7.89</v>
      </c>
      <c r="C8" s="53">
        <v>7.89</v>
      </c>
    </row>
    <row r="9" s="21" customFormat="1" ht="32" customHeight="1" spans="1:3">
      <c r="A9" s="52" t="s">
        <v>1716</v>
      </c>
      <c r="B9" s="53">
        <v>2.4</v>
      </c>
      <c r="C9" s="53">
        <v>2.4</v>
      </c>
    </row>
    <row r="10" s="21" customFormat="1" ht="32" customHeight="1" spans="1:3">
      <c r="A10" s="52" t="s">
        <v>1717</v>
      </c>
      <c r="B10" s="21">
        <v>22.0589</v>
      </c>
      <c r="C10" s="53">
        <v>22.06</v>
      </c>
    </row>
    <row r="11" s="21" customFormat="1" ht="32" customHeight="1" spans="1:3">
      <c r="A11" s="52" t="s">
        <v>1718</v>
      </c>
      <c r="B11" s="53">
        <v>0</v>
      </c>
      <c r="C11" s="53">
        <v>0</v>
      </c>
    </row>
    <row r="12" s="21" customFormat="1" ht="32" customHeight="1" spans="1:3">
      <c r="A12" s="52" t="s">
        <v>1719</v>
      </c>
      <c r="B12" s="53">
        <v>22.06</v>
      </c>
      <c r="C12" s="53">
        <v>22.06</v>
      </c>
    </row>
    <row r="13" s="23" customFormat="1" ht="85" customHeight="1" spans="1:3">
      <c r="A13" s="33" t="s">
        <v>1720</v>
      </c>
      <c r="B13" s="33"/>
      <c r="C13" s="33"/>
    </row>
    <row r="14" s="21" customFormat="1" ht="31" customHeight="1" spans="1:3">
      <c r="A14" s="54"/>
      <c r="B14" s="54"/>
      <c r="C14" s="54"/>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A3" sqref="A3:C3"/>
    </sheetView>
  </sheetViews>
  <sheetFormatPr defaultColWidth="10" defaultRowHeight="13.5" outlineLevelCol="2"/>
  <cols>
    <col min="1" max="1" width="59.3833333333333" style="21" customWidth="1"/>
    <col min="2" max="3" width="25.6333333333333" style="21" customWidth="1"/>
    <col min="4" max="4" width="9.76666666666667" style="21" customWidth="1"/>
    <col min="5" max="16384" width="10" style="21"/>
  </cols>
  <sheetData>
    <row r="1" s="21" customFormat="1" ht="24" customHeight="1"/>
    <row r="2" s="21" customFormat="1" ht="14.3" customHeight="1" spans="1:1">
      <c r="A2" s="50"/>
    </row>
    <row r="3" s="21" customFormat="1" ht="28.6" customHeight="1" spans="1:3">
      <c r="A3" s="45" t="s">
        <v>1721</v>
      </c>
      <c r="B3" s="45"/>
      <c r="C3" s="45"/>
    </row>
    <row r="4" s="22" customFormat="1" ht="25" customHeight="1" spans="1:3">
      <c r="A4" s="51"/>
      <c r="B4" s="51"/>
      <c r="C4" s="36" t="s">
        <v>1677</v>
      </c>
    </row>
    <row r="5" s="22" customFormat="1" ht="32" customHeight="1" spans="1:3">
      <c r="A5" s="28" t="s">
        <v>1696</v>
      </c>
      <c r="B5" s="28" t="s">
        <v>1633</v>
      </c>
      <c r="C5" s="28" t="s">
        <v>1697</v>
      </c>
    </row>
    <row r="6" s="22" customFormat="1" ht="32" customHeight="1" spans="1:3">
      <c r="A6" s="52" t="s">
        <v>1713</v>
      </c>
      <c r="B6" s="53">
        <v>16.57</v>
      </c>
      <c r="C6" s="53">
        <v>16.57</v>
      </c>
    </row>
    <row r="7" s="22" customFormat="1" ht="32" customHeight="1" spans="1:3">
      <c r="A7" s="52" t="s">
        <v>1714</v>
      </c>
      <c r="B7" s="53">
        <v>22.7</v>
      </c>
      <c r="C7" s="53">
        <v>22.7</v>
      </c>
    </row>
    <row r="8" s="22" customFormat="1" ht="32" customHeight="1" spans="1:3">
      <c r="A8" s="52" t="s">
        <v>1715</v>
      </c>
      <c r="B8" s="53">
        <v>7.89</v>
      </c>
      <c r="C8" s="53">
        <v>7.89</v>
      </c>
    </row>
    <row r="9" s="22" customFormat="1" ht="32" customHeight="1" spans="1:3">
      <c r="A9" s="52" t="s">
        <v>1716</v>
      </c>
      <c r="B9" s="53">
        <v>2.4</v>
      </c>
      <c r="C9" s="53">
        <v>2.4</v>
      </c>
    </row>
    <row r="10" s="22" customFormat="1" ht="32" customHeight="1" spans="1:3">
      <c r="A10" s="52" t="s">
        <v>1717</v>
      </c>
      <c r="B10" s="21">
        <v>22.0589</v>
      </c>
      <c r="C10" s="53">
        <v>22.06</v>
      </c>
    </row>
    <row r="11" s="22" customFormat="1" ht="32" customHeight="1" spans="1:3">
      <c r="A11" s="52" t="s">
        <v>1722</v>
      </c>
      <c r="B11" s="53">
        <v>0</v>
      </c>
      <c r="C11" s="53">
        <v>0</v>
      </c>
    </row>
    <row r="12" s="22" customFormat="1" ht="32" customHeight="1" spans="1:3">
      <c r="A12" s="52" t="s">
        <v>1723</v>
      </c>
      <c r="B12" s="53">
        <v>22.06</v>
      </c>
      <c r="C12" s="53">
        <v>22.06</v>
      </c>
    </row>
    <row r="13" s="23" customFormat="1" ht="90" customHeight="1" spans="1:3">
      <c r="A13" s="33" t="s">
        <v>1724</v>
      </c>
      <c r="B13" s="33"/>
      <c r="C13" s="33"/>
    </row>
    <row r="14" s="21" customFormat="1" ht="31" customHeight="1" spans="1:3">
      <c r="A14" s="54"/>
      <c r="B14" s="54"/>
      <c r="C14" s="54"/>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G16" sqref="G16"/>
    </sheetView>
  </sheetViews>
  <sheetFormatPr defaultColWidth="10" defaultRowHeight="13.5" outlineLevelCol="3"/>
  <cols>
    <col min="1" max="1" width="36" style="21" customWidth="1"/>
    <col min="2" max="4" width="15.6333333333333" style="21" customWidth="1"/>
    <col min="5" max="5" width="9.76666666666667" style="21" customWidth="1"/>
    <col min="6" max="16384" width="10" style="21"/>
  </cols>
  <sheetData>
    <row r="1" s="21" customFormat="1" ht="22" customHeight="1"/>
    <row r="2" s="21" customFormat="1" ht="14.3" customHeight="1" spans="1:1">
      <c r="A2" s="44"/>
    </row>
    <row r="3" s="21" customFormat="1" ht="63" customHeight="1" spans="1:4">
      <c r="A3" s="45" t="s">
        <v>1725</v>
      </c>
      <c r="B3" s="45"/>
      <c r="C3" s="45"/>
      <c r="D3" s="45"/>
    </row>
    <row r="4" s="22" customFormat="1" ht="30" customHeight="1" spans="4:4">
      <c r="D4" s="36" t="s">
        <v>1677</v>
      </c>
    </row>
    <row r="5" s="22" customFormat="1" ht="25" customHeight="1" spans="1:4">
      <c r="A5" s="28" t="s">
        <v>1696</v>
      </c>
      <c r="B5" s="28" t="s">
        <v>1726</v>
      </c>
      <c r="C5" s="28" t="s">
        <v>1727</v>
      </c>
      <c r="D5" s="28" t="s">
        <v>1728</v>
      </c>
    </row>
    <row r="6" s="22" customFormat="1" ht="25" customHeight="1" spans="1:4">
      <c r="A6" s="46" t="s">
        <v>1729</v>
      </c>
      <c r="B6" s="30" t="s">
        <v>1730</v>
      </c>
      <c r="C6" s="47">
        <v>8.29</v>
      </c>
      <c r="D6" s="47">
        <v>8.29</v>
      </c>
    </row>
    <row r="7" s="22" customFormat="1" ht="25" customHeight="1" spans="1:4">
      <c r="A7" s="48" t="s">
        <v>1731</v>
      </c>
      <c r="B7" s="30" t="s">
        <v>1685</v>
      </c>
      <c r="C7" s="47">
        <v>0.4</v>
      </c>
      <c r="D7" s="47">
        <v>0.4</v>
      </c>
    </row>
    <row r="8" s="22" customFormat="1" ht="25" customHeight="1" spans="1:4">
      <c r="A8" s="48" t="s">
        <v>1732</v>
      </c>
      <c r="B8" s="30" t="s">
        <v>1686</v>
      </c>
      <c r="C8" s="47">
        <v>0.4</v>
      </c>
      <c r="D8" s="47">
        <v>0.4</v>
      </c>
    </row>
    <row r="9" s="22" customFormat="1" ht="25" customHeight="1" spans="1:4">
      <c r="A9" s="48" t="s">
        <v>1733</v>
      </c>
      <c r="B9" s="30" t="s">
        <v>1734</v>
      </c>
      <c r="C9" s="47">
        <v>7.89</v>
      </c>
      <c r="D9" s="47">
        <v>7.89</v>
      </c>
    </row>
    <row r="10" s="22" customFormat="1" ht="25" customHeight="1" spans="1:4">
      <c r="A10" s="48" t="s">
        <v>1732</v>
      </c>
      <c r="B10" s="30" t="s">
        <v>1688</v>
      </c>
      <c r="C10" s="47">
        <v>2.16</v>
      </c>
      <c r="D10" s="47">
        <v>2.16</v>
      </c>
    </row>
    <row r="11" s="22" customFormat="1" ht="25" customHeight="1" spans="1:4">
      <c r="A11" s="46" t="s">
        <v>1735</v>
      </c>
      <c r="B11" s="30" t="s">
        <v>1736</v>
      </c>
      <c r="C11" s="47">
        <v>2.86</v>
      </c>
      <c r="D11" s="47">
        <v>2.86</v>
      </c>
    </row>
    <row r="12" s="22" customFormat="1" ht="25" customHeight="1" spans="1:4">
      <c r="A12" s="48" t="s">
        <v>1731</v>
      </c>
      <c r="B12" s="30" t="s">
        <v>1737</v>
      </c>
      <c r="C12" s="47">
        <v>0.46</v>
      </c>
      <c r="D12" s="47">
        <v>0.46</v>
      </c>
    </row>
    <row r="13" s="22" customFormat="1" ht="25" customHeight="1" spans="1:4">
      <c r="A13" s="48" t="s">
        <v>1733</v>
      </c>
      <c r="B13" s="30" t="s">
        <v>1738</v>
      </c>
      <c r="C13" s="47">
        <v>2.4</v>
      </c>
      <c r="D13" s="47">
        <v>2.4</v>
      </c>
    </row>
    <row r="14" s="22" customFormat="1" ht="25" customHeight="1" spans="1:4">
      <c r="A14" s="46" t="s">
        <v>1739</v>
      </c>
      <c r="B14" s="30" t="s">
        <v>1740</v>
      </c>
      <c r="C14" s="47">
        <v>0.76</v>
      </c>
      <c r="D14" s="47">
        <v>0.76</v>
      </c>
    </row>
    <row r="15" s="22" customFormat="1" ht="25" customHeight="1" spans="1:4">
      <c r="A15" s="48" t="s">
        <v>1731</v>
      </c>
      <c r="B15" s="30" t="s">
        <v>1741</v>
      </c>
      <c r="C15" s="47">
        <v>0.23</v>
      </c>
      <c r="D15" s="47">
        <v>0.23</v>
      </c>
    </row>
    <row r="16" s="22" customFormat="1" ht="25" customHeight="1" spans="1:4">
      <c r="A16" s="48" t="s">
        <v>1733</v>
      </c>
      <c r="B16" s="30" t="s">
        <v>1742</v>
      </c>
      <c r="C16" s="47">
        <v>0.53</v>
      </c>
      <c r="D16" s="47">
        <v>0.53</v>
      </c>
    </row>
    <row r="17" s="22" customFormat="1" ht="25" customHeight="1" spans="1:4">
      <c r="A17" s="46" t="s">
        <v>1743</v>
      </c>
      <c r="B17" s="30" t="s">
        <v>1744</v>
      </c>
      <c r="C17" s="47">
        <v>1.07</v>
      </c>
      <c r="D17" s="47">
        <v>1.07</v>
      </c>
    </row>
    <row r="18" s="22" customFormat="1" ht="25" customHeight="1" spans="1:4">
      <c r="A18" s="48" t="s">
        <v>1731</v>
      </c>
      <c r="B18" s="30" t="s">
        <v>1745</v>
      </c>
      <c r="C18" s="47">
        <v>0.57</v>
      </c>
      <c r="D18" s="47">
        <v>0.57</v>
      </c>
    </row>
    <row r="19" s="22" customFormat="1" ht="25" customHeight="1" spans="1:4">
      <c r="A19" s="48" t="s">
        <v>1746</v>
      </c>
      <c r="B19" s="30"/>
      <c r="C19" s="47">
        <v>0.51</v>
      </c>
      <c r="D19" s="47">
        <v>0.51</v>
      </c>
    </row>
    <row r="20" s="22" customFormat="1" ht="25" customHeight="1" spans="1:4">
      <c r="A20" s="48" t="s">
        <v>1747</v>
      </c>
      <c r="B20" s="30" t="s">
        <v>1748</v>
      </c>
      <c r="C20" s="47">
        <v>0.06</v>
      </c>
      <c r="D20" s="47">
        <v>0.06</v>
      </c>
    </row>
    <row r="21" s="22" customFormat="1" ht="25" customHeight="1" spans="1:4">
      <c r="A21" s="48" t="s">
        <v>1733</v>
      </c>
      <c r="B21" s="30" t="s">
        <v>1749</v>
      </c>
      <c r="C21" s="47">
        <v>0.5</v>
      </c>
      <c r="D21" s="47">
        <v>0.5</v>
      </c>
    </row>
    <row r="22" s="22" customFormat="1" ht="25" customHeight="1" spans="1:4">
      <c r="A22" s="48" t="s">
        <v>1746</v>
      </c>
      <c r="B22" s="30"/>
      <c r="C22" s="47">
        <v>0.45</v>
      </c>
      <c r="D22" s="47">
        <v>0.45</v>
      </c>
    </row>
    <row r="23" s="22" customFormat="1" ht="25" customHeight="1" spans="1:4">
      <c r="A23" s="48" t="s">
        <v>1750</v>
      </c>
      <c r="B23" s="30" t="s">
        <v>1751</v>
      </c>
      <c r="C23" s="47">
        <v>0.05</v>
      </c>
      <c r="D23" s="47">
        <v>0.05</v>
      </c>
    </row>
    <row r="24" s="22" customFormat="1" ht="25" customHeight="1" spans="1:4">
      <c r="A24" s="46" t="s">
        <v>1752</v>
      </c>
      <c r="B24" s="30" t="s">
        <v>1753</v>
      </c>
      <c r="C24" s="47">
        <v>0.92</v>
      </c>
      <c r="D24" s="47">
        <v>0.92</v>
      </c>
    </row>
    <row r="25" s="22" customFormat="1" ht="25" customHeight="1" spans="1:4">
      <c r="A25" s="48" t="s">
        <v>1731</v>
      </c>
      <c r="B25" s="30" t="s">
        <v>1754</v>
      </c>
      <c r="C25" s="47">
        <v>0.23</v>
      </c>
      <c r="D25" s="47">
        <v>0.23</v>
      </c>
    </row>
    <row r="26" s="22" customFormat="1" ht="25" customHeight="1" spans="1:4">
      <c r="A26" s="48" t="s">
        <v>1733</v>
      </c>
      <c r="B26" s="30" t="s">
        <v>1755</v>
      </c>
      <c r="C26" s="47">
        <v>0.69</v>
      </c>
      <c r="D26" s="47">
        <v>0.69</v>
      </c>
    </row>
    <row r="27" s="23" customFormat="1" ht="70" customHeight="1" spans="1:4">
      <c r="A27" s="49" t="s">
        <v>1756</v>
      </c>
      <c r="B27" s="49"/>
      <c r="C27" s="49"/>
      <c r="D27" s="49"/>
    </row>
    <row r="28" s="21" customFormat="1" ht="25" customHeight="1" spans="1:4">
      <c r="A28" s="50"/>
      <c r="B28" s="50"/>
      <c r="C28" s="50"/>
      <c r="D28" s="50"/>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A2" sqref="A2:F2"/>
    </sheetView>
  </sheetViews>
  <sheetFormatPr defaultColWidth="8.88333333333333" defaultRowHeight="13.5" outlineLevelCol="5"/>
  <cols>
    <col min="1" max="1" width="8.88333333333333" style="21"/>
    <col min="2" max="2" width="49.3833333333333" style="21" customWidth="1"/>
    <col min="3" max="6" width="20.6333333333333" style="21" customWidth="1"/>
    <col min="7" max="16384" width="8.88333333333333" style="21"/>
  </cols>
  <sheetData>
    <row r="1" s="21" customFormat="1" spans="1:1">
      <c r="A1" s="34"/>
    </row>
    <row r="2" s="21" customFormat="1" ht="45" customHeight="1" spans="1:6">
      <c r="A2" s="24" t="s">
        <v>1757</v>
      </c>
      <c r="B2" s="24"/>
      <c r="C2" s="24"/>
      <c r="D2" s="24"/>
      <c r="E2" s="24"/>
      <c r="F2" s="24"/>
    </row>
    <row r="3" s="22" customFormat="1" ht="18" customHeight="1" spans="2:6">
      <c r="B3" s="35" t="s">
        <v>1677</v>
      </c>
      <c r="C3" s="36"/>
      <c r="D3" s="36"/>
      <c r="E3" s="36"/>
      <c r="F3" s="36"/>
    </row>
    <row r="4" s="22" customFormat="1" ht="30" customHeight="1" spans="1:6">
      <c r="A4" s="27" t="s">
        <v>4</v>
      </c>
      <c r="B4" s="27"/>
      <c r="C4" s="28" t="s">
        <v>1683</v>
      </c>
      <c r="D4" s="28" t="s">
        <v>1727</v>
      </c>
      <c r="E4" s="28" t="s">
        <v>1728</v>
      </c>
      <c r="F4" s="28" t="s">
        <v>1758</v>
      </c>
    </row>
    <row r="5" s="22" customFormat="1" ht="30" customHeight="1" spans="1:6">
      <c r="A5" s="37" t="s">
        <v>1759</v>
      </c>
      <c r="B5" s="37"/>
      <c r="C5" s="30" t="s">
        <v>1684</v>
      </c>
      <c r="D5" s="38">
        <f>D6+D7</f>
        <v>30.0189</v>
      </c>
      <c r="E5" s="38">
        <v>30.0189</v>
      </c>
      <c r="F5" s="38"/>
    </row>
    <row r="6" s="22" customFormat="1" ht="30" customHeight="1" spans="1:6">
      <c r="A6" s="39" t="s">
        <v>1760</v>
      </c>
      <c r="B6" s="39"/>
      <c r="C6" s="30" t="s">
        <v>1685</v>
      </c>
      <c r="D6" s="40">
        <v>7.32</v>
      </c>
      <c r="E6" s="38">
        <v>7.32</v>
      </c>
      <c r="F6" s="38"/>
    </row>
    <row r="7" s="22" customFormat="1" ht="30" customHeight="1" spans="1:6">
      <c r="A7" s="39" t="s">
        <v>1761</v>
      </c>
      <c r="B7" s="39"/>
      <c r="C7" s="30" t="s">
        <v>1686</v>
      </c>
      <c r="D7" s="40">
        <v>22.6989</v>
      </c>
      <c r="E7" s="38">
        <v>22.6989</v>
      </c>
      <c r="F7" s="38"/>
    </row>
    <row r="8" s="22" customFormat="1" ht="30" customHeight="1" spans="1:6">
      <c r="A8" s="41" t="s">
        <v>1762</v>
      </c>
      <c r="B8" s="41"/>
      <c r="C8" s="30" t="s">
        <v>1687</v>
      </c>
      <c r="D8" s="38"/>
      <c r="E8" s="38"/>
      <c r="F8" s="38"/>
    </row>
    <row r="9" s="22" customFormat="1" ht="30" customHeight="1" spans="1:6">
      <c r="A9" s="39" t="s">
        <v>1760</v>
      </c>
      <c r="B9" s="39"/>
      <c r="C9" s="30" t="s">
        <v>1688</v>
      </c>
      <c r="D9" s="38"/>
      <c r="E9" s="38"/>
      <c r="F9" s="38"/>
    </row>
    <row r="10" s="22" customFormat="1" ht="30" customHeight="1" spans="1:6">
      <c r="A10" s="39" t="s">
        <v>1761</v>
      </c>
      <c r="B10" s="39"/>
      <c r="C10" s="30" t="s">
        <v>1689</v>
      </c>
      <c r="D10" s="38"/>
      <c r="E10" s="38"/>
      <c r="F10" s="38"/>
    </row>
    <row r="11" s="23" customFormat="1" ht="41" customHeight="1" spans="1:6">
      <c r="A11" s="33" t="s">
        <v>1763</v>
      </c>
      <c r="B11" s="33"/>
      <c r="C11" s="33"/>
      <c r="D11" s="33"/>
      <c r="E11" s="33"/>
      <c r="F11" s="33"/>
    </row>
    <row r="14" s="21" customFormat="1" ht="19.5" spans="1:1">
      <c r="A14" s="42"/>
    </row>
    <row r="15" s="21" customFormat="1" ht="19" customHeight="1" spans="1:1">
      <c r="A15" s="43"/>
    </row>
    <row r="16" s="21" customFormat="1" ht="29" customHeight="1"/>
    <row r="17" s="21" customFormat="1" ht="29" customHeight="1"/>
    <row r="18" s="21" customFormat="1" ht="29" customHeight="1"/>
    <row r="19" s="21" customFormat="1" ht="29" customHeight="1"/>
    <row r="20" s="21" customFormat="1" ht="30" customHeight="1" spans="1:1">
      <c r="A20" s="43"/>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A2" sqref="A2:F2"/>
    </sheetView>
  </sheetViews>
  <sheetFormatPr defaultColWidth="8.88333333333333" defaultRowHeight="13.5" outlineLevelRow="7" outlineLevelCol="5"/>
  <cols>
    <col min="1" max="1" width="8.88333333333333" style="21"/>
    <col min="2" max="6" width="24.2166666666667" style="21" customWidth="1"/>
    <col min="7" max="16384" width="8.88333333333333" style="21"/>
  </cols>
  <sheetData>
    <row r="1" s="21" customFormat="1" ht="24" customHeight="1"/>
    <row r="2" s="21" customFormat="1" ht="26.25" spans="1:6">
      <c r="A2" s="24" t="s">
        <v>1764</v>
      </c>
      <c r="B2" s="25"/>
      <c r="C2" s="25"/>
      <c r="D2" s="25"/>
      <c r="E2" s="25"/>
      <c r="F2" s="25"/>
    </row>
    <row r="3" s="21" customFormat="1" ht="23" customHeight="1" spans="1:6">
      <c r="A3" s="26" t="s">
        <v>1677</v>
      </c>
      <c r="B3" s="26"/>
      <c r="C3" s="26"/>
      <c r="D3" s="26"/>
      <c r="E3" s="26"/>
      <c r="F3" s="26"/>
    </row>
    <row r="4" s="22" customFormat="1" ht="30" customHeight="1" spans="1:6">
      <c r="A4" s="27" t="s">
        <v>1765</v>
      </c>
      <c r="B4" s="28" t="s">
        <v>1637</v>
      </c>
      <c r="C4" s="28" t="s">
        <v>1766</v>
      </c>
      <c r="D4" s="28" t="s">
        <v>1767</v>
      </c>
      <c r="E4" s="28" t="s">
        <v>1768</v>
      </c>
      <c r="F4" s="28" t="s">
        <v>1769</v>
      </c>
    </row>
    <row r="5" s="22" customFormat="1" ht="45" customHeight="1" spans="1:6">
      <c r="A5" s="29">
        <v>1</v>
      </c>
      <c r="B5" s="30"/>
      <c r="C5" s="31" t="s">
        <v>1770</v>
      </c>
      <c r="D5" s="32"/>
      <c r="E5" s="32" t="s">
        <v>1771</v>
      </c>
      <c r="F5" s="32"/>
    </row>
    <row r="6" s="22" customFormat="1" ht="45" customHeight="1" spans="1:6">
      <c r="A6" s="29">
        <v>2</v>
      </c>
      <c r="B6" s="30"/>
      <c r="C6" s="31"/>
      <c r="D6" s="32"/>
      <c r="E6" s="32"/>
      <c r="F6" s="32"/>
    </row>
    <row r="7" s="22" customFormat="1" ht="45" customHeight="1" spans="1:6">
      <c r="A7" s="29" t="s">
        <v>1772</v>
      </c>
      <c r="B7" s="30"/>
      <c r="C7" s="31"/>
      <c r="D7" s="32"/>
      <c r="E7" s="32"/>
      <c r="F7" s="32"/>
    </row>
    <row r="8" s="23" customFormat="1" ht="33" customHeight="1" spans="1:6">
      <c r="A8" s="33" t="s">
        <v>1773</v>
      </c>
      <c r="B8" s="33"/>
      <c r="C8" s="33"/>
      <c r="D8" s="33"/>
      <c r="E8" s="33"/>
      <c r="F8" s="33"/>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34"/>
  <sheetViews>
    <sheetView workbookViewId="0">
      <selection activeCell="A2" sqref="A2:J2"/>
    </sheetView>
  </sheetViews>
  <sheetFormatPr defaultColWidth="8" defaultRowHeight="12"/>
  <cols>
    <col min="1" max="1" width="25.3833333333333" style="7"/>
    <col min="2" max="2" width="23.775" style="7" customWidth="1"/>
    <col min="3" max="5" width="20.6333333333333" style="7" customWidth="1"/>
    <col min="6" max="6" width="14.3333333333333" style="7" customWidth="1"/>
    <col min="7" max="7" width="20.6333333333333" style="7" customWidth="1"/>
    <col min="8" max="9" width="13.3333333333333" style="7" customWidth="1"/>
    <col min="10" max="10" width="15.4416666666667" style="7" customWidth="1"/>
    <col min="11" max="16384" width="8" style="7"/>
  </cols>
  <sheetData>
    <row r="2" s="7" customFormat="1" ht="39" customHeight="1" spans="1:10">
      <c r="A2" s="10" t="s">
        <v>1774</v>
      </c>
      <c r="B2" s="10"/>
      <c r="C2" s="10"/>
      <c r="D2" s="10"/>
      <c r="E2" s="10"/>
      <c r="F2" s="10"/>
      <c r="G2" s="10"/>
      <c r="H2" s="10"/>
      <c r="I2" s="10"/>
      <c r="J2" s="10"/>
    </row>
    <row r="3" s="7" customFormat="1" ht="23" customHeight="1" spans="1:1">
      <c r="A3" s="11"/>
    </row>
    <row r="4" s="8" customFormat="1" ht="44.25" customHeight="1" spans="1:10">
      <c r="A4" s="12" t="s">
        <v>1775</v>
      </c>
      <c r="B4" s="12" t="s">
        <v>1776</v>
      </c>
      <c r="C4" s="12" t="s">
        <v>1777</v>
      </c>
      <c r="D4" s="12" t="s">
        <v>1778</v>
      </c>
      <c r="E4" s="12" t="s">
        <v>1779</v>
      </c>
      <c r="F4" s="12" t="s">
        <v>1780</v>
      </c>
      <c r="G4" s="12" t="s">
        <v>1781</v>
      </c>
      <c r="H4" s="12" t="s">
        <v>1782</v>
      </c>
      <c r="I4" s="12" t="s">
        <v>1783</v>
      </c>
      <c r="J4" s="12" t="s">
        <v>1784</v>
      </c>
    </row>
    <row r="5" s="7" customFormat="1" ht="18.75" spans="1:10">
      <c r="A5" s="13">
        <v>1</v>
      </c>
      <c r="B5" s="13">
        <v>2</v>
      </c>
      <c r="C5" s="13">
        <v>3</v>
      </c>
      <c r="D5" s="13">
        <v>4</v>
      </c>
      <c r="E5" s="13">
        <v>5</v>
      </c>
      <c r="F5" s="13">
        <v>6</v>
      </c>
      <c r="G5" s="13">
        <v>7</v>
      </c>
      <c r="H5" s="13">
        <v>8</v>
      </c>
      <c r="I5" s="13">
        <v>9</v>
      </c>
      <c r="J5" s="13">
        <v>10</v>
      </c>
    </row>
    <row r="6" s="7" customFormat="1" ht="35" customHeight="1" spans="1:10">
      <c r="A6" s="14" t="s">
        <v>1785</v>
      </c>
      <c r="B6" s="14" t="s">
        <v>1786</v>
      </c>
      <c r="C6" s="15" t="s">
        <v>1787</v>
      </c>
      <c r="D6" s="15" t="s">
        <v>1788</v>
      </c>
      <c r="E6" s="15" t="s">
        <v>1789</v>
      </c>
      <c r="F6" s="15" t="s">
        <v>1790</v>
      </c>
      <c r="G6" s="15">
        <v>1</v>
      </c>
      <c r="H6" s="15" t="s">
        <v>1791</v>
      </c>
      <c r="I6" s="15" t="s">
        <v>1792</v>
      </c>
      <c r="J6" s="15" t="s">
        <v>1793</v>
      </c>
    </row>
    <row r="7" s="7" customFormat="1" ht="35" customHeight="1" spans="1:10">
      <c r="A7" s="16"/>
      <c r="B7" s="16"/>
      <c r="C7" s="15" t="s">
        <v>1787</v>
      </c>
      <c r="D7" s="15" t="s">
        <v>1794</v>
      </c>
      <c r="E7" s="15" t="s">
        <v>1795</v>
      </c>
      <c r="F7" s="15" t="s">
        <v>1790</v>
      </c>
      <c r="G7" s="525" t="s">
        <v>1796</v>
      </c>
      <c r="H7" s="15" t="s">
        <v>1797</v>
      </c>
      <c r="I7" s="15" t="s">
        <v>1792</v>
      </c>
      <c r="J7" s="15" t="s">
        <v>1798</v>
      </c>
    </row>
    <row r="8" s="9" customFormat="1" ht="35" customHeight="1" spans="1:10">
      <c r="A8" s="16"/>
      <c r="B8" s="16"/>
      <c r="C8" s="15" t="s">
        <v>1787</v>
      </c>
      <c r="D8" s="15" t="s">
        <v>1799</v>
      </c>
      <c r="E8" s="15" t="s">
        <v>1800</v>
      </c>
      <c r="F8" s="15" t="s">
        <v>1801</v>
      </c>
      <c r="G8" s="525" t="s">
        <v>1802</v>
      </c>
      <c r="H8" s="15" t="s">
        <v>1797</v>
      </c>
      <c r="I8" s="15" t="s">
        <v>1792</v>
      </c>
      <c r="J8" s="15" t="s">
        <v>1803</v>
      </c>
    </row>
    <row r="9" s="7" customFormat="1" ht="35" customHeight="1" spans="1:10">
      <c r="A9" s="16"/>
      <c r="B9" s="16"/>
      <c r="C9" s="15" t="s">
        <v>1804</v>
      </c>
      <c r="D9" s="15" t="s">
        <v>1805</v>
      </c>
      <c r="E9" s="15" t="s">
        <v>1806</v>
      </c>
      <c r="F9" s="15" t="s">
        <v>1790</v>
      </c>
      <c r="G9" s="525" t="s">
        <v>1807</v>
      </c>
      <c r="H9" s="15" t="s">
        <v>1808</v>
      </c>
      <c r="I9" s="15" t="s">
        <v>1792</v>
      </c>
      <c r="J9" s="15" t="s">
        <v>1809</v>
      </c>
    </row>
    <row r="10" s="7" customFormat="1" ht="35" customHeight="1" spans="1:10">
      <c r="A10" s="16"/>
      <c r="B10" s="16"/>
      <c r="C10" s="15" t="s">
        <v>1804</v>
      </c>
      <c r="D10" s="15" t="s">
        <v>1810</v>
      </c>
      <c r="E10" s="15" t="s">
        <v>1811</v>
      </c>
      <c r="F10" s="15" t="s">
        <v>1801</v>
      </c>
      <c r="G10" s="15" t="s">
        <v>1797</v>
      </c>
      <c r="H10" s="15" t="s">
        <v>1812</v>
      </c>
      <c r="I10" s="15" t="s">
        <v>1792</v>
      </c>
      <c r="J10" s="15" t="s">
        <v>1813</v>
      </c>
    </row>
    <row r="11" s="7" customFormat="1" ht="67" customHeight="1" spans="1:10">
      <c r="A11" s="17"/>
      <c r="B11" s="17"/>
      <c r="C11" s="15" t="s">
        <v>1814</v>
      </c>
      <c r="D11" s="15" t="s">
        <v>1815</v>
      </c>
      <c r="E11" s="15" t="s">
        <v>1816</v>
      </c>
      <c r="F11" s="15" t="s">
        <v>1801</v>
      </c>
      <c r="G11" s="525" t="s">
        <v>1802</v>
      </c>
      <c r="H11" s="15" t="s">
        <v>1797</v>
      </c>
      <c r="I11" s="15" t="s">
        <v>1792</v>
      </c>
      <c r="J11" s="15" t="s">
        <v>1817</v>
      </c>
    </row>
    <row r="12" ht="56.25" spans="1:10">
      <c r="A12" s="18" t="s">
        <v>1818</v>
      </c>
      <c r="B12" s="18" t="s">
        <v>1819</v>
      </c>
      <c r="C12" s="15" t="s">
        <v>1787</v>
      </c>
      <c r="D12" s="15" t="s">
        <v>1788</v>
      </c>
      <c r="E12" s="15" t="s">
        <v>1820</v>
      </c>
      <c r="F12" s="15" t="s">
        <v>1790</v>
      </c>
      <c r="G12" s="525" t="s">
        <v>1821</v>
      </c>
      <c r="H12" s="15" t="s">
        <v>1791</v>
      </c>
      <c r="I12" s="15" t="s">
        <v>1792</v>
      </c>
      <c r="J12" s="15" t="s">
        <v>1822</v>
      </c>
    </row>
    <row r="13" ht="56.25" spans="1:10">
      <c r="A13" s="19"/>
      <c r="B13" s="19"/>
      <c r="C13" s="15" t="s">
        <v>1787</v>
      </c>
      <c r="D13" s="15" t="s">
        <v>1823</v>
      </c>
      <c r="E13" s="15" t="s">
        <v>1824</v>
      </c>
      <c r="F13" s="15" t="s">
        <v>1825</v>
      </c>
      <c r="G13" s="525" t="s">
        <v>1826</v>
      </c>
      <c r="H13" s="15" t="s">
        <v>1808</v>
      </c>
      <c r="I13" s="15" t="s">
        <v>1792</v>
      </c>
      <c r="J13" s="15" t="s">
        <v>1827</v>
      </c>
    </row>
    <row r="14" ht="37.5" spans="1:10">
      <c r="A14" s="19"/>
      <c r="B14" s="19"/>
      <c r="C14" s="15" t="s">
        <v>1804</v>
      </c>
      <c r="D14" s="15" t="s">
        <v>1828</v>
      </c>
      <c r="E14" s="15" t="s">
        <v>1829</v>
      </c>
      <c r="F14" s="15" t="s">
        <v>1790</v>
      </c>
      <c r="G14" s="525" t="s">
        <v>1830</v>
      </c>
      <c r="H14" s="15" t="s">
        <v>1148</v>
      </c>
      <c r="I14" s="15" t="s">
        <v>1831</v>
      </c>
      <c r="J14" s="15" t="s">
        <v>1832</v>
      </c>
    </row>
    <row r="15" ht="37.5" spans="1:10">
      <c r="A15" s="20"/>
      <c r="B15" s="20"/>
      <c r="C15" s="15" t="s">
        <v>1814</v>
      </c>
      <c r="D15" s="15" t="s">
        <v>1815</v>
      </c>
      <c r="E15" s="15" t="s">
        <v>1833</v>
      </c>
      <c r="F15" s="15" t="s">
        <v>1801</v>
      </c>
      <c r="G15" s="525" t="s">
        <v>1802</v>
      </c>
      <c r="H15" s="15" t="s">
        <v>1797</v>
      </c>
      <c r="I15" s="15" t="s">
        <v>1792</v>
      </c>
      <c r="J15" s="15" t="s">
        <v>1833</v>
      </c>
    </row>
    <row r="16" s="7" customFormat="1" ht="35" customHeight="1" spans="1:10">
      <c r="A16" s="18" t="s">
        <v>1834</v>
      </c>
      <c r="B16" s="18" t="s">
        <v>1835</v>
      </c>
      <c r="C16" s="15" t="s">
        <v>1787</v>
      </c>
      <c r="D16" s="15" t="s">
        <v>1788</v>
      </c>
      <c r="E16" s="15" t="s">
        <v>1836</v>
      </c>
      <c r="F16" s="15" t="s">
        <v>1825</v>
      </c>
      <c r="G16" s="525" t="s">
        <v>1837</v>
      </c>
      <c r="H16" s="15" t="s">
        <v>1808</v>
      </c>
      <c r="I16" s="15" t="s">
        <v>1792</v>
      </c>
      <c r="J16" s="15" t="s">
        <v>1838</v>
      </c>
    </row>
    <row r="17" s="7" customFormat="1" ht="35" customHeight="1" spans="1:10">
      <c r="A17" s="19"/>
      <c r="B17" s="19"/>
      <c r="C17" s="15" t="s">
        <v>1787</v>
      </c>
      <c r="D17" s="15" t="s">
        <v>1794</v>
      </c>
      <c r="E17" s="15" t="s">
        <v>1839</v>
      </c>
      <c r="F17" s="15" t="s">
        <v>1790</v>
      </c>
      <c r="G17" s="525" t="s">
        <v>1796</v>
      </c>
      <c r="H17" s="15" t="s">
        <v>1797</v>
      </c>
      <c r="I17" s="15" t="s">
        <v>1831</v>
      </c>
      <c r="J17" s="15" t="s">
        <v>1840</v>
      </c>
    </row>
    <row r="18" s="7" customFormat="1" ht="35" customHeight="1" spans="1:10">
      <c r="A18" s="19"/>
      <c r="B18" s="19"/>
      <c r="C18" s="15" t="s">
        <v>1787</v>
      </c>
      <c r="D18" s="15" t="s">
        <v>1799</v>
      </c>
      <c r="E18" s="15" t="s">
        <v>1841</v>
      </c>
      <c r="F18" s="15" t="s">
        <v>1790</v>
      </c>
      <c r="G18" s="525" t="s">
        <v>1796</v>
      </c>
      <c r="H18" s="15" t="s">
        <v>1797</v>
      </c>
      <c r="I18" s="15" t="s">
        <v>1831</v>
      </c>
      <c r="J18" s="15" t="s">
        <v>1842</v>
      </c>
    </row>
    <row r="19" s="7" customFormat="1" ht="35" customHeight="1" spans="1:10">
      <c r="A19" s="19"/>
      <c r="B19" s="19"/>
      <c r="C19" s="15" t="s">
        <v>1787</v>
      </c>
      <c r="D19" s="15" t="s">
        <v>1823</v>
      </c>
      <c r="E19" s="15" t="s">
        <v>1824</v>
      </c>
      <c r="F19" s="15" t="s">
        <v>1825</v>
      </c>
      <c r="G19" s="525" t="s">
        <v>1837</v>
      </c>
      <c r="H19" s="15" t="s">
        <v>1797</v>
      </c>
      <c r="I19" s="15" t="s">
        <v>1792</v>
      </c>
      <c r="J19" s="15" t="s">
        <v>1843</v>
      </c>
    </row>
    <row r="20" s="7" customFormat="1" ht="35" customHeight="1" spans="1:10">
      <c r="A20" s="19"/>
      <c r="B20" s="19"/>
      <c r="C20" s="15" t="s">
        <v>1804</v>
      </c>
      <c r="D20" s="15" t="s">
        <v>1828</v>
      </c>
      <c r="E20" s="15" t="s">
        <v>1844</v>
      </c>
      <c r="F20" s="15" t="s">
        <v>1790</v>
      </c>
      <c r="G20" s="525" t="s">
        <v>1845</v>
      </c>
      <c r="H20" s="15" t="s">
        <v>1797</v>
      </c>
      <c r="I20" s="15" t="s">
        <v>1792</v>
      </c>
      <c r="J20" s="15" t="s">
        <v>1846</v>
      </c>
    </row>
    <row r="21" s="7" customFormat="1" ht="35" customHeight="1" spans="1:10">
      <c r="A21" s="20"/>
      <c r="B21" s="20"/>
      <c r="C21" s="15" t="s">
        <v>1814</v>
      </c>
      <c r="D21" s="15" t="s">
        <v>1815</v>
      </c>
      <c r="E21" s="15" t="s">
        <v>1815</v>
      </c>
      <c r="F21" s="15" t="s">
        <v>1801</v>
      </c>
      <c r="G21" s="525" t="s">
        <v>1802</v>
      </c>
      <c r="H21" s="15" t="s">
        <v>1797</v>
      </c>
      <c r="I21" s="15" t="s">
        <v>1792</v>
      </c>
      <c r="J21" s="15" t="s">
        <v>1847</v>
      </c>
    </row>
    <row r="22" ht="56.25" spans="1:10">
      <c r="A22" s="18" t="s">
        <v>1848</v>
      </c>
      <c r="B22" s="18" t="s">
        <v>1849</v>
      </c>
      <c r="C22" s="15" t="s">
        <v>1787</v>
      </c>
      <c r="D22" s="15" t="s">
        <v>1788</v>
      </c>
      <c r="E22" s="15" t="s">
        <v>1836</v>
      </c>
      <c r="F22" s="15" t="s">
        <v>1790</v>
      </c>
      <c r="G22" s="525" t="s">
        <v>1850</v>
      </c>
      <c r="H22" s="15" t="s">
        <v>1808</v>
      </c>
      <c r="I22" s="15" t="s">
        <v>1792</v>
      </c>
      <c r="J22" s="15" t="s">
        <v>1851</v>
      </c>
    </row>
    <row r="23" ht="18.75" spans="1:10">
      <c r="A23" s="19"/>
      <c r="B23" s="19"/>
      <c r="C23" s="15" t="s">
        <v>1787</v>
      </c>
      <c r="D23" s="15" t="s">
        <v>1794</v>
      </c>
      <c r="E23" s="15" t="s">
        <v>1839</v>
      </c>
      <c r="F23" s="15" t="s">
        <v>1790</v>
      </c>
      <c r="G23" s="525" t="s">
        <v>1796</v>
      </c>
      <c r="H23" s="15" t="s">
        <v>1797</v>
      </c>
      <c r="I23" s="15" t="s">
        <v>1831</v>
      </c>
      <c r="J23" s="15" t="s">
        <v>1840</v>
      </c>
    </row>
    <row r="24" ht="18.75" spans="1:10">
      <c r="A24" s="19"/>
      <c r="B24" s="19"/>
      <c r="C24" s="15" t="s">
        <v>1787</v>
      </c>
      <c r="D24" s="15" t="s">
        <v>1799</v>
      </c>
      <c r="E24" s="15" t="s">
        <v>1841</v>
      </c>
      <c r="F24" s="15" t="s">
        <v>1790</v>
      </c>
      <c r="G24" s="525" t="s">
        <v>1796</v>
      </c>
      <c r="H24" s="15" t="s">
        <v>1797</v>
      </c>
      <c r="I24" s="15" t="s">
        <v>1831</v>
      </c>
      <c r="J24" s="15" t="s">
        <v>1842</v>
      </c>
    </row>
    <row r="25" ht="56.25" spans="1:10">
      <c r="A25" s="19"/>
      <c r="B25" s="19"/>
      <c r="C25" s="15" t="s">
        <v>1787</v>
      </c>
      <c r="D25" s="15" t="s">
        <v>1823</v>
      </c>
      <c r="E25" s="15" t="s">
        <v>1824</v>
      </c>
      <c r="F25" s="15" t="s">
        <v>1790</v>
      </c>
      <c r="G25" s="525" t="s">
        <v>1850</v>
      </c>
      <c r="H25" s="15" t="s">
        <v>1808</v>
      </c>
      <c r="I25" s="15" t="s">
        <v>1792</v>
      </c>
      <c r="J25" s="15" t="s">
        <v>1852</v>
      </c>
    </row>
    <row r="26" ht="56.25" spans="1:10">
      <c r="A26" s="19"/>
      <c r="B26" s="19"/>
      <c r="C26" s="15" t="s">
        <v>1804</v>
      </c>
      <c r="D26" s="15" t="s">
        <v>1828</v>
      </c>
      <c r="E26" s="15" t="s">
        <v>1844</v>
      </c>
      <c r="F26" s="15" t="s">
        <v>1790</v>
      </c>
      <c r="G26" s="525" t="s">
        <v>1845</v>
      </c>
      <c r="H26" s="15" t="s">
        <v>1797</v>
      </c>
      <c r="I26" s="15" t="s">
        <v>1792</v>
      </c>
      <c r="J26" s="15" t="s">
        <v>1846</v>
      </c>
    </row>
    <row r="27" ht="75" spans="1:10">
      <c r="A27" s="20"/>
      <c r="B27" s="20"/>
      <c r="C27" s="15" t="s">
        <v>1814</v>
      </c>
      <c r="D27" s="15" t="s">
        <v>1815</v>
      </c>
      <c r="E27" s="15" t="s">
        <v>1853</v>
      </c>
      <c r="F27" s="15" t="s">
        <v>1801</v>
      </c>
      <c r="G27" s="525" t="s">
        <v>1802</v>
      </c>
      <c r="H27" s="15" t="s">
        <v>1797</v>
      </c>
      <c r="I27" s="15" t="s">
        <v>1792</v>
      </c>
      <c r="J27" s="15" t="s">
        <v>1847</v>
      </c>
    </row>
    <row r="28" ht="56.25" spans="1:10">
      <c r="A28" s="18" t="s">
        <v>1854</v>
      </c>
      <c r="B28" s="18" t="s">
        <v>1855</v>
      </c>
      <c r="C28" s="15" t="s">
        <v>1787</v>
      </c>
      <c r="D28" s="15" t="s">
        <v>1788</v>
      </c>
      <c r="E28" s="15" t="s">
        <v>1856</v>
      </c>
      <c r="F28" s="15" t="s">
        <v>1790</v>
      </c>
      <c r="G28" s="15">
        <v>7000</v>
      </c>
      <c r="H28" s="15" t="s">
        <v>1808</v>
      </c>
      <c r="I28" s="15" t="s">
        <v>1792</v>
      </c>
      <c r="J28" s="15" t="s">
        <v>1857</v>
      </c>
    </row>
    <row r="29" ht="56.25" spans="1:10">
      <c r="A29" s="19"/>
      <c r="B29" s="19"/>
      <c r="C29" s="15" t="s">
        <v>1787</v>
      </c>
      <c r="D29" s="15" t="s">
        <v>1799</v>
      </c>
      <c r="E29" s="15" t="s">
        <v>1858</v>
      </c>
      <c r="F29" s="15" t="s">
        <v>1790</v>
      </c>
      <c r="G29" s="15">
        <v>100</v>
      </c>
      <c r="H29" s="15" t="s">
        <v>1797</v>
      </c>
      <c r="I29" s="15" t="s">
        <v>1792</v>
      </c>
      <c r="J29" s="15" t="s">
        <v>1857</v>
      </c>
    </row>
    <row r="30" ht="56.25" spans="1:10">
      <c r="A30" s="19"/>
      <c r="B30" s="19"/>
      <c r="C30" s="15" t="s">
        <v>1804</v>
      </c>
      <c r="D30" s="15" t="s">
        <v>1805</v>
      </c>
      <c r="E30" s="15" t="s">
        <v>1859</v>
      </c>
      <c r="F30" s="15" t="s">
        <v>1801</v>
      </c>
      <c r="G30" s="15">
        <v>16000</v>
      </c>
      <c r="H30" s="15" t="s">
        <v>1808</v>
      </c>
      <c r="I30" s="15" t="s">
        <v>1792</v>
      </c>
      <c r="J30" s="15" t="s">
        <v>1857</v>
      </c>
    </row>
    <row r="31" ht="75" spans="1:10">
      <c r="A31" s="19"/>
      <c r="B31" s="19"/>
      <c r="C31" s="15" t="s">
        <v>1804</v>
      </c>
      <c r="D31" s="15" t="s">
        <v>1828</v>
      </c>
      <c r="E31" s="15" t="s">
        <v>1860</v>
      </c>
      <c r="F31" s="15" t="s">
        <v>1790</v>
      </c>
      <c r="G31" s="525" t="s">
        <v>1861</v>
      </c>
      <c r="H31" s="15" t="s">
        <v>1797</v>
      </c>
      <c r="I31" s="15" t="s">
        <v>1831</v>
      </c>
      <c r="J31" s="15" t="s">
        <v>1862</v>
      </c>
    </row>
    <row r="32" ht="75" spans="1:10">
      <c r="A32" s="19"/>
      <c r="B32" s="19"/>
      <c r="C32" s="15" t="s">
        <v>1804</v>
      </c>
      <c r="D32" s="15" t="s">
        <v>1863</v>
      </c>
      <c r="E32" s="15" t="s">
        <v>1864</v>
      </c>
      <c r="F32" s="15" t="s">
        <v>1790</v>
      </c>
      <c r="G32" s="525" t="s">
        <v>1861</v>
      </c>
      <c r="H32" s="15" t="s">
        <v>1797</v>
      </c>
      <c r="I32" s="15" t="s">
        <v>1831</v>
      </c>
      <c r="J32" s="15" t="s">
        <v>1865</v>
      </c>
    </row>
    <row r="33" ht="37.5" spans="1:10">
      <c r="A33" s="19"/>
      <c r="B33" s="19"/>
      <c r="C33" s="15" t="s">
        <v>1804</v>
      </c>
      <c r="D33" s="15" t="s">
        <v>1810</v>
      </c>
      <c r="E33" s="15" t="s">
        <v>1866</v>
      </c>
      <c r="F33" s="15" t="s">
        <v>1790</v>
      </c>
      <c r="G33" s="525" t="s">
        <v>1861</v>
      </c>
      <c r="H33" s="15" t="s">
        <v>1797</v>
      </c>
      <c r="I33" s="15" t="s">
        <v>1831</v>
      </c>
      <c r="J33" s="15" t="s">
        <v>1867</v>
      </c>
    </row>
    <row r="34" ht="37.5" spans="1:10">
      <c r="A34" s="20"/>
      <c r="B34" s="20"/>
      <c r="C34" s="15" t="s">
        <v>1814</v>
      </c>
      <c r="D34" s="15" t="s">
        <v>1815</v>
      </c>
      <c r="E34" s="15" t="s">
        <v>1868</v>
      </c>
      <c r="F34" s="15" t="s">
        <v>1801</v>
      </c>
      <c r="G34" s="525" t="s">
        <v>1802</v>
      </c>
      <c r="H34" s="15" t="s">
        <v>1797</v>
      </c>
      <c r="I34" s="15" t="s">
        <v>1792</v>
      </c>
      <c r="J34" s="15" t="s">
        <v>1869</v>
      </c>
    </row>
  </sheetData>
  <mergeCells count="11">
    <mergeCell ref="A2:J2"/>
    <mergeCell ref="A6:A11"/>
    <mergeCell ref="A12:A15"/>
    <mergeCell ref="A16:A21"/>
    <mergeCell ref="A22:A27"/>
    <mergeCell ref="A28:A34"/>
    <mergeCell ref="B6:B11"/>
    <mergeCell ref="B12:B15"/>
    <mergeCell ref="B16:B21"/>
    <mergeCell ref="B22:B27"/>
    <mergeCell ref="B28:B34"/>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9"/>
  <sheetViews>
    <sheetView tabSelected="1" workbookViewId="0">
      <selection activeCell="A1" sqref="A1:B1"/>
    </sheetView>
  </sheetViews>
  <sheetFormatPr defaultColWidth="9" defaultRowHeight="13.5" outlineLevelCol="1"/>
  <cols>
    <col min="1" max="1" width="20.25" style="1" customWidth="1"/>
    <col min="2" max="2" width="64" style="1" customWidth="1"/>
    <col min="3" max="16384" width="9" style="1"/>
  </cols>
  <sheetData>
    <row r="1" ht="32" customHeight="1" spans="1:2">
      <c r="A1" s="2" t="s">
        <v>1870</v>
      </c>
      <c r="B1" s="2"/>
    </row>
    <row r="3" ht="45" customHeight="1" spans="1:2">
      <c r="A3" s="3" t="s">
        <v>1871</v>
      </c>
      <c r="B3" s="4" t="s">
        <v>1872</v>
      </c>
    </row>
    <row r="4" ht="108" spans="1:2">
      <c r="A4" s="5" t="s">
        <v>1208</v>
      </c>
      <c r="B4" s="6" t="s">
        <v>1873</v>
      </c>
    </row>
    <row r="5" ht="54" spans="1:2">
      <c r="A5" s="5" t="s">
        <v>1874</v>
      </c>
      <c r="B5" s="6" t="s">
        <v>1875</v>
      </c>
    </row>
    <row r="6" ht="216" spans="1:2">
      <c r="A6" s="5" t="s">
        <v>1876</v>
      </c>
      <c r="B6" s="6" t="s">
        <v>1877</v>
      </c>
    </row>
    <row r="7" ht="162" spans="1:2">
      <c r="A7" s="5" t="s">
        <v>1878</v>
      </c>
      <c r="B7" s="6" t="s">
        <v>1879</v>
      </c>
    </row>
    <row r="8" ht="135" spans="1:2">
      <c r="A8" s="6" t="s">
        <v>1880</v>
      </c>
      <c r="B8" s="6" t="s">
        <v>1881</v>
      </c>
    </row>
    <row r="9" ht="216" spans="1:2">
      <c r="A9" s="6" t="s">
        <v>1882</v>
      </c>
      <c r="B9" s="6" t="s">
        <v>1883</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 2025年寻甸县一般公共预算收入情况表</vt:lpstr>
      <vt:lpstr>1-2 2025年寻甸县一般公共预算支出情况表</vt:lpstr>
      <vt:lpstr>1-3 2025年县本级一般公共预算收入情况表</vt:lpstr>
      <vt:lpstr>1-4 2025年县本级一般公共预算支出情况表（公开到项级）</vt:lpstr>
      <vt:lpstr>1-5 2025年寻甸县县本级一般公共预算政府预算经济分类表</vt:lpstr>
      <vt:lpstr>1-6 县本级一般公共预算支出表(县对下转移支付项目)</vt:lpstr>
      <vt:lpstr>1-7 2025年寻甸县分地区税收返还和转移支付预算表</vt:lpstr>
      <vt:lpstr>1-8 2025年寻甸县“三公”经费预算财政拨款情况统计表</vt:lpstr>
      <vt:lpstr>2-1 2025年寻甸县政府性基金预算收入情况表</vt:lpstr>
      <vt:lpstr>2-2寻甸县政府性基金预算支出情况表</vt:lpstr>
      <vt:lpstr>2-3 寻甸县政府性基金预算收入情况表</vt:lpstr>
      <vt:lpstr>2-4县本级政府性基金预算支出情况表（公开到项级）</vt:lpstr>
      <vt:lpstr>2-5 2025年寻甸县县本级政府性基金支出表(县对下转移支付</vt:lpstr>
      <vt:lpstr>3-1 2025年寻甸县国有资本经营收入预算情况表</vt:lpstr>
      <vt:lpstr>3-2寻甸县国有资本经营支出预算情况表</vt:lpstr>
      <vt:lpstr>3-3县本级国有资本经营收入预算情况表</vt:lpstr>
      <vt:lpstr>3-4县本级国有资本经营支出预算情况表（公开到项级）</vt:lpstr>
      <vt:lpstr>3-5 2025年寻甸县县本级国有资本经营预算转移支付表（分地</vt:lpstr>
      <vt:lpstr>3-6 2025年寻甸县县本级国有资本经营预算转移支付表（分项</vt:lpstr>
      <vt:lpstr>4-1 2025年寻甸县社会保险基金收入预算情况表</vt:lpstr>
      <vt:lpstr>4-2 2025年寻甸县社会保险基金支出预算情况表</vt:lpstr>
      <vt:lpstr>4-3 2025年寻甸县县本级社会保险基金收入预算情况表</vt:lpstr>
      <vt:lpstr>4-4 2025年寻甸县县本级社会保险基金支出预算情况表</vt:lpstr>
      <vt:lpstr>5-1   寻甸县2024年地方政府债务限额及余额预算情况表</vt:lpstr>
      <vt:lpstr>5-2  寻甸县2024年地方政府一般债务余额情况表</vt:lpstr>
      <vt:lpstr>5-3  寻甸县本级2024年地方政府一般债务余额情况表</vt:lpstr>
      <vt:lpstr>5-4 寻甸县2024年地方政府专项债务余额情况表</vt:lpstr>
      <vt:lpstr>5-5 寻甸县本级2024年地方政府专项债务余额情况表（本级）</vt:lpstr>
      <vt:lpstr>5-6 寻甸县地方政府债券发行及还本付息情况表</vt:lpstr>
      <vt:lpstr>5-7 2025年寻甸县县本级政府专项债务限额和余额情况表</vt:lpstr>
      <vt:lpstr>5-8 寻甸县2025年年初新增地方政府债券资金安排表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2025-03-11T06:37:27Z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821F05093D46402789F8463451DF0FCE</vt:lpwstr>
  </property>
</Properties>
</file>