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'部门财务收支预算总表01-1'!$A:$A,'部门财务收支预算总表01-1'!$2:$2</definedName>
    <definedName name="_xlnm.Print_Titles" localSheetId="3">'部门财政拨款收支预算总表02-1'!$A:$A,'部门财政拨款收支预算总表02-1'!$2:$2</definedName>
    <definedName name="_xlnm.Print_Titles" localSheetId="6">部门基本支出预算表04!$A:$A,部门基本支出预算表04!$2:$2</definedName>
    <definedName name="_xlnm.Print_Titles" localSheetId="1">'部门收入预算表01-2'!$A:$A,'部门收入预算表01-2'!$2:$2</definedName>
    <definedName name="_xlnm.Print_Titles" localSheetId="8">'部门项目支出绩效目标表05-2'!$A:$A,'部门项目支出绩效目标表05-2'!$2:$2</definedName>
    <definedName name="_xlnm.Print_Titles" localSheetId="7">'部门项目支出预算表05-1'!$A:$A,'部门项目支出预算表05-1'!$2:$2</definedName>
    <definedName name="_xlnm.Print_Titles" localSheetId="16">部门项目中期规划预算表12!$A:$A,部门项目中期规划预算表12!$2:$2</definedName>
    <definedName name="_xlnm.Print_Titles" localSheetId="10">部门政府采购预算表07!$A:$A,部门政府采购预算表07!$2:$2</definedName>
    <definedName name="_xlnm.Print_Titles" localSheetId="11">部门政府购买服务预算表08!$A:$A,部门政府购买服务预算表08!$2:$2</definedName>
    <definedName name="_xlnm.Print_Titles" localSheetId="9">部门政府性基金预算支出预算表06!$A:$A,部门政府性基金预算支出预算表06!$2:$7</definedName>
    <definedName name="_xlnm.Print_Titles" localSheetId="2">'部门支出预算表01-3'!$A:$A,'部门支出预算表01-3'!$2:$2</definedName>
    <definedName name="_xlnm.Print_Titles" localSheetId="15">上级转移支付补助项目支出预算表11!$A:$A,上级转移支付补助项目支出预算表11!$2:$2</definedName>
    <definedName name="_xlnm.Print_Titles" localSheetId="13">'县对下转移支付绩效目标表09-2'!$A:$A,'县对下转移支付绩效目标表09-2'!$2:$2</definedName>
    <definedName name="_xlnm.Print_Titles" localSheetId="12">'县对下转移支付预算表09-1'!$A:$A,'县对下转移支付预算表09-1'!$2:$2</definedName>
    <definedName name="_xlnm.Print_Titles" localSheetId="14">新增资产配置表10!$A:$A,新增资产配置表10!$2:$2</definedName>
    <definedName name="_xlnm.Print_Titles" localSheetId="5">一般公共预算“三公”经费支出预算表03!$A:$A,一般公共预算“三公”经费支出预算表03!$2:$2</definedName>
    <definedName name="_xlnm.Print_Titles" localSheetId="4">'一般公共预算支出预算表02-2'!$A:$A,'一般公共预算支出预算表02-2'!$2:$6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<sst xmlns="http://schemas.openxmlformats.org/spreadsheetml/2006/main" count="1361" uniqueCount="488">
  <si>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</si>
  <si>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</si>
  <si>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</si>
  <si>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</si>
  <si>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</si>
  <si>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</si>
  <si>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</si>
  <si>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</si>
  <si>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</si>
  <si>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</si>
  <si>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</si>
  <si>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</si>
  <si>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</si>
  <si>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</si>
  <si>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</si>
  <si>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</si>
  <si>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</si>
  <si>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</si>
  <si>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</si>
  <si>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</si>
  <si>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</si>
  <si>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</si>
  <si>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</si>
  <si>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</si>
  <si>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</si>
  <si>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</si>
  <si>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</si>
  <si>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</si>
  <si>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</si>
  <si>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</si>
  <si>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</si>
  <si>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</si>
  <si>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</si>
  <si>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</si>
  <si>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</si>
  <si>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</si>
  <si>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</si>
  <si>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</si>
  <si>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</si>
  <si>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</si>
  <si>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</si>
  <si>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</si>
  <si>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</si>
  <si>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</si>
  <si>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</si>
  <si>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</si>
  <si>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</si>
  <si>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</si>
  <si>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</si>
  <si>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</si>
  <si>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</si>
  <si>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</si>
  <si>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</si>
  <si>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</si>
  <si>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</si>
  <si>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</si>
  <si>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</si>
  <si>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</si>
  <si>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</si>
  <si>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</si>
  <si>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</si>
  <si>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</si>
  <si>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</si>
  <si>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</si>
  <si>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</si>
  <si>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</si>
  <si>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</si>
  <si>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</si>
  <si>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</si>
  <si>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119</t>
  </si>
  <si>
    <t>寻甸回族彝族自治县财政局</t>
  </si>
  <si>
    <t>119001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</si>
  <si>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</si>
  <si>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</si>
  <si>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</si>
  <si>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</si>
  <si>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</si>
  <si>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</si>
  <si>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</si>
  <si>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</si>
  <si>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</si>
  <si>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</si>
  <si>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</si>
  <si>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</si>
  <si>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</si>
  <si>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</si>
  <si>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</si>
  <si>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</si>
  <si>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</si>
  <si>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</si>
  <si>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</si>
  <si>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</si>
  <si>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</si>
  <si>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</si>
  <si>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</si>
  <si>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</si>
  <si>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</si>
  <si>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</si>
  <si>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</si>
  <si>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</si>
  <si>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20106</t>
  </si>
  <si>
    <t>财政事务</t>
  </si>
  <si>
    <t>2010601</t>
  </si>
  <si>
    <t>行政运行</t>
  </si>
  <si>
    <t>2010699</t>
  </si>
  <si>
    <t>其他财政事务支出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</si>
  <si>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</si>
  <si>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</si>
  <si>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</si>
  <si>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</si>
  <si>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</si>
  <si>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</si>
  <si>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</si>
  <si>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</si>
  <si>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</si>
  <si>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</si>
  <si>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</si>
  <si>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</si>
  <si>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</si>
  <si>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</si>
  <si>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</si>
  <si>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</si>
  <si>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</si>
  <si>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</si>
  <si>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</si>
  <si>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</si>
  <si>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</si>
  <si>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</si>
  <si>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</si>
  <si>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</si>
  <si>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</si>
  <si>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</si>
  <si>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</si>
  <si>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</si>
  <si>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</si>
  <si>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</si>
  <si>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</si>
  <si>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</si>
  <si>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</si>
  <si>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</si>
  <si>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</si>
  <si>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</si>
  <si>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</si>
  <si>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</si>
  <si>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</si>
  <si>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</si>
  <si>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</si>
  <si>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</si>
  <si>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</si>
  <si>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</si>
  <si>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</si>
  <si>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</si>
  <si>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</si>
  <si>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</si>
  <si>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</si>
  <si>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</si>
  <si>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</si>
  <si>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</si>
  <si>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</si>
  <si>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</si>
  <si>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</si>
  <si>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</si>
  <si>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</si>
  <si>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</si>
  <si>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</si>
  <si>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</si>
  <si>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</si>
  <si>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</si>
  <si>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</si>
  <si>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</si>
  <si>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</si>
  <si>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</si>
  <si>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</si>
  <si>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</si>
  <si>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</si>
  <si>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</si>
  <si>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</si>
  <si>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2080599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</si>
  <si>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</si>
  <si>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</si>
  <si>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</si>
  <si>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</si>
  <si>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</si>
  <si>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</si>
  <si>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</si>
  <si>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</si>
  <si>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</si>
  <si>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</si>
  <si>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</si>
  <si>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</si>
  <si>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</si>
  <si>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</si>
  <si>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</si>
  <si>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</si>
  <si>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</si>
  <si>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</si>
  <si>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</si>
  <si>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</si>
  <si>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</si>
  <si>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</si>
  <si>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</si>
  <si>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</si>
  <si>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</si>
  <si>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</si>
  <si>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</si>
  <si>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530129210000000003711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</si>
  <si>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</si>
  <si>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</si>
  <si>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</si>
  <si>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</si>
  <si>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</si>
  <si>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</si>
  <si>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</si>
  <si>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530129210000000003712</t>
  </si>
  <si>
    <t>事业人员支出工资</t>
  </si>
  <si>
    <t>30107</t>
  </si>
  <si>
    <t>绩效工资</t>
  </si>
  <si>
    <t>530129210000000003713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</si>
  <si>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</si>
  <si>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</si>
  <si>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</si>
  <si>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</si>
  <si>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</si>
  <si>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</si>
  <si>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</si>
  <si>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</si>
  <si>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</si>
  <si>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</si>
  <si>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</si>
  <si>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530129210000000003714</t>
  </si>
  <si>
    <t>30113</t>
  </si>
  <si>
    <t>530129210000000003716</t>
  </si>
  <si>
    <t>公车购置及运维费</t>
  </si>
  <si>
    <t>30231</t>
  </si>
  <si>
    <t>公务用车运行维护费</t>
  </si>
  <si>
    <t>530129210000000003717</t>
  </si>
  <si>
    <t>30217</t>
  </si>
  <si>
    <t>530129210000000003718</t>
  </si>
  <si>
    <t>公务交通补贴</t>
  </si>
  <si>
    <t>30239</t>
  </si>
  <si>
    <t>其他交通费用</t>
  </si>
  <si>
    <t>530129210000000003719</t>
  </si>
  <si>
    <t>工会经费</t>
  </si>
  <si>
    <t>30228</t>
  </si>
  <si>
    <t>530129210000000003720</t>
  </si>
  <si>
    <t>一般公用经费支出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</si>
  <si>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</si>
  <si>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</si>
  <si>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</si>
  <si>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</si>
  <si>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</si>
  <si>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</si>
  <si>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</si>
  <si>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</si>
  <si>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</si>
  <si>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</si>
  <si>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</si>
  <si>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</si>
  <si>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30299</t>
  </si>
  <si>
    <t>其他商品和服务支出</t>
  </si>
  <si>
    <t>530129231100001374641</t>
  </si>
  <si>
    <t>行政人员绩效奖励</t>
  </si>
  <si>
    <t>530129231100001374663</t>
  </si>
  <si>
    <t>事业人员绩效奖励</t>
  </si>
  <si>
    <t>530129231100001374664</t>
  </si>
  <si>
    <t>遗属补助</t>
  </si>
  <si>
    <t>30305</t>
  </si>
  <si>
    <t>生活补助</t>
  </si>
  <si>
    <t>530129241100002356212</t>
  </si>
  <si>
    <t>530129241100002446922</t>
  </si>
  <si>
    <t>其他财政补助人员生活补助</t>
  </si>
  <si>
    <t>530129251100003864277</t>
  </si>
  <si>
    <t>未在工资统发人员绩效工资</t>
  </si>
  <si>
    <t>530129251100003864279</t>
  </si>
  <si>
    <t>未在工资统发人员奖金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</si>
  <si>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</si>
  <si>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</si>
  <si>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</si>
  <si>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</si>
  <si>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</si>
  <si>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</si>
  <si>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</si>
  <si>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</si>
  <si>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530129241100002830687</t>
  </si>
  <si>
    <t>2023年超收分成和收入组织工作经费</t>
  </si>
  <si>
    <t>专项业务类</t>
  </si>
  <si>
    <t>530129231100001844885</t>
  </si>
  <si>
    <t>2023年专项审计经费及文书档案数字化缺口资金</t>
  </si>
  <si>
    <t>30227</t>
  </si>
  <si>
    <t>委托业务费</t>
  </si>
  <si>
    <t>事业发展类</t>
  </si>
  <si>
    <t>530129241100002423541</t>
  </si>
  <si>
    <t>2024年财政管理系统运维服务经费</t>
  </si>
  <si>
    <t>30213</t>
  </si>
  <si>
    <t>维修（护）费</t>
  </si>
  <si>
    <t>530129241100002423559</t>
  </si>
  <si>
    <t>2024年财政委托业务经费</t>
  </si>
  <si>
    <t>530129251100003841450</t>
  </si>
  <si>
    <t>2025年财政管理系统运行维护费资金</t>
  </si>
  <si>
    <t>530129251100003841532</t>
  </si>
  <si>
    <t>2025年财政委托业务经费资金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</si>
  <si>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</si>
  <si>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</si>
  <si>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</si>
  <si>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</si>
  <si>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</si>
  <si>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</si>
  <si>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</si>
  <si>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</si>
  <si>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</si>
  <si>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</si>
  <si>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专项审计经费及文书档案数字化缺口资金</t>
  </si>
  <si>
    <t>产出指标</t>
  </si>
  <si>
    <t>数量指标</t>
  </si>
  <si>
    <t>审计数</t>
  </si>
  <si>
    <t>&gt;=</t>
  </si>
  <si>
    <t>个</t>
  </si>
  <si>
    <t>定量指标</t>
  </si>
  <si>
    <t>反映审计个数。</t>
  </si>
  <si>
    <t>完成审计数</t>
  </si>
  <si>
    <t>反映完成审计数。</t>
  </si>
  <si>
    <t>质量指标</t>
  </si>
  <si>
    <t>审计任务完成率</t>
  </si>
  <si>
    <t>90</t>
  </si>
  <si>
    <t>%</t>
  </si>
  <si>
    <t>定性指标</t>
  </si>
  <si>
    <t>反映审计工作的执行情况。</t>
  </si>
  <si>
    <t>审计覆盖率</t>
  </si>
  <si>
    <t>反映审计工作覆盖面情况。</t>
  </si>
  <si>
    <t>时效指标</t>
  </si>
  <si>
    <t>审计任务及时完成率</t>
  </si>
  <si>
    <t>反映是否按时完成审计核查任务。</t>
  </si>
  <si>
    <t>效益指标</t>
  </si>
  <si>
    <t>社会效益</t>
  </si>
  <si>
    <t>审计结果公开率</t>
  </si>
  <si>
    <t>反映相关检查审计结果依法公开情况。</t>
  </si>
  <si>
    <t>可持续影响</t>
  </si>
  <si>
    <t>问题整改落实率</t>
  </si>
  <si>
    <t>反映审计核查发现问题的整改落实情况。</t>
  </si>
  <si>
    <t>满意度指标</t>
  </si>
  <si>
    <t>服务对象满意度</t>
  </si>
  <si>
    <t>对审计人员满意度</t>
  </si>
  <si>
    <t>反映服务对象对审计核查工作的整体满意情况。</t>
  </si>
  <si>
    <t>2023年度超收分成和收入组织工作经费</t>
  </si>
  <si>
    <t>经费拨付率</t>
  </si>
  <si>
    <t>反映经费拨付率</t>
  </si>
  <si>
    <t>机构运行率</t>
  </si>
  <si>
    <t>反映机构运行情况</t>
  </si>
  <si>
    <t>经费使用率</t>
  </si>
  <si>
    <t>反映经费使用率</t>
  </si>
  <si>
    <t>经费使用及时率</t>
  </si>
  <si>
    <t>=</t>
  </si>
  <si>
    <t>反映经费使用及时率</t>
  </si>
  <si>
    <t>经济效益</t>
  </si>
  <si>
    <t>经费执行情况</t>
  </si>
  <si>
    <t>反映经费执行情况。</t>
  </si>
  <si>
    <t>经费知晓率</t>
  </si>
  <si>
    <t>反映经费知晓情况。</t>
  </si>
  <si>
    <t>受益对象满意度</t>
  </si>
  <si>
    <t>85</t>
  </si>
  <si>
    <t>反映获补助受益对象的满意程度。</t>
  </si>
  <si>
    <t>做好财政管理的信息系统维护服务</t>
  </si>
  <si>
    <t>信息系统建设变更率</t>
  </si>
  <si>
    <t>&lt;=</t>
  </si>
  <si>
    <t>反映信息系统建设过程中对质量的控制情况。
信息系统建设变更率=（建设过程中变更内容/计划建设内容）*100%。</t>
  </si>
  <si>
    <t>信息数据安全</t>
  </si>
  <si>
    <t>次</t>
  </si>
  <si>
    <t>反映信息系统相关数据安全的保障情况。</t>
  </si>
  <si>
    <t>系统终验时间偏差率</t>
  </si>
  <si>
    <t>反映系统建设最终验收与计划时间的偏差情况。
系统终验时间偏差率=(统建设最终验收时间-计划终验时间)/计划完成时间*100%</t>
  </si>
  <si>
    <t>系统初验时间偏差率</t>
  </si>
  <si>
    <t>反映系统建设初步验收与计划时间的偏差情况。
系统初验时间偏差率=(系统初验        时间-计划初验时间)/计划完成时间*100%</t>
  </si>
  <si>
    <t>系统全年正常运行时长</t>
  </si>
  <si>
    <t>1000</t>
  </si>
  <si>
    <t>小时</t>
  </si>
  <si>
    <t>反映信息系统全年正常运行时间情况。</t>
  </si>
  <si>
    <t>管理增量数据条数</t>
  </si>
  <si>
    <t>条</t>
  </si>
  <si>
    <t>反映信息系统建设/运维对增量数据的管理情况（仅计算核心数据，原则上核心数据不超过5类)。</t>
  </si>
  <si>
    <t>管理存量数据条数</t>
  </si>
  <si>
    <t>50</t>
  </si>
  <si>
    <t>反映信息系统建设/运维对存量数据的管理情况（仅计算核心数据，原则上核心数据不超过5类)。</t>
  </si>
  <si>
    <t>系统正常使用年限</t>
  </si>
  <si>
    <t>年</t>
  </si>
  <si>
    <t>反映系统正常使用期限。</t>
  </si>
  <si>
    <t>使用人员满意度度</t>
  </si>
  <si>
    <t>反映使用对象对信息系统使用的满意度。
使用人员满意度=（对信息系统满意的使用人员/问卷调查人数）*100%</t>
  </si>
  <si>
    <t>2023年财政工作委托业务服务支出</t>
  </si>
  <si>
    <t>委托业务项目数</t>
  </si>
  <si>
    <t>反映委托业务项目数</t>
  </si>
  <si>
    <t>委托业务完成报告</t>
  </si>
  <si>
    <t>反映委托业务完成报告。</t>
  </si>
  <si>
    <t>工作任务完成率</t>
  </si>
  <si>
    <t>反映工作的执行情况。
工作完成率=实际完成工作任务数/计划完成工作任务数*100%</t>
  </si>
  <si>
    <t>工作覆盖率</t>
  </si>
  <si>
    <t>反映工作覆盖面情况。
工作覆盖率=实际完成工作覆盖面/工作计划覆盖面*100%</t>
  </si>
  <si>
    <t>工作任务及时完成率</t>
  </si>
  <si>
    <t>反映是否按时完成工作任务。
工作及时完成率=及时完成工作任务数/完成工作任务数*100%</t>
  </si>
  <si>
    <t>委托业务完成结果公开率</t>
  </si>
  <si>
    <t>反映相关委托业务结果依法公开情况。
检查结果公开率</t>
  </si>
  <si>
    <t>反映发现问题的整改落实情况。
问题整改落实率=（实际整改问题数/现场检查发现问题数）*100%</t>
  </si>
  <si>
    <t>人员被投诉次数</t>
  </si>
  <si>
    <t>&lt;</t>
  </si>
  <si>
    <t>反映服务对象工作的整体满意情况。</t>
  </si>
  <si>
    <t>做好财政委托业务</t>
  </si>
  <si>
    <t>1.00</t>
  </si>
  <si>
    <t>用好2025年财政委托业务经费资金</t>
  </si>
  <si>
    <t>委托业务计划完成率</t>
  </si>
  <si>
    <t>反映委托计划执行情况购置计划执行情况。
购置计划完成率=（实际委托交付装备数量/计划委托交付装备数量）*100%。</t>
  </si>
  <si>
    <t>验收通过率</t>
  </si>
  <si>
    <t>反映委托业务验收情况。
验收通过率=（通过验收的委托业务数量/委托总数量）*100%。</t>
  </si>
  <si>
    <t>委托业务及时率</t>
  </si>
  <si>
    <t>&gt;</t>
  </si>
  <si>
    <t>反映新购设备按时部署情况。
委托业务及时率=（及时委托业务数量/委托业务总数）*100%。</t>
  </si>
  <si>
    <t>委托业务使用年限</t>
  </si>
  <si>
    <t>反映委托业务使用年限</t>
  </si>
  <si>
    <t>使用人员满意度</t>
  </si>
  <si>
    <t>反映服务对象对委托业务的整体满意情况。
使用人员满意度=（对委托业务满意的人数/问卷调查人数）*100%。</t>
  </si>
  <si>
    <t>预算06表</t>
  </si>
  <si>
    <t>政府性基金预算支出预算表</t>
  </si>
  <si>
    <t>单位名称：昆明市发展和改革委员会</t>
  </si>
  <si>
    <t>政府性基金预算支出</t>
  </si>
  <si>
    <t>备注：我单位本年度无政府性基金支出预算，此表为空表。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</si>
  <si>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</si>
  <si>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</si>
  <si>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</si>
  <si>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</si>
  <si>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</si>
  <si>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</si>
  <si>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</si>
  <si>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</si>
  <si>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</si>
  <si>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</si>
  <si>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</si>
  <si>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备注：我单位本年度无政府采购预算，此表为空表。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</si>
  <si>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</si>
  <si>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</si>
  <si>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</si>
  <si>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</si>
  <si>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</si>
  <si>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</si>
  <si>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</si>
  <si>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备注：我单位本年度无政府购买服务预算，此表为空表。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</si>
  <si>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</si>
  <si>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</si>
  <si>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</si>
  <si>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</si>
  <si>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</si>
  <si>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</si>
  <si>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</si>
  <si>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</si>
  <si>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</si>
  <si>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</si>
  <si>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</si>
  <si>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</si>
  <si>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</si>
  <si>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</si>
  <si>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</si>
  <si>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</si>
  <si>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</si>
  <si>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</si>
  <si>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</si>
  <si>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</si>
  <si>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</si>
  <si>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</si>
  <si>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</si>
  <si>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备注：我单位本年度无对下转移支付预算，此表为空表。</t>
  </si>
  <si>
    <t>预算09-2表</t>
  </si>
  <si>
    <t>备注：我单位本年度无对下转移支付预算，也无对下转移支付绩效目标，此表为空表。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</si>
  <si>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</si>
  <si>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</si>
  <si>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</si>
  <si>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</si>
  <si>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</si>
  <si>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</si>
  <si>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</si>
  <si>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</si>
  <si>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备注：我单位本年度无对新增资产配置预算，此表为空表。</t>
  </si>
  <si>
    <t>预算11表</t>
  </si>
  <si>
    <t>上级补助</t>
  </si>
  <si>
    <t>备注：我单位本年度无上级转移支付补助支出预算，此表为空表。</t>
  </si>
  <si>
    <t>预算12表</t>
  </si>
  <si>
    <t>项目级次</t>
  </si>
  <si>
    <t>216 其他公用支出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</si>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</sst>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20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3" borderId="0" xfId="0" applyFont="1" applyFill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179" fontId="5" fillId="3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7"/>
  <sheetViews>
    <sheetView showGridLines="0" showZeros="0" topLeftCell="A11" workbookViewId="0">
      <selection activeCell="A1" sqref="$A1:$XFD1"/>
    </sheetView>
  </sheetViews>
  <sheetFormatPr defaultColWidth="8.625" defaultRowHeight="12.75" customHeight="1" outlineLevelCol="3"/>
  <cols>
    <col min="1" max="4" width="41" customWidth="1"/>
  </cols>
  <sheetData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"单位名称："&amp;"寻甸回族彝族自治县财政局"</f>
        <v>单位名称：寻甸回族彝族自治县财政局</v>
      </c>
      <c r="B4" s="168"/>
      <c r="D4" s="139" t="s">
        <v>1</v>
      </c>
    </row>
    <row r="5" ht="23.25" customHeight="1" spans="1:4">
      <c r="A5" s="169" t="s">
        <v>2</v>
      </c>
      <c r="B5" s="170"/>
      <c r="C5" s="169" t="s">
        <v>3</v>
      </c>
      <c r="D5" s="170"/>
    </row>
    <row r="6" ht="24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7.25" customHeight="1" spans="1:4">
      <c r="A7" s="171" t="s">
        <v>7</v>
      </c>
      <c r="B7" s="77">
        <v>15818916.24</v>
      </c>
      <c r="C7" s="171" t="s">
        <v>8</v>
      </c>
      <c r="D7" s="77">
        <v>11811331.4</v>
      </c>
    </row>
    <row r="8" ht="17.25" customHeight="1" spans="1:4">
      <c r="A8" s="171" t="s">
        <v>9</v>
      </c>
      <c r="B8" s="77"/>
      <c r="C8" s="171" t="s">
        <v>10</v>
      </c>
      <c r="D8" s="77"/>
    </row>
    <row r="9" ht="17.25" customHeight="1" spans="1:4">
      <c r="A9" s="171" t="s">
        <v>11</v>
      </c>
      <c r="B9" s="77"/>
      <c r="C9" s="204" t="s">
        <v>12</v>
      </c>
      <c r="D9" s="77"/>
    </row>
    <row r="10" ht="17.25" customHeight="1" spans="1:4">
      <c r="A10" s="171" t="s">
        <v>13</v>
      </c>
      <c r="B10" s="77"/>
      <c r="C10" s="204" t="s">
        <v>14</v>
      </c>
      <c r="D10" s="77"/>
    </row>
    <row r="11" ht="17.25" customHeight="1" spans="1:4">
      <c r="A11" s="171" t="s">
        <v>15</v>
      </c>
      <c r="B11" s="77"/>
      <c r="C11" s="204" t="s">
        <v>16</v>
      </c>
      <c r="D11" s="77"/>
    </row>
    <row r="12" ht="17.25" customHeight="1" spans="1:4">
      <c r="A12" s="171" t="s">
        <v>17</v>
      </c>
      <c r="B12" s="77"/>
      <c r="C12" s="204" t="s">
        <v>18</v>
      </c>
      <c r="D12" s="77"/>
    </row>
    <row r="13" ht="17.25" customHeight="1" spans="1:4">
      <c r="A13" s="171" t="s">
        <v>19</v>
      </c>
      <c r="B13" s="77"/>
      <c r="C13" s="31" t="s">
        <v>20</v>
      </c>
      <c r="D13" s="77"/>
    </row>
    <row r="14" ht="17.25" customHeight="1" spans="1:4">
      <c r="A14" s="171" t="s">
        <v>21</v>
      </c>
      <c r="B14" s="77"/>
      <c r="C14" s="31" t="s">
        <v>22</v>
      </c>
      <c r="D14" s="77">
        <v>1773461.91</v>
      </c>
    </row>
    <row r="15" ht="17.25" customHeight="1" spans="1:4">
      <c r="A15" s="171" t="s">
        <v>23</v>
      </c>
      <c r="B15" s="77"/>
      <c r="C15" s="31" t="s">
        <v>24</v>
      </c>
      <c r="D15" s="77">
        <v>1277121.49</v>
      </c>
    </row>
    <row r="16" ht="17.25" customHeight="1" spans="1:4">
      <c r="A16" s="171" t="s">
        <v>25</v>
      </c>
      <c r="B16" s="77"/>
      <c r="C16" s="31" t="s">
        <v>26</v>
      </c>
      <c r="D16" s="77"/>
    </row>
    <row r="17" ht="17.25" customHeight="1" spans="1:4">
      <c r="A17" s="145"/>
      <c r="B17" s="77"/>
      <c r="C17" s="31" t="s">
        <v>27</v>
      </c>
      <c r="D17" s="77"/>
    </row>
    <row r="18" ht="17.25" customHeight="1" spans="1:4">
      <c r="A18" s="172"/>
      <c r="B18" s="77"/>
      <c r="C18" s="31" t="s">
        <v>28</v>
      </c>
      <c r="D18" s="77"/>
    </row>
    <row r="19" ht="17.25" customHeight="1" spans="1:4">
      <c r="A19" s="172"/>
      <c r="B19" s="77"/>
      <c r="C19" s="31" t="s">
        <v>29</v>
      </c>
      <c r="D19" s="77"/>
    </row>
    <row r="20" ht="17.25" customHeight="1" spans="1:4">
      <c r="A20" s="172"/>
      <c r="B20" s="77"/>
      <c r="C20" s="31" t="s">
        <v>30</v>
      </c>
      <c r="D20" s="77"/>
    </row>
    <row r="21" ht="17.25" customHeight="1" spans="1:4">
      <c r="A21" s="172"/>
      <c r="B21" s="77"/>
      <c r="C21" s="31" t="s">
        <v>31</v>
      </c>
      <c r="D21" s="77"/>
    </row>
    <row r="22" ht="17.25" customHeight="1" spans="1:4">
      <c r="A22" s="172"/>
      <c r="B22" s="77"/>
      <c r="C22" s="31" t="s">
        <v>32</v>
      </c>
      <c r="D22" s="77"/>
    </row>
    <row r="23" ht="17.25" customHeight="1" spans="1:4">
      <c r="A23" s="172"/>
      <c r="B23" s="77"/>
      <c r="C23" s="31" t="s">
        <v>33</v>
      </c>
      <c r="D23" s="77"/>
    </row>
    <row r="24" ht="17.25" customHeight="1" spans="1:4">
      <c r="A24" s="172"/>
      <c r="B24" s="77"/>
      <c r="C24" s="31" t="s">
        <v>34</v>
      </c>
      <c r="D24" s="77"/>
    </row>
    <row r="25" ht="17.25" customHeight="1" spans="1:4">
      <c r="A25" s="172"/>
      <c r="B25" s="77"/>
      <c r="C25" s="31" t="s">
        <v>35</v>
      </c>
      <c r="D25" s="77">
        <v>957001.44</v>
      </c>
    </row>
    <row r="26" ht="17.25" customHeight="1" spans="1:4">
      <c r="A26" s="172"/>
      <c r="B26" s="77"/>
      <c r="C26" s="31" t="s">
        <v>36</v>
      </c>
      <c r="D26" s="77"/>
    </row>
    <row r="27" ht="17.25" customHeight="1" spans="1:4">
      <c r="A27" s="172"/>
      <c r="B27" s="77"/>
      <c r="C27" s="145" t="s">
        <v>37</v>
      </c>
      <c r="D27" s="77"/>
    </row>
    <row r="28" ht="17.25" customHeight="1" spans="1:4">
      <c r="A28" s="172"/>
      <c r="B28" s="77"/>
      <c r="C28" s="31" t="s">
        <v>38</v>
      </c>
      <c r="D28" s="77"/>
    </row>
    <row r="29" ht="16.5" customHeight="1" spans="1:4">
      <c r="A29" s="172"/>
      <c r="B29" s="77"/>
      <c r="C29" s="31" t="s">
        <v>39</v>
      </c>
      <c r="D29" s="77"/>
    </row>
    <row r="30" ht="16.5" customHeight="1" spans="1:4">
      <c r="A30" s="172"/>
      <c r="B30" s="77"/>
      <c r="C30" s="145" t="s">
        <v>40</v>
      </c>
      <c r="D30" s="77"/>
    </row>
    <row r="31" ht="17.25" customHeight="1" spans="1:4">
      <c r="A31" s="172"/>
      <c r="B31" s="77"/>
      <c r="C31" s="145" t="s">
        <v>41</v>
      </c>
      <c r="D31" s="77"/>
    </row>
    <row r="32" ht="17.25" customHeight="1" spans="1:4">
      <c r="A32" s="172"/>
      <c r="B32" s="77"/>
      <c r="C32" s="31" t="s">
        <v>42</v>
      </c>
      <c r="D32" s="77"/>
    </row>
    <row r="33" ht="16.5" customHeight="1" spans="1:4">
      <c r="A33" s="172" t="s">
        <v>43</v>
      </c>
      <c r="B33" s="77">
        <v>15818916.24</v>
      </c>
      <c r="C33" s="172" t="s">
        <v>44</v>
      </c>
      <c r="D33" s="77">
        <v>15818916.24</v>
      </c>
    </row>
    <row r="34" ht="16.5" customHeight="1" spans="1:4">
      <c r="A34" s="145" t="s">
        <v>45</v>
      </c>
      <c r="B34" s="77"/>
      <c r="C34" s="145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73" t="s">
        <v>50</v>
      </c>
      <c r="B37" s="77">
        <v>15818916.24</v>
      </c>
      <c r="C37" s="173" t="s">
        <v>51</v>
      </c>
      <c r="D37" s="77">
        <v>15818916.24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1"/>
  <sheetViews>
    <sheetView showGridLines="0" showZeros="0" topLeftCell="I1" workbookViewId="0">
      <selection activeCell="L31" sqref="L3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2" ht="17.25" customHeight="1" spans="1:1">
      <c r="A2" s="62" t="s">
        <v>52</v>
      </c>
    </row>
    <row r="3" ht="61" customHeight="1" spans="1:19">
      <c r="A3" s="175" t="str">
        <f>"2025"&amp;"年部门收入预算表"</f>
        <v>2025年部门收入预算表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ht="17.25" customHeight="1" spans="1:19">
      <c r="A4" s="43" t="str">
        <f>"单位名称："&amp;"寻甸回族彝族自治县财政局"</f>
        <v>单位名称：寻甸回族彝族自治县财政局</v>
      </c>
      <c r="S4" s="45" t="s">
        <v>1</v>
      </c>
    </row>
    <row r="5" ht="21.75" customHeight="1" spans="1:19">
      <c r="A5" s="190" t="s">
        <v>53</v>
      </c>
      <c r="B5" s="191" t="s">
        <v>54</v>
      </c>
      <c r="C5" s="191" t="s">
        <v>55</v>
      </c>
      <c r="D5" s="192" t="s">
        <v>56</v>
      </c>
      <c r="E5" s="192"/>
      <c r="F5" s="192"/>
      <c r="G5" s="192"/>
      <c r="H5" s="192"/>
      <c r="I5" s="128"/>
      <c r="J5" s="192"/>
      <c r="K5" s="192"/>
      <c r="L5" s="192"/>
      <c r="M5" s="192"/>
      <c r="N5" s="199"/>
      <c r="O5" s="192" t="s">
        <v>45</v>
      </c>
      <c r="P5" s="192"/>
      <c r="Q5" s="192"/>
      <c r="R5" s="192"/>
      <c r="S5" s="199"/>
    </row>
    <row r="6" ht="27" customHeight="1" spans="1:19">
      <c r="A6" s="193"/>
      <c r="B6" s="194"/>
      <c r="C6" s="194"/>
      <c r="D6" s="194" t="s">
        <v>57</v>
      </c>
      <c r="E6" s="194" t="s">
        <v>58</v>
      </c>
      <c r="F6" s="194" t="s">
        <v>59</v>
      </c>
      <c r="G6" s="194" t="s">
        <v>60</v>
      </c>
      <c r="H6" s="194" t="s">
        <v>61</v>
      </c>
      <c r="I6" s="200" t="s">
        <v>62</v>
      </c>
      <c r="J6" s="201"/>
      <c r="K6" s="201"/>
      <c r="L6" s="201"/>
      <c r="M6" s="201"/>
      <c r="N6" s="202"/>
      <c r="O6" s="194" t="s">
        <v>57</v>
      </c>
      <c r="P6" s="194" t="s">
        <v>58</v>
      </c>
      <c r="Q6" s="194" t="s">
        <v>59</v>
      </c>
      <c r="R6" s="194" t="s">
        <v>60</v>
      </c>
      <c r="S6" s="194" t="s">
        <v>63</v>
      </c>
    </row>
    <row r="7" ht="30" customHeight="1" spans="1:19">
      <c r="A7" s="195"/>
      <c r="B7" s="103"/>
      <c r="C7" s="112"/>
      <c r="D7" s="112"/>
      <c r="E7" s="112"/>
      <c r="F7" s="112"/>
      <c r="G7" s="112"/>
      <c r="H7" s="112"/>
      <c r="I7" s="68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2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68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0" t="s">
        <v>69</v>
      </c>
      <c r="B9" s="20" t="s">
        <v>70</v>
      </c>
      <c r="C9" s="77">
        <v>15818916.24</v>
      </c>
      <c r="D9" s="77">
        <v>15818916.24</v>
      </c>
      <c r="E9" s="77">
        <v>15818916.24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7" t="s">
        <v>71</v>
      </c>
      <c r="B10" s="197" t="s">
        <v>70</v>
      </c>
      <c r="C10" s="77">
        <v>15818916.24</v>
      </c>
      <c r="D10" s="77">
        <v>15818916.24</v>
      </c>
      <c r="E10" s="77">
        <v>15818916.24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8"/>
      <c r="C11" s="77">
        <v>15818916.24</v>
      </c>
      <c r="D11" s="77">
        <v>15818916.24</v>
      </c>
      <c r="E11" s="77">
        <v>15818916.24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selection activeCell="A2" sqref="A2:O2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21" customHeight="1"/>
    <row r="2" ht="17.25" customHeight="1" spans="1:1">
      <c r="A2" s="45" t="s">
        <v>72</v>
      </c>
    </row>
    <row r="3" ht="56" customHeight="1" spans="1:15">
      <c r="A3" s="175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7.25" customHeight="1" spans="1:15">
      <c r="A4" s="43" t="str">
        <f>"单位名称："&amp;"寻甸回族彝族自治县财政局"</f>
        <v>单位名称：寻甸回族彝族自治县财政局</v>
      </c>
      <c r="O4" s="45" t="s">
        <v>1</v>
      </c>
    </row>
    <row r="5" ht="27" customHeight="1" spans="1:15">
      <c r="A5" s="176" t="s">
        <v>73</v>
      </c>
      <c r="B5" s="176" t="s">
        <v>74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75</v>
      </c>
      <c r="J5" s="177" t="s">
        <v>62</v>
      </c>
      <c r="K5" s="178"/>
      <c r="L5" s="178"/>
      <c r="M5" s="178"/>
      <c r="N5" s="187"/>
      <c r="O5" s="188"/>
    </row>
    <row r="6" ht="42" customHeight="1" spans="1:15">
      <c r="A6" s="181"/>
      <c r="B6" s="181"/>
      <c r="C6" s="182"/>
      <c r="D6" s="183" t="s">
        <v>57</v>
      </c>
      <c r="E6" s="183" t="s">
        <v>76</v>
      </c>
      <c r="F6" s="183" t="s">
        <v>77</v>
      </c>
      <c r="G6" s="182"/>
      <c r="H6" s="182"/>
      <c r="I6" s="189"/>
      <c r="J6" s="183" t="s">
        <v>57</v>
      </c>
      <c r="K6" s="169" t="s">
        <v>78</v>
      </c>
      <c r="L6" s="169" t="s">
        <v>79</v>
      </c>
      <c r="M6" s="169" t="s">
        <v>80</v>
      </c>
      <c r="N6" s="169" t="s">
        <v>81</v>
      </c>
      <c r="O6" s="169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11811331.4</v>
      </c>
      <c r="D8" s="77">
        <v>11811331.4</v>
      </c>
      <c r="E8" s="77">
        <v>9478634.4</v>
      </c>
      <c r="F8" s="77">
        <v>2332697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4" t="s">
        <v>100</v>
      </c>
      <c r="B9" s="184" t="s">
        <v>101</v>
      </c>
      <c r="C9" s="77">
        <v>11811331.4</v>
      </c>
      <c r="D9" s="77">
        <v>11811331.4</v>
      </c>
      <c r="E9" s="77">
        <v>9478634.4</v>
      </c>
      <c r="F9" s="77">
        <v>2332697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5" t="s">
        <v>102</v>
      </c>
      <c r="B10" s="185" t="s">
        <v>103</v>
      </c>
      <c r="C10" s="77">
        <v>10303634.4</v>
      </c>
      <c r="D10" s="77">
        <v>10303634.4</v>
      </c>
      <c r="E10" s="77">
        <v>9478634.4</v>
      </c>
      <c r="F10" s="77">
        <v>825000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5" t="s">
        <v>104</v>
      </c>
      <c r="B11" s="185" t="s">
        <v>105</v>
      </c>
      <c r="C11" s="77">
        <v>1507697</v>
      </c>
      <c r="D11" s="77">
        <v>1507697</v>
      </c>
      <c r="E11" s="77"/>
      <c r="F11" s="77">
        <v>1507697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106</v>
      </c>
      <c r="B12" s="55" t="s">
        <v>107</v>
      </c>
      <c r="C12" s="77">
        <v>1773461.91</v>
      </c>
      <c r="D12" s="77">
        <v>1773461.91</v>
      </c>
      <c r="E12" s="77">
        <v>1773461.91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4" t="s">
        <v>108</v>
      </c>
      <c r="B13" s="184" t="s">
        <v>109</v>
      </c>
      <c r="C13" s="77">
        <v>1753901.91</v>
      </c>
      <c r="D13" s="77">
        <v>1753901.91</v>
      </c>
      <c r="E13" s="77">
        <v>1753901.91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5" t="s">
        <v>110</v>
      </c>
      <c r="B14" s="185" t="s">
        <v>111</v>
      </c>
      <c r="C14" s="77">
        <v>1500</v>
      </c>
      <c r="D14" s="77">
        <v>1500</v>
      </c>
      <c r="E14" s="77">
        <v>1500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5" t="s">
        <v>112</v>
      </c>
      <c r="B15" s="185" t="s">
        <v>113</v>
      </c>
      <c r="C15" s="77">
        <v>1276001.91</v>
      </c>
      <c r="D15" s="77">
        <v>1276001.91</v>
      </c>
      <c r="E15" s="77">
        <v>1276001.91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85" t="s">
        <v>114</v>
      </c>
      <c r="B16" s="185" t="s">
        <v>115</v>
      </c>
      <c r="C16" s="77">
        <v>450000</v>
      </c>
      <c r="D16" s="77">
        <v>450000</v>
      </c>
      <c r="E16" s="77">
        <v>450000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5">
        <v>2080599</v>
      </c>
      <c r="B17" s="185" t="s">
        <v>116</v>
      </c>
      <c r="C17" s="77">
        <v>26400</v>
      </c>
      <c r="D17" s="77">
        <v>26400</v>
      </c>
      <c r="E17" s="77">
        <v>26400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4" t="s">
        <v>117</v>
      </c>
      <c r="B18" s="184" t="s">
        <v>118</v>
      </c>
      <c r="C18" s="77">
        <v>19560</v>
      </c>
      <c r="D18" s="77">
        <v>19560</v>
      </c>
      <c r="E18" s="77">
        <v>19560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5" t="s">
        <v>119</v>
      </c>
      <c r="B19" s="185" t="s">
        <v>120</v>
      </c>
      <c r="C19" s="77">
        <v>19560</v>
      </c>
      <c r="D19" s="77">
        <v>19560</v>
      </c>
      <c r="E19" s="77">
        <v>19560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121</v>
      </c>
      <c r="B20" s="55" t="s">
        <v>122</v>
      </c>
      <c r="C20" s="77">
        <v>1277121.49</v>
      </c>
      <c r="D20" s="77">
        <v>1277121.49</v>
      </c>
      <c r="E20" s="77">
        <v>1277121.49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4" t="s">
        <v>123</v>
      </c>
      <c r="B21" s="184" t="s">
        <v>124</v>
      </c>
      <c r="C21" s="77">
        <v>1277121.49</v>
      </c>
      <c r="D21" s="77">
        <v>1277121.49</v>
      </c>
      <c r="E21" s="77">
        <v>1277121.49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5" t="s">
        <v>125</v>
      </c>
      <c r="B22" s="185" t="s">
        <v>126</v>
      </c>
      <c r="C22" s="77">
        <v>484502.73</v>
      </c>
      <c r="D22" s="77">
        <v>484502.73</v>
      </c>
      <c r="E22" s="77">
        <v>484502.73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5" t="s">
        <v>127</v>
      </c>
      <c r="B23" s="185" t="s">
        <v>128</v>
      </c>
      <c r="C23" s="77">
        <v>216267.98</v>
      </c>
      <c r="D23" s="77">
        <v>216267.98</v>
      </c>
      <c r="E23" s="77">
        <v>216267.98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85" t="s">
        <v>129</v>
      </c>
      <c r="B24" s="185" t="s">
        <v>130</v>
      </c>
      <c r="C24" s="77">
        <v>529924.6</v>
      </c>
      <c r="D24" s="77">
        <v>529924.6</v>
      </c>
      <c r="E24" s="77">
        <v>529924.6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5" t="s">
        <v>131</v>
      </c>
      <c r="B25" s="185" t="s">
        <v>132</v>
      </c>
      <c r="C25" s="77">
        <v>46426.18</v>
      </c>
      <c r="D25" s="77">
        <v>46426.18</v>
      </c>
      <c r="E25" s="77">
        <v>46426.18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133</v>
      </c>
      <c r="B26" s="55" t="s">
        <v>134</v>
      </c>
      <c r="C26" s="77">
        <v>957001.44</v>
      </c>
      <c r="D26" s="77">
        <v>957001.44</v>
      </c>
      <c r="E26" s="77">
        <v>957001.44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84" t="s">
        <v>135</v>
      </c>
      <c r="B27" s="184" t="s">
        <v>136</v>
      </c>
      <c r="C27" s="77">
        <v>957001.44</v>
      </c>
      <c r="D27" s="77">
        <v>957001.44</v>
      </c>
      <c r="E27" s="77">
        <v>957001.44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85" t="s">
        <v>137</v>
      </c>
      <c r="B28" s="185" t="s">
        <v>138</v>
      </c>
      <c r="C28" s="77">
        <v>957001.44</v>
      </c>
      <c r="D28" s="77">
        <v>957001.44</v>
      </c>
      <c r="E28" s="77">
        <v>957001.44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86" t="s">
        <v>55</v>
      </c>
      <c r="B29" s="34"/>
      <c r="C29" s="77">
        <v>15818916.24</v>
      </c>
      <c r="D29" s="77">
        <v>15818916.24</v>
      </c>
      <c r="E29" s="77">
        <v>13486219.24</v>
      </c>
      <c r="F29" s="77">
        <v>2332697</v>
      </c>
      <c r="G29" s="77"/>
      <c r="H29" s="77"/>
      <c r="I29" s="77"/>
      <c r="J29" s="77"/>
      <c r="K29" s="77"/>
      <c r="L29" s="77"/>
      <c r="M29" s="77"/>
      <c r="N29" s="77"/>
      <c r="O29" s="77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5"/>
  <sheetViews>
    <sheetView showGridLines="0" showZeros="0" topLeftCell="A3" workbookViewId="0">
      <selection activeCell="A1" sqref="$A1:$XFD1"/>
    </sheetView>
  </sheetViews>
  <sheetFormatPr defaultColWidth="8.625" defaultRowHeight="12.75" customHeight="1" outlineLevelCol="3"/>
  <cols>
    <col min="1" max="4" width="35.625" customWidth="1"/>
  </cols>
  <sheetData>
    <row r="2" ht="15" customHeight="1" spans="1:4">
      <c r="A2" s="41"/>
      <c r="B2" s="45"/>
      <c r="C2" s="45"/>
      <c r="D2" s="45" t="s">
        <v>139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"单位名称："&amp;"寻甸回族彝族自治县财政局"</f>
        <v>单位名称：寻甸回族彝族自治县财政局</v>
      </c>
      <c r="B4" s="168"/>
      <c r="D4" s="45" t="s">
        <v>1</v>
      </c>
    </row>
    <row r="5" ht="17.25" customHeight="1" spans="1:4">
      <c r="A5" s="169" t="s">
        <v>2</v>
      </c>
      <c r="B5" s="170"/>
      <c r="C5" s="169" t="s">
        <v>3</v>
      </c>
      <c r="D5" s="170"/>
    </row>
    <row r="6" ht="18.75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6.5" customHeight="1" spans="1:4">
      <c r="A7" s="171" t="s">
        <v>140</v>
      </c>
      <c r="B7" s="77">
        <v>15818916.24</v>
      </c>
      <c r="C7" s="171" t="s">
        <v>141</v>
      </c>
      <c r="D7" s="77">
        <v>15818916.24</v>
      </c>
    </row>
    <row r="8" ht="16.5" customHeight="1" spans="1:4">
      <c r="A8" s="171" t="s">
        <v>142</v>
      </c>
      <c r="B8" s="77">
        <v>15818916.24</v>
      </c>
      <c r="C8" s="171" t="s">
        <v>143</v>
      </c>
      <c r="D8" s="77">
        <v>11811331.4</v>
      </c>
    </row>
    <row r="9" ht="16.5" customHeight="1" spans="1:4">
      <c r="A9" s="171" t="s">
        <v>144</v>
      </c>
      <c r="B9" s="77"/>
      <c r="C9" s="171" t="s">
        <v>145</v>
      </c>
      <c r="D9" s="77"/>
    </row>
    <row r="10" ht="16.5" customHeight="1" spans="1:4">
      <c r="A10" s="171" t="s">
        <v>146</v>
      </c>
      <c r="B10" s="77"/>
      <c r="C10" s="171" t="s">
        <v>147</v>
      </c>
      <c r="D10" s="77"/>
    </row>
    <row r="11" ht="16.5" customHeight="1" spans="1:4">
      <c r="A11" s="171" t="s">
        <v>148</v>
      </c>
      <c r="B11" s="77"/>
      <c r="C11" s="171" t="s">
        <v>149</v>
      </c>
      <c r="D11" s="77"/>
    </row>
    <row r="12" ht="16.5" customHeight="1" spans="1:4">
      <c r="A12" s="171" t="s">
        <v>142</v>
      </c>
      <c r="B12" s="77"/>
      <c r="C12" s="171" t="s">
        <v>150</v>
      </c>
      <c r="D12" s="77"/>
    </row>
    <row r="13" ht="16.5" customHeight="1" spans="1:4">
      <c r="A13" s="145" t="s">
        <v>144</v>
      </c>
      <c r="B13" s="77"/>
      <c r="C13" s="67" t="s">
        <v>151</v>
      </c>
      <c r="D13" s="77"/>
    </row>
    <row r="14" ht="16.5" customHeight="1" spans="1:4">
      <c r="A14" s="145" t="s">
        <v>146</v>
      </c>
      <c r="B14" s="77"/>
      <c r="C14" s="67" t="s">
        <v>152</v>
      </c>
      <c r="D14" s="77"/>
    </row>
    <row r="15" ht="16.5" customHeight="1" spans="1:4">
      <c r="A15" s="172"/>
      <c r="B15" s="77"/>
      <c r="C15" s="67" t="s">
        <v>153</v>
      </c>
      <c r="D15" s="77">
        <v>1773461.91</v>
      </c>
    </row>
    <row r="16" ht="16.5" customHeight="1" spans="1:4">
      <c r="A16" s="172"/>
      <c r="B16" s="77"/>
      <c r="C16" s="67" t="s">
        <v>154</v>
      </c>
      <c r="D16" s="77">
        <v>1277121.49</v>
      </c>
    </row>
    <row r="17" ht="16.5" customHeight="1" spans="1:4">
      <c r="A17" s="172"/>
      <c r="B17" s="77"/>
      <c r="C17" s="67" t="s">
        <v>155</v>
      </c>
      <c r="D17" s="77"/>
    </row>
    <row r="18" ht="16.5" customHeight="1" spans="1:4">
      <c r="A18" s="172"/>
      <c r="B18" s="77"/>
      <c r="C18" s="67" t="s">
        <v>156</v>
      </c>
      <c r="D18" s="77"/>
    </row>
    <row r="19" ht="16.5" customHeight="1" spans="1:4">
      <c r="A19" s="172"/>
      <c r="B19" s="77"/>
      <c r="C19" s="67" t="s">
        <v>157</v>
      </c>
      <c r="D19" s="77"/>
    </row>
    <row r="20" ht="16.5" customHeight="1" spans="1:4">
      <c r="A20" s="172"/>
      <c r="B20" s="77"/>
      <c r="C20" s="67" t="s">
        <v>158</v>
      </c>
      <c r="D20" s="77"/>
    </row>
    <row r="21" ht="16.5" customHeight="1" spans="1:4">
      <c r="A21" s="172"/>
      <c r="B21" s="77"/>
      <c r="C21" s="67" t="s">
        <v>159</v>
      </c>
      <c r="D21" s="77"/>
    </row>
    <row r="22" ht="16.5" customHeight="1" spans="1:4">
      <c r="A22" s="172"/>
      <c r="B22" s="77"/>
      <c r="C22" s="67" t="s">
        <v>160</v>
      </c>
      <c r="D22" s="77"/>
    </row>
    <row r="23" ht="16.5" customHeight="1" spans="1:4">
      <c r="A23" s="172"/>
      <c r="B23" s="77"/>
      <c r="C23" s="67" t="s">
        <v>161</v>
      </c>
      <c r="D23" s="77"/>
    </row>
    <row r="24" ht="16.5" customHeight="1" spans="1:4">
      <c r="A24" s="172"/>
      <c r="B24" s="77"/>
      <c r="C24" s="67" t="s">
        <v>162</v>
      </c>
      <c r="D24" s="77"/>
    </row>
    <row r="25" ht="16.5" customHeight="1" spans="1:4">
      <c r="A25" s="172"/>
      <c r="B25" s="77"/>
      <c r="C25" s="67" t="s">
        <v>163</v>
      </c>
      <c r="D25" s="77"/>
    </row>
    <row r="26" ht="16.5" customHeight="1" spans="1:4">
      <c r="A26" s="172"/>
      <c r="B26" s="77"/>
      <c r="C26" s="67" t="s">
        <v>164</v>
      </c>
      <c r="D26" s="77">
        <v>957001.44</v>
      </c>
    </row>
    <row r="27" ht="16.5" customHeight="1" spans="1:4">
      <c r="A27" s="172"/>
      <c r="B27" s="77"/>
      <c r="C27" s="67" t="s">
        <v>165</v>
      </c>
      <c r="D27" s="77"/>
    </row>
    <row r="28" ht="16.5" customHeight="1" spans="1:4">
      <c r="A28" s="172"/>
      <c r="B28" s="77"/>
      <c r="C28" s="67" t="s">
        <v>166</v>
      </c>
      <c r="D28" s="77"/>
    </row>
    <row r="29" ht="16.5" customHeight="1" spans="1:4">
      <c r="A29" s="172"/>
      <c r="B29" s="77"/>
      <c r="C29" s="67" t="s">
        <v>167</v>
      </c>
      <c r="D29" s="77"/>
    </row>
    <row r="30" ht="16.5" customHeight="1" spans="1:4">
      <c r="A30" s="172"/>
      <c r="B30" s="77"/>
      <c r="C30" s="67" t="s">
        <v>168</v>
      </c>
      <c r="D30" s="77"/>
    </row>
    <row r="31" ht="16.5" customHeight="1" spans="1:4">
      <c r="A31" s="172"/>
      <c r="B31" s="77"/>
      <c r="C31" s="67" t="s">
        <v>169</v>
      </c>
      <c r="D31" s="77"/>
    </row>
    <row r="32" ht="16.5" customHeight="1" spans="1:4">
      <c r="A32" s="172"/>
      <c r="B32" s="77"/>
      <c r="C32" s="145" t="s">
        <v>170</v>
      </c>
      <c r="D32" s="77"/>
    </row>
    <row r="33" ht="16.5" customHeight="1" spans="1:4">
      <c r="A33" s="172"/>
      <c r="B33" s="77"/>
      <c r="C33" s="145" t="s">
        <v>171</v>
      </c>
      <c r="D33" s="77"/>
    </row>
    <row r="34" ht="16.5" customHeight="1" spans="1:4">
      <c r="A34" s="172"/>
      <c r="B34" s="77"/>
      <c r="C34" s="29" t="s">
        <v>172</v>
      </c>
      <c r="D34" s="77"/>
    </row>
    <row r="35" ht="15" customHeight="1" spans="1:4">
      <c r="A35" s="173" t="s">
        <v>50</v>
      </c>
      <c r="B35" s="174">
        <v>15818916.24</v>
      </c>
      <c r="C35" s="173" t="s">
        <v>51</v>
      </c>
      <c r="D35" s="174">
        <v>15818916.24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G29"/>
  <sheetViews>
    <sheetView showZeros="0" tabSelected="1" workbookViewId="0">
      <selection activeCell="A1" sqref="$A1:$XFD1"/>
    </sheetView>
  </sheetViews>
  <sheetFormatPr defaultColWidth="9.125" defaultRowHeight="14.25" customHeight="1" outlineLevelCol="6"/>
  <cols>
    <col min="1" max="1" width="15" customWidth="1"/>
    <col min="2" max="2" width="44" customWidth="1"/>
    <col min="3" max="7" width="24.125" customWidth="1"/>
  </cols>
  <sheetData>
    <row r="2" customHeight="1" spans="4:7">
      <c r="D2" s="134"/>
      <c r="F2" s="69"/>
      <c r="G2" s="139" t="s">
        <v>173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4" t="str">
        <f>"单位名称："&amp;"寻甸回族彝族自治县财政局"</f>
        <v>单位名称：寻甸回族彝族自治县财政局</v>
      </c>
      <c r="F4" s="118"/>
      <c r="G4" s="139" t="s">
        <v>1</v>
      </c>
    </row>
    <row r="5" ht="20.25" customHeight="1" spans="1:7">
      <c r="A5" s="164" t="s">
        <v>174</v>
      </c>
      <c r="B5" s="165"/>
      <c r="C5" s="122" t="s">
        <v>55</v>
      </c>
      <c r="D5" s="151" t="s">
        <v>76</v>
      </c>
      <c r="E5" s="11"/>
      <c r="F5" s="12"/>
      <c r="G5" s="136" t="s">
        <v>77</v>
      </c>
    </row>
    <row r="6" ht="20.25" customHeight="1" spans="1:7">
      <c r="A6" s="166" t="s">
        <v>73</v>
      </c>
      <c r="B6" s="166" t="s">
        <v>74</v>
      </c>
      <c r="C6" s="18"/>
      <c r="D6" s="127" t="s">
        <v>57</v>
      </c>
      <c r="E6" s="127" t="s">
        <v>175</v>
      </c>
      <c r="F6" s="127" t="s">
        <v>176</v>
      </c>
      <c r="G6" s="138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11811331.4</v>
      </c>
      <c r="D8" s="77">
        <v>9478634.4</v>
      </c>
      <c r="E8" s="77">
        <v>8844114.4</v>
      </c>
      <c r="F8" s="77">
        <v>634520</v>
      </c>
      <c r="G8" s="77">
        <v>2332697</v>
      </c>
    </row>
    <row r="9" ht="18" customHeight="1" spans="1:7">
      <c r="A9" s="132" t="s">
        <v>100</v>
      </c>
      <c r="B9" s="132" t="s">
        <v>101</v>
      </c>
      <c r="C9" s="77">
        <v>11811331.4</v>
      </c>
      <c r="D9" s="77">
        <v>9478634.4</v>
      </c>
      <c r="E9" s="77">
        <v>8844114.4</v>
      </c>
      <c r="F9" s="77">
        <v>634520</v>
      </c>
      <c r="G9" s="77">
        <v>2332697</v>
      </c>
    </row>
    <row r="10" ht="18" customHeight="1" spans="1:7">
      <c r="A10" s="133" t="s">
        <v>102</v>
      </c>
      <c r="B10" s="133" t="s">
        <v>103</v>
      </c>
      <c r="C10" s="77">
        <v>10303634.4</v>
      </c>
      <c r="D10" s="77">
        <v>9478634.4</v>
      </c>
      <c r="E10" s="77">
        <v>8844114.4</v>
      </c>
      <c r="F10" s="77">
        <v>634520</v>
      </c>
      <c r="G10" s="77">
        <v>825000</v>
      </c>
    </row>
    <row r="11" ht="18" customHeight="1" spans="1:7">
      <c r="A11" s="133" t="s">
        <v>104</v>
      </c>
      <c r="B11" s="133" t="s">
        <v>105</v>
      </c>
      <c r="C11" s="77">
        <v>1507697</v>
      </c>
      <c r="D11" s="77"/>
      <c r="E11" s="77"/>
      <c r="F11" s="77"/>
      <c r="G11" s="77">
        <v>1507697</v>
      </c>
    </row>
    <row r="12" ht="18" customHeight="1" spans="1:7">
      <c r="A12" s="29" t="s">
        <v>106</v>
      </c>
      <c r="B12" s="29" t="s">
        <v>107</v>
      </c>
      <c r="C12" s="77">
        <v>1773461.91</v>
      </c>
      <c r="D12" s="77">
        <v>1773461.91</v>
      </c>
      <c r="E12" s="77">
        <v>1745561.91</v>
      </c>
      <c r="F12" s="77">
        <v>27900</v>
      </c>
      <c r="G12" s="77"/>
    </row>
    <row r="13" ht="18" customHeight="1" spans="1:7">
      <c r="A13" s="132" t="s">
        <v>108</v>
      </c>
      <c r="B13" s="132" t="s">
        <v>109</v>
      </c>
      <c r="C13" s="77">
        <v>1753901.91</v>
      </c>
      <c r="D13" s="77">
        <v>1753901.91</v>
      </c>
      <c r="E13" s="77">
        <v>1726001.91</v>
      </c>
      <c r="F13" s="77">
        <v>27900</v>
      </c>
      <c r="G13" s="77"/>
    </row>
    <row r="14" ht="18" customHeight="1" spans="1:7">
      <c r="A14" s="133" t="s">
        <v>110</v>
      </c>
      <c r="B14" s="133" t="s">
        <v>111</v>
      </c>
      <c r="C14" s="77">
        <v>1500</v>
      </c>
      <c r="D14" s="77">
        <v>1500</v>
      </c>
      <c r="E14" s="77"/>
      <c r="F14" s="77">
        <v>1500</v>
      </c>
      <c r="G14" s="77"/>
    </row>
    <row r="15" ht="18" customHeight="1" spans="1:7">
      <c r="A15" s="133" t="s">
        <v>112</v>
      </c>
      <c r="B15" s="133" t="s">
        <v>113</v>
      </c>
      <c r="C15" s="77">
        <v>1276001.91</v>
      </c>
      <c r="D15" s="77">
        <v>1276001.91</v>
      </c>
      <c r="E15" s="77">
        <v>1276001.91</v>
      </c>
      <c r="F15" s="77"/>
      <c r="G15" s="77"/>
    </row>
    <row r="16" ht="18" customHeight="1" spans="1:7">
      <c r="A16" s="133" t="s">
        <v>114</v>
      </c>
      <c r="B16" s="133" t="s">
        <v>115</v>
      </c>
      <c r="C16" s="77">
        <v>450000</v>
      </c>
      <c r="D16" s="77">
        <v>450000</v>
      </c>
      <c r="E16" s="77">
        <v>450000</v>
      </c>
      <c r="F16" s="77"/>
      <c r="G16" s="77"/>
    </row>
    <row r="17" ht="18" customHeight="1" spans="1:7">
      <c r="A17" s="133" t="s">
        <v>177</v>
      </c>
      <c r="B17" s="133" t="s">
        <v>116</v>
      </c>
      <c r="C17" s="77">
        <v>26400</v>
      </c>
      <c r="D17" s="77">
        <v>26400</v>
      </c>
      <c r="E17" s="77"/>
      <c r="F17" s="77">
        <v>26400</v>
      </c>
      <c r="G17" s="77"/>
    </row>
    <row r="18" ht="18" customHeight="1" spans="1:7">
      <c r="A18" s="132" t="s">
        <v>117</v>
      </c>
      <c r="B18" s="132" t="s">
        <v>118</v>
      </c>
      <c r="C18" s="77">
        <v>19560</v>
      </c>
      <c r="D18" s="77">
        <v>19560</v>
      </c>
      <c r="E18" s="77">
        <v>19560</v>
      </c>
      <c r="F18" s="77"/>
      <c r="G18" s="77"/>
    </row>
    <row r="19" ht="18" customHeight="1" spans="1:7">
      <c r="A19" s="133" t="s">
        <v>119</v>
      </c>
      <c r="B19" s="133" t="s">
        <v>120</v>
      </c>
      <c r="C19" s="77">
        <v>19560</v>
      </c>
      <c r="D19" s="77">
        <v>19560</v>
      </c>
      <c r="E19" s="77">
        <v>19560</v>
      </c>
      <c r="F19" s="77"/>
      <c r="G19" s="77"/>
    </row>
    <row r="20" ht="18" customHeight="1" spans="1:7">
      <c r="A20" s="29" t="s">
        <v>121</v>
      </c>
      <c r="B20" s="29" t="s">
        <v>122</v>
      </c>
      <c r="C20" s="77">
        <v>1277121.49</v>
      </c>
      <c r="D20" s="77">
        <v>1277121.49</v>
      </c>
      <c r="E20" s="77">
        <v>1277121.49</v>
      </c>
      <c r="F20" s="77"/>
      <c r="G20" s="77"/>
    </row>
    <row r="21" ht="18" customHeight="1" spans="1:7">
      <c r="A21" s="132" t="s">
        <v>123</v>
      </c>
      <c r="B21" s="132" t="s">
        <v>124</v>
      </c>
      <c r="C21" s="77">
        <v>1277121.49</v>
      </c>
      <c r="D21" s="77">
        <v>1277121.49</v>
      </c>
      <c r="E21" s="77">
        <v>1277121.49</v>
      </c>
      <c r="F21" s="77"/>
      <c r="G21" s="77"/>
    </row>
    <row r="22" ht="18" customHeight="1" spans="1:7">
      <c r="A22" s="133" t="s">
        <v>125</v>
      </c>
      <c r="B22" s="133" t="s">
        <v>126</v>
      </c>
      <c r="C22" s="77">
        <v>484502.73</v>
      </c>
      <c r="D22" s="77">
        <v>484502.73</v>
      </c>
      <c r="E22" s="77">
        <v>484502.73</v>
      </c>
      <c r="F22" s="77"/>
      <c r="G22" s="77"/>
    </row>
    <row r="23" ht="18" customHeight="1" spans="1:7">
      <c r="A23" s="133" t="s">
        <v>127</v>
      </c>
      <c r="B23" s="133" t="s">
        <v>128</v>
      </c>
      <c r="C23" s="77">
        <v>216267.98</v>
      </c>
      <c r="D23" s="77">
        <v>216267.98</v>
      </c>
      <c r="E23" s="77">
        <v>216267.98</v>
      </c>
      <c r="F23" s="77"/>
      <c r="G23" s="77"/>
    </row>
    <row r="24" ht="18" customHeight="1" spans="1:7">
      <c r="A24" s="133" t="s">
        <v>129</v>
      </c>
      <c r="B24" s="133" t="s">
        <v>130</v>
      </c>
      <c r="C24" s="77">
        <v>529924.6</v>
      </c>
      <c r="D24" s="77">
        <v>529924.6</v>
      </c>
      <c r="E24" s="77">
        <v>529924.6</v>
      </c>
      <c r="F24" s="77"/>
      <c r="G24" s="77"/>
    </row>
    <row r="25" ht="18" customHeight="1" spans="1:7">
      <c r="A25" s="133" t="s">
        <v>131</v>
      </c>
      <c r="B25" s="133" t="s">
        <v>132</v>
      </c>
      <c r="C25" s="77">
        <v>46426.18</v>
      </c>
      <c r="D25" s="77">
        <v>46426.18</v>
      </c>
      <c r="E25" s="77">
        <v>46426.18</v>
      </c>
      <c r="F25" s="77"/>
      <c r="G25" s="77"/>
    </row>
    <row r="26" ht="18" customHeight="1" spans="1:7">
      <c r="A26" s="29" t="s">
        <v>133</v>
      </c>
      <c r="B26" s="29" t="s">
        <v>134</v>
      </c>
      <c r="C26" s="77">
        <v>957001.44</v>
      </c>
      <c r="D26" s="77">
        <v>957001.44</v>
      </c>
      <c r="E26" s="77">
        <v>957001.44</v>
      </c>
      <c r="F26" s="77"/>
      <c r="G26" s="77"/>
    </row>
    <row r="27" ht="18" customHeight="1" spans="1:7">
      <c r="A27" s="132" t="s">
        <v>135</v>
      </c>
      <c r="B27" s="132" t="s">
        <v>136</v>
      </c>
      <c r="C27" s="77">
        <v>957001.44</v>
      </c>
      <c r="D27" s="77">
        <v>957001.44</v>
      </c>
      <c r="E27" s="77">
        <v>957001.44</v>
      </c>
      <c r="F27" s="77"/>
      <c r="G27" s="77"/>
    </row>
    <row r="28" ht="18" customHeight="1" spans="1:7">
      <c r="A28" s="133" t="s">
        <v>137</v>
      </c>
      <c r="B28" s="133" t="s">
        <v>138</v>
      </c>
      <c r="C28" s="77">
        <v>957001.44</v>
      </c>
      <c r="D28" s="77">
        <v>957001.44</v>
      </c>
      <c r="E28" s="77">
        <v>957001.44</v>
      </c>
      <c r="F28" s="77"/>
      <c r="G28" s="77"/>
    </row>
    <row r="29" ht="18" customHeight="1" spans="1:7">
      <c r="A29" s="76" t="s">
        <v>178</v>
      </c>
      <c r="B29" s="167" t="s">
        <v>178</v>
      </c>
      <c r="C29" s="77">
        <v>15818916.24</v>
      </c>
      <c r="D29" s="77">
        <v>13486219.24</v>
      </c>
      <c r="E29" s="77">
        <v>12823799.24</v>
      </c>
      <c r="F29" s="77">
        <v>662420</v>
      </c>
      <c r="G29" s="77">
        <v>2332697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F8"/>
  <sheetViews>
    <sheetView showZeros="0" topLeftCell="B1" workbookViewId="0">
      <selection activeCell="B1" sqref="$A1:$XFD1"/>
    </sheetView>
  </sheetViews>
  <sheetFormatPr defaultColWidth="10.375" defaultRowHeight="14.25" customHeight="1" outlineLevelRow="7" outlineLevelCol="5"/>
  <cols>
    <col min="1" max="6" width="28.125" customWidth="1"/>
  </cols>
  <sheetData>
    <row r="2" customHeight="1" spans="1:6">
      <c r="A2" s="42"/>
      <c r="B2" s="42"/>
      <c r="C2" s="42"/>
      <c r="D2" s="42"/>
      <c r="E2" s="41"/>
      <c r="F2" s="160" t="s">
        <v>179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"单位名称："&amp;"寻甸回族彝族自治县财政局"</f>
        <v>单位名称：寻甸回族彝族自治县财政局</v>
      </c>
      <c r="B4" s="162"/>
      <c r="D4" s="42"/>
      <c r="E4" s="41"/>
      <c r="F4" s="62" t="s">
        <v>1</v>
      </c>
    </row>
    <row r="5" ht="27" customHeight="1" spans="1:6">
      <c r="A5" s="46" t="s">
        <v>180</v>
      </c>
      <c r="B5" s="46" t="s">
        <v>181</v>
      </c>
      <c r="C5" s="48" t="s">
        <v>182</v>
      </c>
      <c r="D5" s="46"/>
      <c r="E5" s="47"/>
      <c r="F5" s="46" t="s">
        <v>183</v>
      </c>
    </row>
    <row r="6" ht="28.5" customHeight="1" spans="1:6">
      <c r="A6" s="163"/>
      <c r="B6" s="50"/>
      <c r="C6" s="47" t="s">
        <v>57</v>
      </c>
      <c r="D6" s="47" t="s">
        <v>184</v>
      </c>
      <c r="E6" s="47" t="s">
        <v>185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46500</v>
      </c>
      <c r="B8" s="77"/>
      <c r="C8" s="77">
        <v>20000</v>
      </c>
      <c r="D8" s="77"/>
      <c r="E8" s="77">
        <v>20000</v>
      </c>
      <c r="F8" s="77">
        <v>26500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53"/>
  <sheetViews>
    <sheetView showZeros="0" topLeftCell="D24" workbookViewId="0">
      <selection activeCell="M24" sqref="M$1:M$1048576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12" width="18.75" customWidth="1"/>
    <col min="13" max="13" width="18.75" style="140" customWidth="1"/>
    <col min="14" max="24" width="18.75" customWidth="1"/>
  </cols>
  <sheetData>
    <row r="2" ht="13.5" customHeight="1" spans="2:24">
      <c r="B2" s="134"/>
      <c r="C2" s="141"/>
      <c r="E2" s="142"/>
      <c r="F2" s="142"/>
      <c r="G2" s="142"/>
      <c r="H2" s="142"/>
      <c r="I2" s="81"/>
      <c r="J2" s="81"/>
      <c r="K2" s="81"/>
      <c r="L2" s="81"/>
      <c r="M2" s="148"/>
      <c r="N2" s="81"/>
      <c r="R2" s="81"/>
      <c r="V2" s="141"/>
      <c r="X2" s="2" t="s">
        <v>186</v>
      </c>
    </row>
    <row r="3" ht="45.75" customHeight="1" spans="1:24">
      <c r="A3" s="64" t="str">
        <f>"2025"&amp;"年部门基本支出预算表"</f>
        <v>2025年部门基本支出预算表</v>
      </c>
      <c r="B3" s="3"/>
      <c r="C3" s="64"/>
      <c r="D3" s="64"/>
      <c r="E3" s="64"/>
      <c r="F3" s="64"/>
      <c r="G3" s="64"/>
      <c r="H3" s="64"/>
      <c r="I3" s="64"/>
      <c r="J3" s="64"/>
      <c r="K3" s="64"/>
      <c r="L3" s="64"/>
      <c r="M3" s="149"/>
      <c r="N3" s="64"/>
      <c r="O3" s="3"/>
      <c r="P3" s="3"/>
      <c r="Q3" s="3"/>
      <c r="R3" s="64"/>
      <c r="S3" s="64"/>
      <c r="T3" s="64"/>
      <c r="U3" s="64"/>
      <c r="V3" s="64"/>
      <c r="W3" s="64"/>
      <c r="X3" s="64"/>
    </row>
    <row r="4" ht="18.75" customHeight="1" spans="1:24">
      <c r="A4" s="4" t="str">
        <f>"单位名称："&amp;"寻甸回族彝族自治县财政局"</f>
        <v>单位名称：寻甸回族彝族自治县财政局</v>
      </c>
      <c r="B4" s="5"/>
      <c r="C4" s="143"/>
      <c r="D4" s="143"/>
      <c r="E4" s="143"/>
      <c r="F4" s="143"/>
      <c r="G4" s="143"/>
      <c r="H4" s="143"/>
      <c r="I4" s="83"/>
      <c r="J4" s="83"/>
      <c r="K4" s="83"/>
      <c r="L4" s="83"/>
      <c r="M4" s="150"/>
      <c r="N4" s="83"/>
      <c r="O4" s="6"/>
      <c r="P4" s="6"/>
      <c r="Q4" s="6"/>
      <c r="R4" s="83"/>
      <c r="V4" s="141"/>
      <c r="X4" s="2" t="s">
        <v>1</v>
      </c>
    </row>
    <row r="5" ht="18" customHeight="1" spans="1:24">
      <c r="A5" s="8" t="s">
        <v>187</v>
      </c>
      <c r="B5" s="8" t="s">
        <v>188</v>
      </c>
      <c r="C5" s="8" t="s">
        <v>189</v>
      </c>
      <c r="D5" s="8" t="s">
        <v>190</v>
      </c>
      <c r="E5" s="8" t="s">
        <v>191</v>
      </c>
      <c r="F5" s="8" t="s">
        <v>192</v>
      </c>
      <c r="G5" s="8" t="s">
        <v>193</v>
      </c>
      <c r="H5" s="8" t="s">
        <v>194</v>
      </c>
      <c r="I5" s="151" t="s">
        <v>195</v>
      </c>
      <c r="J5" s="78" t="s">
        <v>195</v>
      </c>
      <c r="K5" s="78"/>
      <c r="L5" s="78"/>
      <c r="M5" s="152"/>
      <c r="N5" s="78"/>
      <c r="O5" s="11"/>
      <c r="P5" s="11"/>
      <c r="Q5" s="11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3"/>
      <c r="B6" s="28"/>
      <c r="C6" s="124"/>
      <c r="D6" s="13"/>
      <c r="E6" s="13"/>
      <c r="F6" s="13"/>
      <c r="G6" s="13"/>
      <c r="H6" s="13"/>
      <c r="I6" s="122" t="s">
        <v>196</v>
      </c>
      <c r="J6" s="151" t="s">
        <v>58</v>
      </c>
      <c r="K6" s="78"/>
      <c r="L6" s="78"/>
      <c r="M6" s="152"/>
      <c r="N6" s="79"/>
      <c r="O6" s="10" t="s">
        <v>197</v>
      </c>
      <c r="P6" s="11"/>
      <c r="Q6" s="12"/>
      <c r="R6" s="8" t="s">
        <v>61</v>
      </c>
      <c r="S6" s="151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3" t="s">
        <v>198</v>
      </c>
      <c r="K7" s="8" t="s">
        <v>199</v>
      </c>
      <c r="L7" s="8" t="s">
        <v>200</v>
      </c>
      <c r="M7" s="154" t="s">
        <v>201</v>
      </c>
      <c r="N7" s="8" t="s">
        <v>202</v>
      </c>
      <c r="O7" s="8" t="s">
        <v>58</v>
      </c>
      <c r="P7" s="8" t="s">
        <v>59</v>
      </c>
      <c r="Q7" s="8" t="s">
        <v>60</v>
      </c>
      <c r="R7" s="28"/>
      <c r="S7" s="8" t="s">
        <v>57</v>
      </c>
      <c r="T7" s="8" t="s">
        <v>64</v>
      </c>
      <c r="U7" s="8" t="s">
        <v>203</v>
      </c>
      <c r="V7" s="8" t="s">
        <v>66</v>
      </c>
      <c r="W7" s="8" t="s">
        <v>67</v>
      </c>
      <c r="X7" s="8" t="s">
        <v>68</v>
      </c>
    </row>
    <row r="8" ht="37.5" customHeight="1" spans="1:24">
      <c r="A8" s="144"/>
      <c r="B8" s="18"/>
      <c r="C8" s="144"/>
      <c r="D8" s="144"/>
      <c r="E8" s="144"/>
      <c r="F8" s="144"/>
      <c r="G8" s="144"/>
      <c r="H8" s="144"/>
      <c r="I8" s="144"/>
      <c r="J8" s="155" t="s">
        <v>57</v>
      </c>
      <c r="K8" s="16" t="s">
        <v>204</v>
      </c>
      <c r="L8" s="16" t="s">
        <v>200</v>
      </c>
      <c r="M8" s="156" t="s">
        <v>201</v>
      </c>
      <c r="N8" s="16" t="s">
        <v>202</v>
      </c>
      <c r="O8" s="16" t="s">
        <v>200</v>
      </c>
      <c r="P8" s="16" t="s">
        <v>201</v>
      </c>
      <c r="Q8" s="16" t="s">
        <v>202</v>
      </c>
      <c r="R8" s="16" t="s">
        <v>61</v>
      </c>
      <c r="S8" s="16" t="s">
        <v>57</v>
      </c>
      <c r="T8" s="16" t="s">
        <v>64</v>
      </c>
      <c r="U8" s="16" t="s">
        <v>203</v>
      </c>
      <c r="V8" s="16" t="s">
        <v>66</v>
      </c>
      <c r="W8" s="16" t="s">
        <v>67</v>
      </c>
      <c r="X8" s="16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157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5" t="s">
        <v>70</v>
      </c>
      <c r="B10" s="145" t="s">
        <v>70</v>
      </c>
      <c r="C10" s="145" t="s">
        <v>205</v>
      </c>
      <c r="D10" s="145" t="s">
        <v>206</v>
      </c>
      <c r="E10" s="145" t="s">
        <v>102</v>
      </c>
      <c r="F10" s="145" t="s">
        <v>103</v>
      </c>
      <c r="G10" s="145" t="s">
        <v>207</v>
      </c>
      <c r="H10" s="145" t="s">
        <v>208</v>
      </c>
      <c r="I10" s="77">
        <v>2263764</v>
      </c>
      <c r="J10" s="77">
        <v>2263764</v>
      </c>
      <c r="K10" s="77"/>
      <c r="L10" s="77"/>
      <c r="M10" s="158">
        <v>2263764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205</v>
      </c>
      <c r="D11" s="145" t="s">
        <v>206</v>
      </c>
      <c r="E11" s="145" t="s">
        <v>102</v>
      </c>
      <c r="F11" s="145" t="s">
        <v>103</v>
      </c>
      <c r="G11" s="145" t="s">
        <v>209</v>
      </c>
      <c r="H11" s="145" t="s">
        <v>210</v>
      </c>
      <c r="I11" s="77">
        <v>2942856</v>
      </c>
      <c r="J11" s="77">
        <v>2942856</v>
      </c>
      <c r="K11" s="23"/>
      <c r="L11" s="23"/>
      <c r="M11" s="158">
        <v>2942856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205</v>
      </c>
      <c r="D12" s="145" t="s">
        <v>206</v>
      </c>
      <c r="E12" s="145" t="s">
        <v>102</v>
      </c>
      <c r="F12" s="145" t="s">
        <v>103</v>
      </c>
      <c r="G12" s="145" t="s">
        <v>211</v>
      </c>
      <c r="H12" s="145" t="s">
        <v>212</v>
      </c>
      <c r="I12" s="77">
        <v>197247</v>
      </c>
      <c r="J12" s="77">
        <v>197247</v>
      </c>
      <c r="K12" s="23"/>
      <c r="L12" s="23"/>
      <c r="M12" s="158">
        <v>197247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213</v>
      </c>
      <c r="D13" s="145" t="s">
        <v>214</v>
      </c>
      <c r="E13" s="145" t="s">
        <v>102</v>
      </c>
      <c r="F13" s="145" t="s">
        <v>103</v>
      </c>
      <c r="G13" s="145" t="s">
        <v>207</v>
      </c>
      <c r="H13" s="145" t="s">
        <v>208</v>
      </c>
      <c r="I13" s="77">
        <v>934812</v>
      </c>
      <c r="J13" s="77">
        <v>934812</v>
      </c>
      <c r="K13" s="23"/>
      <c r="L13" s="23"/>
      <c r="M13" s="158">
        <v>934812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213</v>
      </c>
      <c r="D14" s="145" t="s">
        <v>214</v>
      </c>
      <c r="E14" s="145" t="s">
        <v>102</v>
      </c>
      <c r="F14" s="145" t="s">
        <v>103</v>
      </c>
      <c r="G14" s="145" t="s">
        <v>209</v>
      </c>
      <c r="H14" s="145" t="s">
        <v>210</v>
      </c>
      <c r="I14" s="77">
        <v>105936</v>
      </c>
      <c r="J14" s="77">
        <v>105936</v>
      </c>
      <c r="K14" s="23"/>
      <c r="L14" s="23"/>
      <c r="M14" s="158">
        <v>105936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213</v>
      </c>
      <c r="D15" s="145" t="s">
        <v>214</v>
      </c>
      <c r="E15" s="145" t="s">
        <v>102</v>
      </c>
      <c r="F15" s="145" t="s">
        <v>103</v>
      </c>
      <c r="G15" s="145" t="s">
        <v>215</v>
      </c>
      <c r="H15" s="145" t="s">
        <v>216</v>
      </c>
      <c r="I15" s="77">
        <v>657156</v>
      </c>
      <c r="J15" s="77">
        <v>657156</v>
      </c>
      <c r="K15" s="23"/>
      <c r="L15" s="23"/>
      <c r="M15" s="158">
        <v>657156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213</v>
      </c>
      <c r="D16" s="145" t="s">
        <v>214</v>
      </c>
      <c r="E16" s="145" t="s">
        <v>102</v>
      </c>
      <c r="F16" s="145" t="s">
        <v>103</v>
      </c>
      <c r="G16" s="145" t="s">
        <v>215</v>
      </c>
      <c r="H16" s="145" t="s">
        <v>216</v>
      </c>
      <c r="I16" s="77">
        <v>408720</v>
      </c>
      <c r="J16" s="77">
        <v>408720</v>
      </c>
      <c r="K16" s="23"/>
      <c r="L16" s="23"/>
      <c r="M16" s="158">
        <v>408720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213</v>
      </c>
      <c r="D17" s="145" t="s">
        <v>214</v>
      </c>
      <c r="E17" s="145" t="s">
        <v>102</v>
      </c>
      <c r="F17" s="145" t="s">
        <v>103</v>
      </c>
      <c r="G17" s="145" t="s">
        <v>215</v>
      </c>
      <c r="H17" s="145" t="s">
        <v>216</v>
      </c>
      <c r="I17" s="77">
        <v>82501</v>
      </c>
      <c r="J17" s="77">
        <v>82501</v>
      </c>
      <c r="K17" s="23"/>
      <c r="L17" s="23"/>
      <c r="M17" s="158">
        <v>82501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217</v>
      </c>
      <c r="D18" s="145" t="s">
        <v>218</v>
      </c>
      <c r="E18" s="145" t="s">
        <v>112</v>
      </c>
      <c r="F18" s="145" t="s">
        <v>113</v>
      </c>
      <c r="G18" s="145" t="s">
        <v>219</v>
      </c>
      <c r="H18" s="145" t="s">
        <v>220</v>
      </c>
      <c r="I18" s="77">
        <v>895565.91</v>
      </c>
      <c r="J18" s="77">
        <v>895565.91</v>
      </c>
      <c r="K18" s="23"/>
      <c r="L18" s="23"/>
      <c r="M18" s="158">
        <v>895565.91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217</v>
      </c>
      <c r="D19" s="145" t="s">
        <v>218</v>
      </c>
      <c r="E19" s="145" t="s">
        <v>112</v>
      </c>
      <c r="F19" s="145" t="s">
        <v>113</v>
      </c>
      <c r="G19" s="145" t="s">
        <v>219</v>
      </c>
      <c r="H19" s="145" t="s">
        <v>220</v>
      </c>
      <c r="I19" s="77">
        <v>380436</v>
      </c>
      <c r="J19" s="77">
        <v>380436</v>
      </c>
      <c r="K19" s="23"/>
      <c r="L19" s="23"/>
      <c r="M19" s="158">
        <v>380436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217</v>
      </c>
      <c r="D20" s="145" t="s">
        <v>218</v>
      </c>
      <c r="E20" s="145" t="s">
        <v>114</v>
      </c>
      <c r="F20" s="145" t="s">
        <v>115</v>
      </c>
      <c r="G20" s="145" t="s">
        <v>221</v>
      </c>
      <c r="H20" s="145" t="s">
        <v>222</v>
      </c>
      <c r="I20" s="77">
        <v>450000</v>
      </c>
      <c r="J20" s="77">
        <v>450000</v>
      </c>
      <c r="K20" s="23"/>
      <c r="L20" s="23"/>
      <c r="M20" s="158">
        <v>450000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217</v>
      </c>
      <c r="D21" s="145" t="s">
        <v>218</v>
      </c>
      <c r="E21" s="145" t="s">
        <v>125</v>
      </c>
      <c r="F21" s="145" t="s">
        <v>126</v>
      </c>
      <c r="G21" s="145" t="s">
        <v>223</v>
      </c>
      <c r="H21" s="145" t="s">
        <v>224</v>
      </c>
      <c r="I21" s="77">
        <v>484502.73</v>
      </c>
      <c r="J21" s="77">
        <v>484502.73</v>
      </c>
      <c r="K21" s="23"/>
      <c r="L21" s="23"/>
      <c r="M21" s="158">
        <v>484502.73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217</v>
      </c>
      <c r="D22" s="145" t="s">
        <v>218</v>
      </c>
      <c r="E22" s="145" t="s">
        <v>127</v>
      </c>
      <c r="F22" s="145" t="s">
        <v>128</v>
      </c>
      <c r="G22" s="145" t="s">
        <v>223</v>
      </c>
      <c r="H22" s="145" t="s">
        <v>224</v>
      </c>
      <c r="I22" s="77">
        <v>216267.98</v>
      </c>
      <c r="J22" s="77">
        <v>216267.98</v>
      </c>
      <c r="K22" s="23"/>
      <c r="L22" s="23"/>
      <c r="M22" s="158">
        <v>216267.98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217</v>
      </c>
      <c r="D23" s="145" t="s">
        <v>218</v>
      </c>
      <c r="E23" s="145" t="s">
        <v>129</v>
      </c>
      <c r="F23" s="145" t="s">
        <v>130</v>
      </c>
      <c r="G23" s="145" t="s">
        <v>225</v>
      </c>
      <c r="H23" s="145" t="s">
        <v>226</v>
      </c>
      <c r="I23" s="77">
        <v>109226.25</v>
      </c>
      <c r="J23" s="77">
        <v>109226.25</v>
      </c>
      <c r="K23" s="23"/>
      <c r="L23" s="23"/>
      <c r="M23" s="158">
        <v>109226.25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217</v>
      </c>
      <c r="D24" s="145" t="s">
        <v>218</v>
      </c>
      <c r="E24" s="145" t="s">
        <v>129</v>
      </c>
      <c r="F24" s="145" t="s">
        <v>130</v>
      </c>
      <c r="G24" s="145" t="s">
        <v>225</v>
      </c>
      <c r="H24" s="145" t="s">
        <v>226</v>
      </c>
      <c r="I24" s="77">
        <v>244698.35</v>
      </c>
      <c r="J24" s="77">
        <v>244698.35</v>
      </c>
      <c r="K24" s="23"/>
      <c r="L24" s="23"/>
      <c r="M24" s="158">
        <v>244698.35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217</v>
      </c>
      <c r="D25" s="145" t="s">
        <v>218</v>
      </c>
      <c r="E25" s="145" t="s">
        <v>102</v>
      </c>
      <c r="F25" s="145" t="s">
        <v>103</v>
      </c>
      <c r="G25" s="145" t="s">
        <v>227</v>
      </c>
      <c r="H25" s="145" t="s">
        <v>228</v>
      </c>
      <c r="I25" s="77">
        <v>1536</v>
      </c>
      <c r="J25" s="77">
        <v>1536</v>
      </c>
      <c r="K25" s="23"/>
      <c r="L25" s="23"/>
      <c r="M25" s="158">
        <v>1536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217</v>
      </c>
      <c r="D26" s="145" t="s">
        <v>218</v>
      </c>
      <c r="E26" s="145" t="s">
        <v>102</v>
      </c>
      <c r="F26" s="145" t="s">
        <v>103</v>
      </c>
      <c r="G26" s="145" t="s">
        <v>227</v>
      </c>
      <c r="H26" s="145" t="s">
        <v>228</v>
      </c>
      <c r="I26" s="77">
        <v>8832</v>
      </c>
      <c r="J26" s="77">
        <v>8832</v>
      </c>
      <c r="K26" s="23"/>
      <c r="L26" s="23"/>
      <c r="M26" s="158">
        <v>8832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217</v>
      </c>
      <c r="D27" s="145" t="s">
        <v>218</v>
      </c>
      <c r="E27" s="145" t="s">
        <v>131</v>
      </c>
      <c r="F27" s="145" t="s">
        <v>132</v>
      </c>
      <c r="G27" s="145" t="s">
        <v>227</v>
      </c>
      <c r="H27" s="145" t="s">
        <v>228</v>
      </c>
      <c r="I27" s="77">
        <v>11194.57</v>
      </c>
      <c r="J27" s="77">
        <v>11194.57</v>
      </c>
      <c r="K27" s="23"/>
      <c r="L27" s="23"/>
      <c r="M27" s="158">
        <v>11194.57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217</v>
      </c>
      <c r="D28" s="145" t="s">
        <v>218</v>
      </c>
      <c r="E28" s="145" t="s">
        <v>131</v>
      </c>
      <c r="F28" s="145" t="s">
        <v>132</v>
      </c>
      <c r="G28" s="145" t="s">
        <v>227</v>
      </c>
      <c r="H28" s="145" t="s">
        <v>228</v>
      </c>
      <c r="I28" s="77">
        <v>21003.84</v>
      </c>
      <c r="J28" s="77">
        <v>21003.84</v>
      </c>
      <c r="K28" s="23"/>
      <c r="L28" s="23"/>
      <c r="M28" s="158">
        <v>21003.84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217</v>
      </c>
      <c r="D29" s="145" t="s">
        <v>218</v>
      </c>
      <c r="E29" s="145" t="s">
        <v>131</v>
      </c>
      <c r="F29" s="145" t="s">
        <v>132</v>
      </c>
      <c r="G29" s="145" t="s">
        <v>227</v>
      </c>
      <c r="H29" s="145" t="s">
        <v>228</v>
      </c>
      <c r="I29" s="77">
        <v>4755.45</v>
      </c>
      <c r="J29" s="77">
        <v>4755.45</v>
      </c>
      <c r="K29" s="23"/>
      <c r="L29" s="23"/>
      <c r="M29" s="158">
        <v>4755.45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217</v>
      </c>
      <c r="D30" s="145" t="s">
        <v>218</v>
      </c>
      <c r="E30" s="145" t="s">
        <v>131</v>
      </c>
      <c r="F30" s="145" t="s">
        <v>132</v>
      </c>
      <c r="G30" s="145" t="s">
        <v>227</v>
      </c>
      <c r="H30" s="145" t="s">
        <v>228</v>
      </c>
      <c r="I30" s="77">
        <v>9472.32</v>
      </c>
      <c r="J30" s="77">
        <v>9472.32</v>
      </c>
      <c r="K30" s="23"/>
      <c r="L30" s="23"/>
      <c r="M30" s="158">
        <v>9472.32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229</v>
      </c>
      <c r="D31" s="145" t="s">
        <v>138</v>
      </c>
      <c r="E31" s="145" t="s">
        <v>137</v>
      </c>
      <c r="F31" s="145" t="s">
        <v>138</v>
      </c>
      <c r="G31" s="145" t="s">
        <v>230</v>
      </c>
      <c r="H31" s="145" t="s">
        <v>138</v>
      </c>
      <c r="I31" s="77">
        <v>671674.44</v>
      </c>
      <c r="J31" s="77">
        <v>671674.44</v>
      </c>
      <c r="K31" s="23"/>
      <c r="L31" s="23"/>
      <c r="M31" s="158">
        <v>671674.44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229</v>
      </c>
      <c r="D32" s="145" t="s">
        <v>138</v>
      </c>
      <c r="E32" s="145" t="s">
        <v>137</v>
      </c>
      <c r="F32" s="145" t="s">
        <v>138</v>
      </c>
      <c r="G32" s="145" t="s">
        <v>230</v>
      </c>
      <c r="H32" s="145" t="s">
        <v>138</v>
      </c>
      <c r="I32" s="77">
        <v>285327</v>
      </c>
      <c r="J32" s="77">
        <v>285327</v>
      </c>
      <c r="K32" s="23"/>
      <c r="L32" s="23"/>
      <c r="M32" s="158">
        <v>285327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231</v>
      </c>
      <c r="D33" s="145" t="s">
        <v>232</v>
      </c>
      <c r="E33" s="145" t="s">
        <v>102</v>
      </c>
      <c r="F33" s="145" t="s">
        <v>103</v>
      </c>
      <c r="G33" s="145" t="s">
        <v>233</v>
      </c>
      <c r="H33" s="145" t="s">
        <v>234</v>
      </c>
      <c r="I33" s="77">
        <v>20000</v>
      </c>
      <c r="J33" s="77">
        <v>20000</v>
      </c>
      <c r="K33" s="23"/>
      <c r="L33" s="23"/>
      <c r="M33" s="158">
        <v>20000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235</v>
      </c>
      <c r="D34" s="145" t="s">
        <v>183</v>
      </c>
      <c r="E34" s="145" t="s">
        <v>102</v>
      </c>
      <c r="F34" s="145" t="s">
        <v>103</v>
      </c>
      <c r="G34" s="145" t="s">
        <v>236</v>
      </c>
      <c r="H34" s="145" t="s">
        <v>183</v>
      </c>
      <c r="I34" s="77">
        <v>26500</v>
      </c>
      <c r="J34" s="77">
        <v>26500</v>
      </c>
      <c r="K34" s="23"/>
      <c r="L34" s="23"/>
      <c r="M34" s="158">
        <v>26500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237</v>
      </c>
      <c r="D35" s="145" t="s">
        <v>238</v>
      </c>
      <c r="E35" s="145" t="s">
        <v>102</v>
      </c>
      <c r="F35" s="145" t="s">
        <v>103</v>
      </c>
      <c r="G35" s="145" t="s">
        <v>239</v>
      </c>
      <c r="H35" s="145" t="s">
        <v>240</v>
      </c>
      <c r="I35" s="77">
        <v>382200</v>
      </c>
      <c r="J35" s="77">
        <v>382200</v>
      </c>
      <c r="K35" s="23"/>
      <c r="L35" s="23"/>
      <c r="M35" s="158">
        <v>382200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241</v>
      </c>
      <c r="D36" s="145" t="s">
        <v>242</v>
      </c>
      <c r="E36" s="145" t="s">
        <v>102</v>
      </c>
      <c r="F36" s="145" t="s">
        <v>103</v>
      </c>
      <c r="G36" s="145" t="s">
        <v>243</v>
      </c>
      <c r="H36" s="145" t="s">
        <v>242</v>
      </c>
      <c r="I36" s="77">
        <v>99760</v>
      </c>
      <c r="J36" s="77">
        <v>99760</v>
      </c>
      <c r="K36" s="23"/>
      <c r="L36" s="23"/>
      <c r="M36" s="158">
        <v>99760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241</v>
      </c>
      <c r="D37" s="145" t="s">
        <v>242</v>
      </c>
      <c r="E37" s="145" t="s">
        <v>102</v>
      </c>
      <c r="F37" s="145" t="s">
        <v>103</v>
      </c>
      <c r="G37" s="145" t="s">
        <v>243</v>
      </c>
      <c r="H37" s="145" t="s">
        <v>242</v>
      </c>
      <c r="I37" s="77">
        <v>53360</v>
      </c>
      <c r="J37" s="77">
        <v>53360</v>
      </c>
      <c r="K37" s="23"/>
      <c r="L37" s="23"/>
      <c r="M37" s="158">
        <v>53360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244</v>
      </c>
      <c r="D38" s="145" t="s">
        <v>245</v>
      </c>
      <c r="E38" s="145" t="s">
        <v>102</v>
      </c>
      <c r="F38" s="145" t="s">
        <v>103</v>
      </c>
      <c r="G38" s="145" t="s">
        <v>246</v>
      </c>
      <c r="H38" s="145" t="s">
        <v>247</v>
      </c>
      <c r="I38" s="77">
        <v>5100</v>
      </c>
      <c r="J38" s="77">
        <v>5100</v>
      </c>
      <c r="K38" s="23"/>
      <c r="L38" s="23"/>
      <c r="M38" s="158">
        <v>5100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244</v>
      </c>
      <c r="D39" s="145" t="s">
        <v>245</v>
      </c>
      <c r="E39" s="145" t="s">
        <v>102</v>
      </c>
      <c r="F39" s="145" t="s">
        <v>103</v>
      </c>
      <c r="G39" s="145" t="s">
        <v>248</v>
      </c>
      <c r="H39" s="145" t="s">
        <v>249</v>
      </c>
      <c r="I39" s="77">
        <v>500</v>
      </c>
      <c r="J39" s="77">
        <v>500</v>
      </c>
      <c r="K39" s="23"/>
      <c r="L39" s="23"/>
      <c r="M39" s="158">
        <v>500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244</v>
      </c>
      <c r="D40" s="145" t="s">
        <v>245</v>
      </c>
      <c r="E40" s="145" t="s">
        <v>102</v>
      </c>
      <c r="F40" s="145" t="s">
        <v>103</v>
      </c>
      <c r="G40" s="145" t="s">
        <v>250</v>
      </c>
      <c r="H40" s="145" t="s">
        <v>251</v>
      </c>
      <c r="I40" s="77">
        <v>4500</v>
      </c>
      <c r="J40" s="77">
        <v>4500</v>
      </c>
      <c r="K40" s="23"/>
      <c r="L40" s="23"/>
      <c r="M40" s="158">
        <v>4500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244</v>
      </c>
      <c r="D41" s="145" t="s">
        <v>245</v>
      </c>
      <c r="E41" s="145" t="s">
        <v>102</v>
      </c>
      <c r="F41" s="145" t="s">
        <v>103</v>
      </c>
      <c r="G41" s="145" t="s">
        <v>252</v>
      </c>
      <c r="H41" s="145" t="s">
        <v>253</v>
      </c>
      <c r="I41" s="77">
        <v>20000</v>
      </c>
      <c r="J41" s="77">
        <v>20000</v>
      </c>
      <c r="K41" s="23"/>
      <c r="L41" s="23"/>
      <c r="M41" s="158">
        <v>20000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244</v>
      </c>
      <c r="D42" s="145" t="s">
        <v>245</v>
      </c>
      <c r="E42" s="145" t="s">
        <v>102</v>
      </c>
      <c r="F42" s="145" t="s">
        <v>103</v>
      </c>
      <c r="G42" s="145" t="s">
        <v>254</v>
      </c>
      <c r="H42" s="145" t="s">
        <v>255</v>
      </c>
      <c r="I42" s="77">
        <v>7600</v>
      </c>
      <c r="J42" s="77">
        <v>7600</v>
      </c>
      <c r="K42" s="23"/>
      <c r="L42" s="23"/>
      <c r="M42" s="158">
        <v>7600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244</v>
      </c>
      <c r="D43" s="145" t="s">
        <v>245</v>
      </c>
      <c r="E43" s="145" t="s">
        <v>102</v>
      </c>
      <c r="F43" s="145" t="s">
        <v>103</v>
      </c>
      <c r="G43" s="145" t="s">
        <v>256</v>
      </c>
      <c r="H43" s="145" t="s">
        <v>257</v>
      </c>
      <c r="I43" s="77">
        <v>15000</v>
      </c>
      <c r="J43" s="77">
        <v>15000</v>
      </c>
      <c r="K43" s="23"/>
      <c r="L43" s="23"/>
      <c r="M43" s="158">
        <v>15000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5" t="s">
        <v>70</v>
      </c>
      <c r="B44" s="145" t="s">
        <v>70</v>
      </c>
      <c r="C44" s="145" t="s">
        <v>244</v>
      </c>
      <c r="D44" s="145" t="s">
        <v>245</v>
      </c>
      <c r="E44" s="145" t="s">
        <v>110</v>
      </c>
      <c r="F44" s="145" t="s">
        <v>111</v>
      </c>
      <c r="G44" s="145" t="s">
        <v>258</v>
      </c>
      <c r="H44" s="145" t="s">
        <v>259</v>
      </c>
      <c r="I44" s="77">
        <v>1500</v>
      </c>
      <c r="J44" s="77">
        <v>1500</v>
      </c>
      <c r="K44" s="23"/>
      <c r="L44" s="23"/>
      <c r="M44" s="158">
        <v>1500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5" t="s">
        <v>70</v>
      </c>
      <c r="B45" s="145" t="s">
        <v>70</v>
      </c>
      <c r="C45" s="145" t="s">
        <v>244</v>
      </c>
      <c r="D45" s="145" t="s">
        <v>245</v>
      </c>
      <c r="E45" s="145" t="s">
        <v>177</v>
      </c>
      <c r="F45" s="145" t="s">
        <v>116</v>
      </c>
      <c r="G45" s="145" t="s">
        <v>258</v>
      </c>
      <c r="H45" s="145" t="s">
        <v>259</v>
      </c>
      <c r="I45" s="77">
        <v>26400</v>
      </c>
      <c r="J45" s="77">
        <v>26400</v>
      </c>
      <c r="K45" s="23"/>
      <c r="L45" s="23"/>
      <c r="M45" s="158">
        <v>26400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5" t="s">
        <v>70</v>
      </c>
      <c r="B46" s="145" t="s">
        <v>70</v>
      </c>
      <c r="C46" s="145" t="s">
        <v>260</v>
      </c>
      <c r="D46" s="145" t="s">
        <v>261</v>
      </c>
      <c r="E46" s="145" t="s">
        <v>102</v>
      </c>
      <c r="F46" s="145" t="s">
        <v>103</v>
      </c>
      <c r="G46" s="145" t="s">
        <v>211</v>
      </c>
      <c r="H46" s="145" t="s">
        <v>212</v>
      </c>
      <c r="I46" s="77">
        <v>703320</v>
      </c>
      <c r="J46" s="77">
        <v>703320</v>
      </c>
      <c r="K46" s="23"/>
      <c r="L46" s="23"/>
      <c r="M46" s="158">
        <v>703320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5" t="s">
        <v>70</v>
      </c>
      <c r="B47" s="145" t="s">
        <v>70</v>
      </c>
      <c r="C47" s="145" t="s">
        <v>262</v>
      </c>
      <c r="D47" s="145" t="s">
        <v>263</v>
      </c>
      <c r="E47" s="145" t="s">
        <v>102</v>
      </c>
      <c r="F47" s="145" t="s">
        <v>103</v>
      </c>
      <c r="G47" s="145" t="s">
        <v>215</v>
      </c>
      <c r="H47" s="145" t="s">
        <v>216</v>
      </c>
      <c r="I47" s="77">
        <v>193200</v>
      </c>
      <c r="J47" s="77">
        <v>193200</v>
      </c>
      <c r="K47" s="23"/>
      <c r="L47" s="23"/>
      <c r="M47" s="158">
        <v>193200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5" t="s">
        <v>70</v>
      </c>
      <c r="B48" s="145" t="s">
        <v>70</v>
      </c>
      <c r="C48" s="145" t="s">
        <v>264</v>
      </c>
      <c r="D48" s="145" t="s">
        <v>265</v>
      </c>
      <c r="E48" s="145" t="s">
        <v>119</v>
      </c>
      <c r="F48" s="145" t="s">
        <v>120</v>
      </c>
      <c r="G48" s="145" t="s">
        <v>266</v>
      </c>
      <c r="H48" s="145" t="s">
        <v>267</v>
      </c>
      <c r="I48" s="77">
        <v>19560</v>
      </c>
      <c r="J48" s="77">
        <v>19560</v>
      </c>
      <c r="K48" s="23"/>
      <c r="L48" s="23"/>
      <c r="M48" s="158">
        <v>19560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5" t="s">
        <v>70</v>
      </c>
      <c r="B49" s="145" t="s">
        <v>70</v>
      </c>
      <c r="C49" s="145" t="s">
        <v>268</v>
      </c>
      <c r="D49" s="145" t="s">
        <v>228</v>
      </c>
      <c r="E49" s="145" t="s">
        <v>129</v>
      </c>
      <c r="F49" s="145" t="s">
        <v>130</v>
      </c>
      <c r="G49" s="145" t="s">
        <v>225</v>
      </c>
      <c r="H49" s="145" t="s">
        <v>226</v>
      </c>
      <c r="I49" s="77">
        <v>176000</v>
      </c>
      <c r="J49" s="77">
        <v>176000</v>
      </c>
      <c r="K49" s="23"/>
      <c r="L49" s="23"/>
      <c r="M49" s="158">
        <v>176000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5" t="s">
        <v>70</v>
      </c>
      <c r="B50" s="145" t="s">
        <v>70</v>
      </c>
      <c r="C50" s="145" t="s">
        <v>269</v>
      </c>
      <c r="D50" s="145" t="s">
        <v>270</v>
      </c>
      <c r="E50" s="145" t="s">
        <v>102</v>
      </c>
      <c r="F50" s="145" t="s">
        <v>103</v>
      </c>
      <c r="G50" s="145" t="s">
        <v>266</v>
      </c>
      <c r="H50" s="145" t="s">
        <v>267</v>
      </c>
      <c r="I50" s="77">
        <v>336575.4</v>
      </c>
      <c r="J50" s="77">
        <v>336575.4</v>
      </c>
      <c r="K50" s="23"/>
      <c r="L50" s="23"/>
      <c r="M50" s="158">
        <v>336575.4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5" t="s">
        <v>70</v>
      </c>
      <c r="B51" s="145" t="s">
        <v>70</v>
      </c>
      <c r="C51" s="145" t="s">
        <v>271</v>
      </c>
      <c r="D51" s="145" t="s">
        <v>272</v>
      </c>
      <c r="E51" s="145" t="s">
        <v>102</v>
      </c>
      <c r="F51" s="145" t="s">
        <v>103</v>
      </c>
      <c r="G51" s="145" t="s">
        <v>215</v>
      </c>
      <c r="H51" s="145" t="s">
        <v>216</v>
      </c>
      <c r="I51" s="77">
        <v>4434</v>
      </c>
      <c r="J51" s="77">
        <v>4434</v>
      </c>
      <c r="K51" s="23"/>
      <c r="L51" s="23"/>
      <c r="M51" s="158">
        <v>4434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5" t="s">
        <v>70</v>
      </c>
      <c r="B52" s="145" t="s">
        <v>70</v>
      </c>
      <c r="C52" s="145" t="s">
        <v>273</v>
      </c>
      <c r="D52" s="145" t="s">
        <v>274</v>
      </c>
      <c r="E52" s="145" t="s">
        <v>102</v>
      </c>
      <c r="F52" s="145" t="s">
        <v>103</v>
      </c>
      <c r="G52" s="145" t="s">
        <v>211</v>
      </c>
      <c r="H52" s="145" t="s">
        <v>212</v>
      </c>
      <c r="I52" s="77">
        <v>3225</v>
      </c>
      <c r="J52" s="77">
        <v>3225</v>
      </c>
      <c r="K52" s="23"/>
      <c r="L52" s="23"/>
      <c r="M52" s="158">
        <v>3225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17.25" customHeight="1" spans="1:24">
      <c r="A53" s="32" t="s">
        <v>178</v>
      </c>
      <c r="B53" s="33"/>
      <c r="C53" s="146"/>
      <c r="D53" s="146"/>
      <c r="E53" s="146"/>
      <c r="F53" s="146"/>
      <c r="G53" s="146"/>
      <c r="H53" s="147"/>
      <c r="I53" s="77">
        <v>13486219.24</v>
      </c>
      <c r="J53" s="77">
        <v>13486219.24</v>
      </c>
      <c r="K53" s="77"/>
      <c r="L53" s="77"/>
      <c r="M53" s="158">
        <v>13486219.24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</sheetData>
  <mergeCells count="31">
    <mergeCell ref="A3:X3"/>
    <mergeCell ref="A4:H4"/>
    <mergeCell ref="I5:X5"/>
    <mergeCell ref="J6:N6"/>
    <mergeCell ref="O6:Q6"/>
    <mergeCell ref="S6:X6"/>
    <mergeCell ref="A53:H5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W16"/>
  <sheetViews>
    <sheetView showZeros="0" workbookViewId="0">
      <selection activeCell="A12" sqref="$A12:$XFD1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2" ht="13.5" customHeight="1" spans="2:23">
      <c r="B2" s="134"/>
      <c r="E2" s="1"/>
      <c r="F2" s="1"/>
      <c r="G2" s="1"/>
      <c r="H2" s="1"/>
      <c r="U2" s="134"/>
      <c r="W2" s="139" t="s">
        <v>275</v>
      </c>
    </row>
    <row r="3" ht="46.5" customHeight="1" spans="1:23">
      <c r="A3" s="3" t="str">
        <f>"2025"&amp;"年部门项目支出预算表"</f>
        <v>2025年部门项目支出预算表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3.5" customHeight="1" spans="1:23">
      <c r="A4" s="4" t="str">
        <f>"单位名称："&amp;"寻甸回族彝族自治县财政局"</f>
        <v>单位名称：寻甸回族彝族自治县财政局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U4" s="134"/>
      <c r="W4" s="115" t="s">
        <v>1</v>
      </c>
    </row>
    <row r="5" ht="21.75" customHeight="1" spans="1:23">
      <c r="A5" s="8" t="s">
        <v>276</v>
      </c>
      <c r="B5" s="9" t="s">
        <v>189</v>
      </c>
      <c r="C5" s="8" t="s">
        <v>190</v>
      </c>
      <c r="D5" s="8" t="s">
        <v>277</v>
      </c>
      <c r="E5" s="9" t="s">
        <v>191</v>
      </c>
      <c r="F5" s="9" t="s">
        <v>192</v>
      </c>
      <c r="G5" s="9" t="s">
        <v>278</v>
      </c>
      <c r="H5" s="9" t="s">
        <v>279</v>
      </c>
      <c r="I5" s="27" t="s">
        <v>55</v>
      </c>
      <c r="J5" s="10" t="s">
        <v>280</v>
      </c>
      <c r="K5" s="11"/>
      <c r="L5" s="11"/>
      <c r="M5" s="12"/>
      <c r="N5" s="10" t="s">
        <v>197</v>
      </c>
      <c r="O5" s="11"/>
      <c r="P5" s="12"/>
      <c r="Q5" s="9" t="s">
        <v>61</v>
      </c>
      <c r="R5" s="10" t="s">
        <v>62</v>
      </c>
      <c r="S5" s="11"/>
      <c r="T5" s="11"/>
      <c r="U5" s="11"/>
      <c r="V5" s="11"/>
      <c r="W5" s="12"/>
    </row>
    <row r="6" ht="21.75" customHeight="1" spans="1:23">
      <c r="A6" s="13"/>
      <c r="B6" s="28"/>
      <c r="C6" s="13"/>
      <c r="D6" s="13"/>
      <c r="E6" s="14"/>
      <c r="F6" s="14"/>
      <c r="G6" s="14"/>
      <c r="H6" s="14"/>
      <c r="I6" s="28"/>
      <c r="J6" s="135" t="s">
        <v>58</v>
      </c>
      <c r="K6" s="136"/>
      <c r="L6" s="9" t="s">
        <v>59</v>
      </c>
      <c r="M6" s="9" t="s">
        <v>60</v>
      </c>
      <c r="N6" s="9" t="s">
        <v>58</v>
      </c>
      <c r="O6" s="9" t="s">
        <v>59</v>
      </c>
      <c r="P6" s="9" t="s">
        <v>60</v>
      </c>
      <c r="Q6" s="14"/>
      <c r="R6" s="9" t="s">
        <v>57</v>
      </c>
      <c r="S6" s="9" t="s">
        <v>64</v>
      </c>
      <c r="T6" s="9" t="s">
        <v>203</v>
      </c>
      <c r="U6" s="9" t="s">
        <v>66</v>
      </c>
      <c r="V6" s="9" t="s">
        <v>67</v>
      </c>
      <c r="W6" s="9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6"/>
      <c r="B8" s="18"/>
      <c r="C8" s="16"/>
      <c r="D8" s="16"/>
      <c r="E8" s="17"/>
      <c r="F8" s="17"/>
      <c r="G8" s="17"/>
      <c r="H8" s="17"/>
      <c r="I8" s="18"/>
      <c r="J8" s="65" t="s">
        <v>57</v>
      </c>
      <c r="K8" s="65" t="s">
        <v>281</v>
      </c>
      <c r="L8" s="17"/>
      <c r="M8" s="17"/>
      <c r="N8" s="17"/>
      <c r="O8" s="17"/>
      <c r="P8" s="17"/>
      <c r="Q8" s="17"/>
      <c r="R8" s="17"/>
      <c r="S8" s="17"/>
      <c r="T8" s="17"/>
      <c r="U8" s="18"/>
      <c r="V8" s="17"/>
      <c r="W8" s="17"/>
    </row>
    <row r="9" ht="15" customHeight="1" spans="1:23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19">
        <v>21</v>
      </c>
      <c r="V9" s="35">
        <v>22</v>
      </c>
      <c r="W9" s="19">
        <v>23</v>
      </c>
    </row>
    <row r="10" ht="21.75" customHeight="1" spans="1:23">
      <c r="A10" s="67" t="s">
        <v>282</v>
      </c>
      <c r="B10" s="67" t="s">
        <v>283</v>
      </c>
      <c r="C10" s="67" t="s">
        <v>284</v>
      </c>
      <c r="D10" s="67" t="s">
        <v>70</v>
      </c>
      <c r="E10" s="67" t="s">
        <v>102</v>
      </c>
      <c r="F10" s="67" t="s">
        <v>103</v>
      </c>
      <c r="G10" s="67" t="s">
        <v>246</v>
      </c>
      <c r="H10" s="67" t="s">
        <v>247</v>
      </c>
      <c r="I10" s="77">
        <v>140000</v>
      </c>
      <c r="J10" s="77">
        <v>140000</v>
      </c>
      <c r="K10" s="77">
        <v>140000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285</v>
      </c>
      <c r="B11" s="67" t="s">
        <v>286</v>
      </c>
      <c r="C11" s="67" t="s">
        <v>287</v>
      </c>
      <c r="D11" s="67" t="s">
        <v>70</v>
      </c>
      <c r="E11" s="67" t="s">
        <v>104</v>
      </c>
      <c r="F11" s="67" t="s">
        <v>105</v>
      </c>
      <c r="G11" s="67" t="s">
        <v>288</v>
      </c>
      <c r="H11" s="67" t="s">
        <v>289</v>
      </c>
      <c r="I11" s="77">
        <v>800000</v>
      </c>
      <c r="J11" s="77">
        <v>800000</v>
      </c>
      <c r="K11" s="77">
        <v>800000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290</v>
      </c>
      <c r="B12" s="67" t="s">
        <v>291</v>
      </c>
      <c r="C12" s="67" t="s">
        <v>292</v>
      </c>
      <c r="D12" s="67" t="s">
        <v>70</v>
      </c>
      <c r="E12" s="67" t="s">
        <v>104</v>
      </c>
      <c r="F12" s="67" t="s">
        <v>105</v>
      </c>
      <c r="G12" s="67" t="s">
        <v>293</v>
      </c>
      <c r="H12" s="67" t="s">
        <v>294</v>
      </c>
      <c r="I12" s="77">
        <v>107697</v>
      </c>
      <c r="J12" s="77">
        <v>107697</v>
      </c>
      <c r="K12" s="77">
        <v>107697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290</v>
      </c>
      <c r="B13" s="67" t="s">
        <v>295</v>
      </c>
      <c r="C13" s="67" t="s">
        <v>296</v>
      </c>
      <c r="D13" s="67" t="s">
        <v>70</v>
      </c>
      <c r="E13" s="67" t="s">
        <v>102</v>
      </c>
      <c r="F13" s="67" t="s">
        <v>103</v>
      </c>
      <c r="G13" s="67" t="s">
        <v>288</v>
      </c>
      <c r="H13" s="67" t="s">
        <v>289</v>
      </c>
      <c r="I13" s="77">
        <v>365000</v>
      </c>
      <c r="J13" s="77">
        <v>365000</v>
      </c>
      <c r="K13" s="77">
        <v>365000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290</v>
      </c>
      <c r="B14" s="67" t="s">
        <v>297</v>
      </c>
      <c r="C14" s="67" t="s">
        <v>298</v>
      </c>
      <c r="D14" s="67" t="s">
        <v>70</v>
      </c>
      <c r="E14" s="67" t="s">
        <v>104</v>
      </c>
      <c r="F14" s="67" t="s">
        <v>105</v>
      </c>
      <c r="G14" s="67" t="s">
        <v>293</v>
      </c>
      <c r="H14" s="67" t="s">
        <v>294</v>
      </c>
      <c r="I14" s="77">
        <v>600000</v>
      </c>
      <c r="J14" s="77">
        <v>600000</v>
      </c>
      <c r="K14" s="77">
        <v>600000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290</v>
      </c>
      <c r="B15" s="67" t="s">
        <v>299</v>
      </c>
      <c r="C15" s="67" t="s">
        <v>300</v>
      </c>
      <c r="D15" s="67" t="s">
        <v>70</v>
      </c>
      <c r="E15" s="67" t="s">
        <v>102</v>
      </c>
      <c r="F15" s="67" t="s">
        <v>103</v>
      </c>
      <c r="G15" s="67" t="s">
        <v>288</v>
      </c>
      <c r="H15" s="67" t="s">
        <v>289</v>
      </c>
      <c r="I15" s="77">
        <v>320000</v>
      </c>
      <c r="J15" s="77">
        <v>320000</v>
      </c>
      <c r="K15" s="77">
        <v>320000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18.75" customHeight="1" spans="1:23">
      <c r="A16" s="32" t="s">
        <v>178</v>
      </c>
      <c r="B16" s="33"/>
      <c r="C16" s="33"/>
      <c r="D16" s="33"/>
      <c r="E16" s="33"/>
      <c r="F16" s="33"/>
      <c r="G16" s="33"/>
      <c r="H16" s="34"/>
      <c r="I16" s="77">
        <v>2332697</v>
      </c>
      <c r="J16" s="77">
        <v>2332697</v>
      </c>
      <c r="K16" s="77">
        <v>2332697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49"/>
  <sheetViews>
    <sheetView showZeros="0" topLeftCell="A41" workbookViewId="0">
      <selection activeCell="A1" sqref="$A1:$XFD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2" ht="18" customHeight="1" spans="10:10">
      <c r="J2" s="2" t="s">
        <v>301</v>
      </c>
    </row>
    <row r="3" ht="39.75" customHeight="1" spans="1:10">
      <c r="A3" s="63" t="str">
        <f>"2025"&amp;"年部门项目支出绩效目标表"</f>
        <v>2025年部门项目支出绩效目标表</v>
      </c>
      <c r="B3" s="3"/>
      <c r="C3" s="3"/>
      <c r="D3" s="3"/>
      <c r="E3" s="3"/>
      <c r="F3" s="64"/>
      <c r="G3" s="3"/>
      <c r="H3" s="64"/>
      <c r="I3" s="64"/>
      <c r="J3" s="3"/>
    </row>
    <row r="4" ht="17.25" customHeight="1" spans="1:1">
      <c r="A4" s="4" t="str">
        <f>"单位名称："&amp;"寻甸回族彝族自治县财政局"</f>
        <v>单位名称：寻甸回族彝族自治县财政局</v>
      </c>
    </row>
    <row r="5" ht="44.25" customHeight="1" spans="1:10">
      <c r="A5" s="65" t="s">
        <v>190</v>
      </c>
      <c r="B5" s="65" t="s">
        <v>302</v>
      </c>
      <c r="C5" s="65" t="s">
        <v>303</v>
      </c>
      <c r="D5" s="65" t="s">
        <v>304</v>
      </c>
      <c r="E5" s="65" t="s">
        <v>305</v>
      </c>
      <c r="F5" s="66" t="s">
        <v>306</v>
      </c>
      <c r="G5" s="65" t="s">
        <v>307</v>
      </c>
      <c r="H5" s="66" t="s">
        <v>308</v>
      </c>
      <c r="I5" s="66" t="s">
        <v>309</v>
      </c>
      <c r="J5" s="65" t="s">
        <v>310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5">
        <v>6</v>
      </c>
      <c r="G6" s="131">
        <v>7</v>
      </c>
      <c r="H6" s="35">
        <v>8</v>
      </c>
      <c r="I6" s="35">
        <v>9</v>
      </c>
      <c r="J6" s="131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2" t="s">
        <v>70</v>
      </c>
      <c r="B8" s="20"/>
      <c r="C8" s="20"/>
      <c r="D8" s="20"/>
      <c r="E8" s="29"/>
      <c r="F8" s="20"/>
      <c r="G8" s="29"/>
      <c r="H8" s="20"/>
      <c r="I8" s="20"/>
      <c r="J8" s="29"/>
    </row>
    <row r="9" ht="42" customHeight="1" spans="1:10">
      <c r="A9" s="133" t="s">
        <v>287</v>
      </c>
      <c r="B9" s="20" t="s">
        <v>311</v>
      </c>
      <c r="C9" s="20" t="s">
        <v>312</v>
      </c>
      <c r="D9" s="20" t="s">
        <v>313</v>
      </c>
      <c r="E9" s="29" t="s">
        <v>314</v>
      </c>
      <c r="F9" s="20" t="s">
        <v>315</v>
      </c>
      <c r="G9" s="29" t="s">
        <v>84</v>
      </c>
      <c r="H9" s="20" t="s">
        <v>316</v>
      </c>
      <c r="I9" s="20" t="s">
        <v>317</v>
      </c>
      <c r="J9" s="29" t="s">
        <v>318</v>
      </c>
    </row>
    <row r="10" ht="42" customHeight="1" spans="1:10">
      <c r="A10" s="133" t="s">
        <v>287</v>
      </c>
      <c r="B10" s="20" t="s">
        <v>311</v>
      </c>
      <c r="C10" s="20" t="s">
        <v>312</v>
      </c>
      <c r="D10" s="20" t="s">
        <v>313</v>
      </c>
      <c r="E10" s="29" t="s">
        <v>319</v>
      </c>
      <c r="F10" s="20" t="s">
        <v>315</v>
      </c>
      <c r="G10" s="29" t="s">
        <v>84</v>
      </c>
      <c r="H10" s="20" t="s">
        <v>316</v>
      </c>
      <c r="I10" s="20" t="s">
        <v>317</v>
      </c>
      <c r="J10" s="29" t="s">
        <v>320</v>
      </c>
    </row>
    <row r="11" ht="42" customHeight="1" spans="1:10">
      <c r="A11" s="133" t="s">
        <v>287</v>
      </c>
      <c r="B11" s="20" t="s">
        <v>311</v>
      </c>
      <c r="C11" s="20" t="s">
        <v>312</v>
      </c>
      <c r="D11" s="20" t="s">
        <v>321</v>
      </c>
      <c r="E11" s="29" t="s">
        <v>322</v>
      </c>
      <c r="F11" s="20" t="s">
        <v>315</v>
      </c>
      <c r="G11" s="29" t="s">
        <v>323</v>
      </c>
      <c r="H11" s="20" t="s">
        <v>324</v>
      </c>
      <c r="I11" s="20" t="s">
        <v>325</v>
      </c>
      <c r="J11" s="29" t="s">
        <v>326</v>
      </c>
    </row>
    <row r="12" ht="42" customHeight="1" spans="1:10">
      <c r="A12" s="133" t="s">
        <v>287</v>
      </c>
      <c r="B12" s="20" t="s">
        <v>311</v>
      </c>
      <c r="C12" s="20" t="s">
        <v>312</v>
      </c>
      <c r="D12" s="20" t="s">
        <v>321</v>
      </c>
      <c r="E12" s="29" t="s">
        <v>327</v>
      </c>
      <c r="F12" s="20" t="s">
        <v>315</v>
      </c>
      <c r="G12" s="29" t="s">
        <v>323</v>
      </c>
      <c r="H12" s="20" t="s">
        <v>324</v>
      </c>
      <c r="I12" s="20" t="s">
        <v>325</v>
      </c>
      <c r="J12" s="29" t="s">
        <v>328</v>
      </c>
    </row>
    <row r="13" ht="42" customHeight="1" spans="1:10">
      <c r="A13" s="133" t="s">
        <v>287</v>
      </c>
      <c r="B13" s="20" t="s">
        <v>311</v>
      </c>
      <c r="C13" s="20" t="s">
        <v>312</v>
      </c>
      <c r="D13" s="20" t="s">
        <v>329</v>
      </c>
      <c r="E13" s="29" t="s">
        <v>330</v>
      </c>
      <c r="F13" s="20" t="s">
        <v>315</v>
      </c>
      <c r="G13" s="29" t="s">
        <v>323</v>
      </c>
      <c r="H13" s="20" t="s">
        <v>324</v>
      </c>
      <c r="I13" s="20" t="s">
        <v>325</v>
      </c>
      <c r="J13" s="29" t="s">
        <v>331</v>
      </c>
    </row>
    <row r="14" ht="42" customHeight="1" spans="1:10">
      <c r="A14" s="133" t="s">
        <v>287</v>
      </c>
      <c r="B14" s="20" t="s">
        <v>311</v>
      </c>
      <c r="C14" s="20" t="s">
        <v>332</v>
      </c>
      <c r="D14" s="20" t="s">
        <v>333</v>
      </c>
      <c r="E14" s="29" t="s">
        <v>334</v>
      </c>
      <c r="F14" s="20" t="s">
        <v>315</v>
      </c>
      <c r="G14" s="29" t="s">
        <v>323</v>
      </c>
      <c r="H14" s="20" t="s">
        <v>324</v>
      </c>
      <c r="I14" s="20" t="s">
        <v>325</v>
      </c>
      <c r="J14" s="29" t="s">
        <v>335</v>
      </c>
    </row>
    <row r="15" ht="42" customHeight="1" spans="1:10">
      <c r="A15" s="133" t="s">
        <v>287</v>
      </c>
      <c r="B15" s="20" t="s">
        <v>311</v>
      </c>
      <c r="C15" s="20" t="s">
        <v>332</v>
      </c>
      <c r="D15" s="20" t="s">
        <v>336</v>
      </c>
      <c r="E15" s="29" t="s">
        <v>337</v>
      </c>
      <c r="F15" s="20" t="s">
        <v>315</v>
      </c>
      <c r="G15" s="29" t="s">
        <v>323</v>
      </c>
      <c r="H15" s="20" t="s">
        <v>324</v>
      </c>
      <c r="I15" s="20" t="s">
        <v>325</v>
      </c>
      <c r="J15" s="29" t="s">
        <v>338</v>
      </c>
    </row>
    <row r="16" ht="42" customHeight="1" spans="1:10">
      <c r="A16" s="133" t="s">
        <v>287</v>
      </c>
      <c r="B16" s="20" t="s">
        <v>311</v>
      </c>
      <c r="C16" s="20" t="s">
        <v>339</v>
      </c>
      <c r="D16" s="20" t="s">
        <v>340</v>
      </c>
      <c r="E16" s="29" t="s">
        <v>341</v>
      </c>
      <c r="F16" s="20" t="s">
        <v>315</v>
      </c>
      <c r="G16" s="29" t="s">
        <v>323</v>
      </c>
      <c r="H16" s="20" t="s">
        <v>324</v>
      </c>
      <c r="I16" s="20" t="s">
        <v>325</v>
      </c>
      <c r="J16" s="29" t="s">
        <v>342</v>
      </c>
    </row>
    <row r="17" ht="42" customHeight="1" spans="1:10">
      <c r="A17" s="133" t="s">
        <v>284</v>
      </c>
      <c r="B17" s="20" t="s">
        <v>343</v>
      </c>
      <c r="C17" s="20" t="s">
        <v>312</v>
      </c>
      <c r="D17" s="20" t="s">
        <v>313</v>
      </c>
      <c r="E17" s="29" t="s">
        <v>344</v>
      </c>
      <c r="F17" s="20" t="s">
        <v>315</v>
      </c>
      <c r="G17" s="29" t="s">
        <v>323</v>
      </c>
      <c r="H17" s="20" t="s">
        <v>324</v>
      </c>
      <c r="I17" s="20" t="s">
        <v>317</v>
      </c>
      <c r="J17" s="29" t="s">
        <v>345</v>
      </c>
    </row>
    <row r="18" ht="42" customHeight="1" spans="1:10">
      <c r="A18" s="133" t="s">
        <v>284</v>
      </c>
      <c r="B18" s="20" t="s">
        <v>343</v>
      </c>
      <c r="C18" s="20" t="s">
        <v>312</v>
      </c>
      <c r="D18" s="20" t="s">
        <v>313</v>
      </c>
      <c r="E18" s="29" t="s">
        <v>346</v>
      </c>
      <c r="F18" s="20" t="s">
        <v>315</v>
      </c>
      <c r="G18" s="29" t="s">
        <v>323</v>
      </c>
      <c r="H18" s="20" t="s">
        <v>324</v>
      </c>
      <c r="I18" s="20" t="s">
        <v>317</v>
      </c>
      <c r="J18" s="29" t="s">
        <v>347</v>
      </c>
    </row>
    <row r="19" ht="42" customHeight="1" spans="1:10">
      <c r="A19" s="133" t="s">
        <v>284</v>
      </c>
      <c r="B19" s="20" t="s">
        <v>343</v>
      </c>
      <c r="C19" s="20" t="s">
        <v>312</v>
      </c>
      <c r="D19" s="20" t="s">
        <v>321</v>
      </c>
      <c r="E19" s="29" t="s">
        <v>348</v>
      </c>
      <c r="F19" s="20" t="s">
        <v>315</v>
      </c>
      <c r="G19" s="29" t="s">
        <v>323</v>
      </c>
      <c r="H19" s="20" t="s">
        <v>324</v>
      </c>
      <c r="I19" s="20" t="s">
        <v>317</v>
      </c>
      <c r="J19" s="29" t="s">
        <v>349</v>
      </c>
    </row>
    <row r="20" ht="42" customHeight="1" spans="1:10">
      <c r="A20" s="133" t="s">
        <v>284</v>
      </c>
      <c r="B20" s="20" t="s">
        <v>343</v>
      </c>
      <c r="C20" s="20" t="s">
        <v>312</v>
      </c>
      <c r="D20" s="20" t="s">
        <v>329</v>
      </c>
      <c r="E20" s="29" t="s">
        <v>350</v>
      </c>
      <c r="F20" s="20" t="s">
        <v>351</v>
      </c>
      <c r="G20" s="29" t="s">
        <v>323</v>
      </c>
      <c r="H20" s="20" t="s">
        <v>324</v>
      </c>
      <c r="I20" s="20" t="s">
        <v>317</v>
      </c>
      <c r="J20" s="29" t="s">
        <v>352</v>
      </c>
    </row>
    <row r="21" ht="42" customHeight="1" spans="1:10">
      <c r="A21" s="133" t="s">
        <v>284</v>
      </c>
      <c r="B21" s="20" t="s">
        <v>343</v>
      </c>
      <c r="C21" s="20" t="s">
        <v>332</v>
      </c>
      <c r="D21" s="20" t="s">
        <v>353</v>
      </c>
      <c r="E21" s="29" t="s">
        <v>354</v>
      </c>
      <c r="F21" s="20" t="s">
        <v>315</v>
      </c>
      <c r="G21" s="29" t="s">
        <v>323</v>
      </c>
      <c r="H21" s="20" t="s">
        <v>324</v>
      </c>
      <c r="I21" s="20" t="s">
        <v>317</v>
      </c>
      <c r="J21" s="29" t="s">
        <v>355</v>
      </c>
    </row>
    <row r="22" ht="42" customHeight="1" spans="1:10">
      <c r="A22" s="133" t="s">
        <v>284</v>
      </c>
      <c r="B22" s="20" t="s">
        <v>343</v>
      </c>
      <c r="C22" s="20" t="s">
        <v>332</v>
      </c>
      <c r="D22" s="20" t="s">
        <v>333</v>
      </c>
      <c r="E22" s="29" t="s">
        <v>356</v>
      </c>
      <c r="F22" s="20" t="s">
        <v>315</v>
      </c>
      <c r="G22" s="29" t="s">
        <v>323</v>
      </c>
      <c r="H22" s="20" t="s">
        <v>324</v>
      </c>
      <c r="I22" s="20" t="s">
        <v>317</v>
      </c>
      <c r="J22" s="29" t="s">
        <v>357</v>
      </c>
    </row>
    <row r="23" ht="42" customHeight="1" spans="1:10">
      <c r="A23" s="133" t="s">
        <v>284</v>
      </c>
      <c r="B23" s="20" t="s">
        <v>343</v>
      </c>
      <c r="C23" s="20" t="s">
        <v>339</v>
      </c>
      <c r="D23" s="20" t="s">
        <v>340</v>
      </c>
      <c r="E23" s="29" t="s">
        <v>358</v>
      </c>
      <c r="F23" s="20" t="s">
        <v>315</v>
      </c>
      <c r="G23" s="29" t="s">
        <v>359</v>
      </c>
      <c r="H23" s="20" t="s">
        <v>324</v>
      </c>
      <c r="I23" s="20" t="s">
        <v>317</v>
      </c>
      <c r="J23" s="29" t="s">
        <v>360</v>
      </c>
    </row>
    <row r="24" ht="42" customHeight="1" spans="1:10">
      <c r="A24" s="133" t="s">
        <v>292</v>
      </c>
      <c r="B24" s="20" t="s">
        <v>361</v>
      </c>
      <c r="C24" s="20" t="s">
        <v>312</v>
      </c>
      <c r="D24" s="20" t="s">
        <v>321</v>
      </c>
      <c r="E24" s="29" t="s">
        <v>362</v>
      </c>
      <c r="F24" s="20" t="s">
        <v>363</v>
      </c>
      <c r="G24" s="29" t="s">
        <v>87</v>
      </c>
      <c r="H24" s="20" t="s">
        <v>324</v>
      </c>
      <c r="I24" s="20" t="s">
        <v>317</v>
      </c>
      <c r="J24" s="29" t="s">
        <v>364</v>
      </c>
    </row>
    <row r="25" ht="42" customHeight="1" spans="1:10">
      <c r="A25" s="133" t="s">
        <v>292</v>
      </c>
      <c r="B25" s="20" t="s">
        <v>361</v>
      </c>
      <c r="C25" s="20" t="s">
        <v>312</v>
      </c>
      <c r="D25" s="20" t="s">
        <v>321</v>
      </c>
      <c r="E25" s="29" t="s">
        <v>365</v>
      </c>
      <c r="F25" s="20" t="s">
        <v>363</v>
      </c>
      <c r="G25" s="29" t="s">
        <v>84</v>
      </c>
      <c r="H25" s="20" t="s">
        <v>366</v>
      </c>
      <c r="I25" s="20" t="s">
        <v>317</v>
      </c>
      <c r="J25" s="29" t="s">
        <v>367</v>
      </c>
    </row>
    <row r="26" ht="42" customHeight="1" spans="1:10">
      <c r="A26" s="133" t="s">
        <v>292</v>
      </c>
      <c r="B26" s="20" t="s">
        <v>361</v>
      </c>
      <c r="C26" s="20" t="s">
        <v>312</v>
      </c>
      <c r="D26" s="20" t="s">
        <v>321</v>
      </c>
      <c r="E26" s="29" t="s">
        <v>368</v>
      </c>
      <c r="F26" s="20" t="s">
        <v>363</v>
      </c>
      <c r="G26" s="29" t="s">
        <v>92</v>
      </c>
      <c r="H26" s="20" t="s">
        <v>324</v>
      </c>
      <c r="I26" s="20" t="s">
        <v>317</v>
      </c>
      <c r="J26" s="29" t="s">
        <v>369</v>
      </c>
    </row>
    <row r="27" ht="42" customHeight="1" spans="1:10">
      <c r="A27" s="133" t="s">
        <v>292</v>
      </c>
      <c r="B27" s="20" t="s">
        <v>361</v>
      </c>
      <c r="C27" s="20" t="s">
        <v>312</v>
      </c>
      <c r="D27" s="20" t="s">
        <v>321</v>
      </c>
      <c r="E27" s="29" t="s">
        <v>370</v>
      </c>
      <c r="F27" s="20" t="s">
        <v>363</v>
      </c>
      <c r="G27" s="29" t="s">
        <v>92</v>
      </c>
      <c r="H27" s="20" t="s">
        <v>324</v>
      </c>
      <c r="I27" s="20" t="s">
        <v>317</v>
      </c>
      <c r="J27" s="29" t="s">
        <v>371</v>
      </c>
    </row>
    <row r="28" ht="42" customHeight="1" spans="1:10">
      <c r="A28" s="133" t="s">
        <v>292</v>
      </c>
      <c r="B28" s="20" t="s">
        <v>361</v>
      </c>
      <c r="C28" s="20" t="s">
        <v>332</v>
      </c>
      <c r="D28" s="20" t="s">
        <v>333</v>
      </c>
      <c r="E28" s="29" t="s">
        <v>372</v>
      </c>
      <c r="F28" s="20" t="s">
        <v>315</v>
      </c>
      <c r="G28" s="29" t="s">
        <v>373</v>
      </c>
      <c r="H28" s="20" t="s">
        <v>374</v>
      </c>
      <c r="I28" s="20" t="s">
        <v>317</v>
      </c>
      <c r="J28" s="29" t="s">
        <v>375</v>
      </c>
    </row>
    <row r="29" ht="42" customHeight="1" spans="1:10">
      <c r="A29" s="133" t="s">
        <v>292</v>
      </c>
      <c r="B29" s="20" t="s">
        <v>361</v>
      </c>
      <c r="C29" s="20" t="s">
        <v>332</v>
      </c>
      <c r="D29" s="20" t="s">
        <v>333</v>
      </c>
      <c r="E29" s="29" t="s">
        <v>376</v>
      </c>
      <c r="F29" s="20" t="s">
        <v>315</v>
      </c>
      <c r="G29" s="29" t="s">
        <v>92</v>
      </c>
      <c r="H29" s="20" t="s">
        <v>377</v>
      </c>
      <c r="I29" s="20" t="s">
        <v>317</v>
      </c>
      <c r="J29" s="29" t="s">
        <v>378</v>
      </c>
    </row>
    <row r="30" ht="42" customHeight="1" spans="1:10">
      <c r="A30" s="133" t="s">
        <v>292</v>
      </c>
      <c r="B30" s="20" t="s">
        <v>361</v>
      </c>
      <c r="C30" s="20" t="s">
        <v>332</v>
      </c>
      <c r="D30" s="20" t="s">
        <v>333</v>
      </c>
      <c r="E30" s="29" t="s">
        <v>379</v>
      </c>
      <c r="F30" s="20" t="s">
        <v>315</v>
      </c>
      <c r="G30" s="29" t="s">
        <v>380</v>
      </c>
      <c r="H30" s="20" t="s">
        <v>377</v>
      </c>
      <c r="I30" s="20" t="s">
        <v>317</v>
      </c>
      <c r="J30" s="29" t="s">
        <v>381</v>
      </c>
    </row>
    <row r="31" ht="42" customHeight="1" spans="1:10">
      <c r="A31" s="133" t="s">
        <v>292</v>
      </c>
      <c r="B31" s="20" t="s">
        <v>361</v>
      </c>
      <c r="C31" s="20" t="s">
        <v>332</v>
      </c>
      <c r="D31" s="20" t="s">
        <v>336</v>
      </c>
      <c r="E31" s="29" t="s">
        <v>382</v>
      </c>
      <c r="F31" s="20" t="s">
        <v>315</v>
      </c>
      <c r="G31" s="29" t="s">
        <v>83</v>
      </c>
      <c r="H31" s="20" t="s">
        <v>383</v>
      </c>
      <c r="I31" s="20" t="s">
        <v>317</v>
      </c>
      <c r="J31" s="29" t="s">
        <v>384</v>
      </c>
    </row>
    <row r="32" ht="42" customHeight="1" spans="1:10">
      <c r="A32" s="133" t="s">
        <v>292</v>
      </c>
      <c r="B32" s="20" t="s">
        <v>361</v>
      </c>
      <c r="C32" s="20" t="s">
        <v>339</v>
      </c>
      <c r="D32" s="20" t="s">
        <v>340</v>
      </c>
      <c r="E32" s="29" t="s">
        <v>385</v>
      </c>
      <c r="F32" s="20" t="s">
        <v>315</v>
      </c>
      <c r="G32" s="29" t="s">
        <v>323</v>
      </c>
      <c r="H32" s="20" t="s">
        <v>324</v>
      </c>
      <c r="I32" s="20" t="s">
        <v>317</v>
      </c>
      <c r="J32" s="29" t="s">
        <v>386</v>
      </c>
    </row>
    <row r="33" ht="42" customHeight="1" spans="1:10">
      <c r="A33" s="133" t="s">
        <v>296</v>
      </c>
      <c r="B33" s="20" t="s">
        <v>387</v>
      </c>
      <c r="C33" s="20" t="s">
        <v>312</v>
      </c>
      <c r="D33" s="20" t="s">
        <v>313</v>
      </c>
      <c r="E33" s="29" t="s">
        <v>388</v>
      </c>
      <c r="F33" s="20" t="s">
        <v>315</v>
      </c>
      <c r="G33" s="29" t="s">
        <v>85</v>
      </c>
      <c r="H33" s="20" t="s">
        <v>316</v>
      </c>
      <c r="I33" s="20" t="s">
        <v>317</v>
      </c>
      <c r="J33" s="29" t="s">
        <v>389</v>
      </c>
    </row>
    <row r="34" ht="42" customHeight="1" spans="1:10">
      <c r="A34" s="133" t="s">
        <v>296</v>
      </c>
      <c r="B34" s="20" t="s">
        <v>387</v>
      </c>
      <c r="C34" s="20" t="s">
        <v>312</v>
      </c>
      <c r="D34" s="20" t="s">
        <v>313</v>
      </c>
      <c r="E34" s="29" t="s">
        <v>390</v>
      </c>
      <c r="F34" s="20" t="s">
        <v>315</v>
      </c>
      <c r="G34" s="29" t="s">
        <v>83</v>
      </c>
      <c r="H34" s="20" t="s">
        <v>316</v>
      </c>
      <c r="I34" s="20" t="s">
        <v>317</v>
      </c>
      <c r="J34" s="29" t="s">
        <v>391</v>
      </c>
    </row>
    <row r="35" ht="42" customHeight="1" spans="1:10">
      <c r="A35" s="133" t="s">
        <v>296</v>
      </c>
      <c r="B35" s="20" t="s">
        <v>387</v>
      </c>
      <c r="C35" s="20" t="s">
        <v>312</v>
      </c>
      <c r="D35" s="20" t="s">
        <v>321</v>
      </c>
      <c r="E35" s="29" t="s">
        <v>392</v>
      </c>
      <c r="F35" s="20" t="s">
        <v>315</v>
      </c>
      <c r="G35" s="29" t="s">
        <v>323</v>
      </c>
      <c r="H35" s="20" t="s">
        <v>324</v>
      </c>
      <c r="I35" s="20" t="s">
        <v>317</v>
      </c>
      <c r="J35" s="29" t="s">
        <v>393</v>
      </c>
    </row>
    <row r="36" ht="42" customHeight="1" spans="1:10">
      <c r="A36" s="133" t="s">
        <v>296</v>
      </c>
      <c r="B36" s="20" t="s">
        <v>387</v>
      </c>
      <c r="C36" s="20" t="s">
        <v>312</v>
      </c>
      <c r="D36" s="20" t="s">
        <v>321</v>
      </c>
      <c r="E36" s="29" t="s">
        <v>394</v>
      </c>
      <c r="F36" s="20" t="s">
        <v>315</v>
      </c>
      <c r="G36" s="29" t="s">
        <v>323</v>
      </c>
      <c r="H36" s="20" t="s">
        <v>324</v>
      </c>
      <c r="I36" s="20" t="s">
        <v>317</v>
      </c>
      <c r="J36" s="29" t="s">
        <v>395</v>
      </c>
    </row>
    <row r="37" ht="42" customHeight="1" spans="1:10">
      <c r="A37" s="133" t="s">
        <v>296</v>
      </c>
      <c r="B37" s="20" t="s">
        <v>387</v>
      </c>
      <c r="C37" s="20" t="s">
        <v>312</v>
      </c>
      <c r="D37" s="20" t="s">
        <v>329</v>
      </c>
      <c r="E37" s="29" t="s">
        <v>396</v>
      </c>
      <c r="F37" s="20" t="s">
        <v>315</v>
      </c>
      <c r="G37" s="29" t="s">
        <v>323</v>
      </c>
      <c r="H37" s="20" t="s">
        <v>324</v>
      </c>
      <c r="I37" s="20" t="s">
        <v>317</v>
      </c>
      <c r="J37" s="29" t="s">
        <v>397</v>
      </c>
    </row>
    <row r="38" ht="42" customHeight="1" spans="1:10">
      <c r="A38" s="133" t="s">
        <v>296</v>
      </c>
      <c r="B38" s="20" t="s">
        <v>387</v>
      </c>
      <c r="C38" s="20" t="s">
        <v>332</v>
      </c>
      <c r="D38" s="20" t="s">
        <v>333</v>
      </c>
      <c r="E38" s="29" t="s">
        <v>398</v>
      </c>
      <c r="F38" s="20" t="s">
        <v>315</v>
      </c>
      <c r="G38" s="29" t="s">
        <v>323</v>
      </c>
      <c r="H38" s="20" t="s">
        <v>324</v>
      </c>
      <c r="I38" s="20" t="s">
        <v>317</v>
      </c>
      <c r="J38" s="29" t="s">
        <v>399</v>
      </c>
    </row>
    <row r="39" ht="42" customHeight="1" spans="1:10">
      <c r="A39" s="133" t="s">
        <v>296</v>
      </c>
      <c r="B39" s="20" t="s">
        <v>387</v>
      </c>
      <c r="C39" s="20" t="s">
        <v>332</v>
      </c>
      <c r="D39" s="20" t="s">
        <v>336</v>
      </c>
      <c r="E39" s="29" t="s">
        <v>337</v>
      </c>
      <c r="F39" s="20" t="s">
        <v>315</v>
      </c>
      <c r="G39" s="29" t="s">
        <v>323</v>
      </c>
      <c r="H39" s="20" t="s">
        <v>324</v>
      </c>
      <c r="I39" s="20" t="s">
        <v>317</v>
      </c>
      <c r="J39" s="29" t="s">
        <v>400</v>
      </c>
    </row>
    <row r="40" ht="42" customHeight="1" spans="1:10">
      <c r="A40" s="133" t="s">
        <v>296</v>
      </c>
      <c r="B40" s="20" t="s">
        <v>387</v>
      </c>
      <c r="C40" s="20" t="s">
        <v>339</v>
      </c>
      <c r="D40" s="20" t="s">
        <v>340</v>
      </c>
      <c r="E40" s="29" t="s">
        <v>401</v>
      </c>
      <c r="F40" s="20" t="s">
        <v>402</v>
      </c>
      <c r="G40" s="29" t="s">
        <v>84</v>
      </c>
      <c r="H40" s="20" t="s">
        <v>366</v>
      </c>
      <c r="I40" s="20" t="s">
        <v>317</v>
      </c>
      <c r="J40" s="29" t="s">
        <v>403</v>
      </c>
    </row>
    <row r="41" ht="42" customHeight="1" spans="1:10">
      <c r="A41" s="133" t="s">
        <v>298</v>
      </c>
      <c r="B41" s="20" t="s">
        <v>404</v>
      </c>
      <c r="C41" s="20" t="s">
        <v>312</v>
      </c>
      <c r="D41" s="20" t="s">
        <v>321</v>
      </c>
      <c r="E41" s="29" t="s">
        <v>365</v>
      </c>
      <c r="F41" s="20" t="s">
        <v>315</v>
      </c>
      <c r="G41" s="29" t="s">
        <v>323</v>
      </c>
      <c r="H41" s="20" t="s">
        <v>324</v>
      </c>
      <c r="I41" s="20" t="s">
        <v>317</v>
      </c>
      <c r="J41" s="29" t="s">
        <v>367</v>
      </c>
    </row>
    <row r="42" ht="42" customHeight="1" spans="1:10">
      <c r="A42" s="133" t="s">
        <v>298</v>
      </c>
      <c r="B42" s="20" t="s">
        <v>404</v>
      </c>
      <c r="C42" s="20" t="s">
        <v>312</v>
      </c>
      <c r="D42" s="20" t="s">
        <v>321</v>
      </c>
      <c r="E42" s="29" t="s">
        <v>368</v>
      </c>
      <c r="F42" s="20" t="s">
        <v>402</v>
      </c>
      <c r="G42" s="29" t="s">
        <v>92</v>
      </c>
      <c r="H42" s="20" t="s">
        <v>324</v>
      </c>
      <c r="I42" s="20" t="s">
        <v>317</v>
      </c>
      <c r="J42" s="29" t="s">
        <v>369</v>
      </c>
    </row>
    <row r="43" ht="42" customHeight="1" spans="1:10">
      <c r="A43" s="133" t="s">
        <v>298</v>
      </c>
      <c r="B43" s="20" t="s">
        <v>404</v>
      </c>
      <c r="C43" s="20" t="s">
        <v>332</v>
      </c>
      <c r="D43" s="20" t="s">
        <v>336</v>
      </c>
      <c r="E43" s="29" t="s">
        <v>382</v>
      </c>
      <c r="F43" s="20" t="s">
        <v>315</v>
      </c>
      <c r="G43" s="29" t="s">
        <v>405</v>
      </c>
      <c r="H43" s="20" t="s">
        <v>383</v>
      </c>
      <c r="I43" s="20" t="s">
        <v>317</v>
      </c>
      <c r="J43" s="29" t="s">
        <v>384</v>
      </c>
    </row>
    <row r="44" ht="42" customHeight="1" spans="1:10">
      <c r="A44" s="133" t="s">
        <v>298</v>
      </c>
      <c r="B44" s="20" t="s">
        <v>404</v>
      </c>
      <c r="C44" s="20" t="s">
        <v>339</v>
      </c>
      <c r="D44" s="20" t="s">
        <v>340</v>
      </c>
      <c r="E44" s="29" t="s">
        <v>385</v>
      </c>
      <c r="F44" s="20" t="s">
        <v>315</v>
      </c>
      <c r="G44" s="29" t="s">
        <v>323</v>
      </c>
      <c r="H44" s="20" t="s">
        <v>324</v>
      </c>
      <c r="I44" s="20" t="s">
        <v>317</v>
      </c>
      <c r="J44" s="29" t="s">
        <v>386</v>
      </c>
    </row>
    <row r="45" ht="42" customHeight="1" spans="1:10">
      <c r="A45" s="133" t="s">
        <v>300</v>
      </c>
      <c r="B45" s="20" t="s">
        <v>406</v>
      </c>
      <c r="C45" s="20" t="s">
        <v>312</v>
      </c>
      <c r="D45" s="20" t="s">
        <v>313</v>
      </c>
      <c r="E45" s="29" t="s">
        <v>407</v>
      </c>
      <c r="F45" s="20" t="s">
        <v>315</v>
      </c>
      <c r="G45" s="29" t="s">
        <v>323</v>
      </c>
      <c r="H45" s="20" t="s">
        <v>324</v>
      </c>
      <c r="I45" s="20" t="s">
        <v>317</v>
      </c>
      <c r="J45" s="29" t="s">
        <v>408</v>
      </c>
    </row>
    <row r="46" ht="42" customHeight="1" spans="1:10">
      <c r="A46" s="133" t="s">
        <v>300</v>
      </c>
      <c r="B46" s="20" t="s">
        <v>406</v>
      </c>
      <c r="C46" s="20" t="s">
        <v>312</v>
      </c>
      <c r="D46" s="20" t="s">
        <v>321</v>
      </c>
      <c r="E46" s="29" t="s">
        <v>409</v>
      </c>
      <c r="F46" s="20" t="s">
        <v>315</v>
      </c>
      <c r="G46" s="29" t="s">
        <v>323</v>
      </c>
      <c r="H46" s="20" t="s">
        <v>324</v>
      </c>
      <c r="I46" s="20" t="s">
        <v>317</v>
      </c>
      <c r="J46" s="29" t="s">
        <v>410</v>
      </c>
    </row>
    <row r="47" ht="42" customHeight="1" spans="1:10">
      <c r="A47" s="133" t="s">
        <v>300</v>
      </c>
      <c r="B47" s="20" t="s">
        <v>406</v>
      </c>
      <c r="C47" s="20" t="s">
        <v>312</v>
      </c>
      <c r="D47" s="20" t="s">
        <v>329</v>
      </c>
      <c r="E47" s="29" t="s">
        <v>411</v>
      </c>
      <c r="F47" s="20" t="s">
        <v>412</v>
      </c>
      <c r="G47" s="29" t="s">
        <v>323</v>
      </c>
      <c r="H47" s="20" t="s">
        <v>324</v>
      </c>
      <c r="I47" s="20" t="s">
        <v>317</v>
      </c>
      <c r="J47" s="29" t="s">
        <v>413</v>
      </c>
    </row>
    <row r="48" ht="42" customHeight="1" spans="1:10">
      <c r="A48" s="133" t="s">
        <v>300</v>
      </c>
      <c r="B48" s="20" t="s">
        <v>406</v>
      </c>
      <c r="C48" s="20" t="s">
        <v>332</v>
      </c>
      <c r="D48" s="20" t="s">
        <v>336</v>
      </c>
      <c r="E48" s="29" t="s">
        <v>414</v>
      </c>
      <c r="F48" s="20" t="s">
        <v>315</v>
      </c>
      <c r="G48" s="29" t="s">
        <v>405</v>
      </c>
      <c r="H48" s="20" t="s">
        <v>383</v>
      </c>
      <c r="I48" s="20" t="s">
        <v>317</v>
      </c>
      <c r="J48" s="29" t="s">
        <v>415</v>
      </c>
    </row>
    <row r="49" ht="42" customHeight="1" spans="1:10">
      <c r="A49" s="133" t="s">
        <v>300</v>
      </c>
      <c r="B49" s="20" t="s">
        <v>406</v>
      </c>
      <c r="C49" s="20" t="s">
        <v>339</v>
      </c>
      <c r="D49" s="20" t="s">
        <v>340</v>
      </c>
      <c r="E49" s="29" t="s">
        <v>416</v>
      </c>
      <c r="F49" s="20" t="s">
        <v>315</v>
      </c>
      <c r="G49" s="29" t="s">
        <v>323</v>
      </c>
      <c r="H49" s="20" t="s">
        <v>324</v>
      </c>
      <c r="I49" s="20" t="s">
        <v>317</v>
      </c>
      <c r="J49" s="29" t="s">
        <v>417</v>
      </c>
    </row>
  </sheetData>
  <mergeCells count="14">
    <mergeCell ref="A3:J3"/>
    <mergeCell ref="A4:H4"/>
    <mergeCell ref="A9:A16"/>
    <mergeCell ref="A17:A23"/>
    <mergeCell ref="A24:A32"/>
    <mergeCell ref="A33:A40"/>
    <mergeCell ref="A41:A44"/>
    <mergeCell ref="A45:A49"/>
    <mergeCell ref="B9:B16"/>
    <mergeCell ref="B17:B23"/>
    <mergeCell ref="B24:B32"/>
    <mergeCell ref="B33:B40"/>
    <mergeCell ref="B41:B44"/>
    <mergeCell ref="B45:B4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F13"/>
  <sheetViews>
    <sheetView showZeros="0" topLeftCell="A5" workbookViewId="0">
      <selection activeCell="A13" sqref="A13:C13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418</v>
      </c>
    </row>
    <row r="3" ht="42" customHeight="1" spans="1:6">
      <c r="A3" s="119" t="str">
        <f>"2025"&amp;"年政府性基金预算支出预算表"</f>
        <v>2025年政府性基金预算支出预算表</v>
      </c>
      <c r="B3" s="119" t="s">
        <v>419</v>
      </c>
      <c r="C3" s="120"/>
      <c r="D3" s="121"/>
      <c r="E3" s="121"/>
      <c r="F3" s="121"/>
    </row>
    <row r="4" ht="13.5" customHeight="1" spans="1:6">
      <c r="A4" s="4" t="str">
        <f>"单位名称："&amp;"寻甸回族彝族自治县财政局"</f>
        <v>单位名称：寻甸回族彝族自治县财政局</v>
      </c>
      <c r="B4" s="4" t="s">
        <v>420</v>
      </c>
      <c r="C4" s="116"/>
      <c r="D4" s="118"/>
      <c r="E4" s="118"/>
      <c r="F4" s="115" t="s">
        <v>1</v>
      </c>
    </row>
    <row r="5" ht="19.5" customHeight="1" spans="1:6">
      <c r="A5" s="122" t="s">
        <v>188</v>
      </c>
      <c r="B5" s="123" t="s">
        <v>73</v>
      </c>
      <c r="C5" s="122" t="s">
        <v>74</v>
      </c>
      <c r="D5" s="10" t="s">
        <v>421</v>
      </c>
      <c r="E5" s="11"/>
      <c r="F5" s="12"/>
    </row>
    <row r="6" ht="18.75" customHeight="1" spans="1:6">
      <c r="A6" s="124"/>
      <c r="B6" s="125"/>
      <c r="C6" s="124"/>
      <c r="D6" s="15" t="s">
        <v>55</v>
      </c>
      <c r="E6" s="10" t="s">
        <v>76</v>
      </c>
      <c r="F6" s="15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0"/>
      <c r="B8" s="20"/>
      <c r="C8" s="20"/>
      <c r="D8" s="77"/>
      <c r="E8" s="77"/>
      <c r="F8" s="77"/>
    </row>
    <row r="9" ht="21" customHeight="1" spans="1:6">
      <c r="A9" s="20"/>
      <c r="B9" s="20"/>
      <c r="C9" s="20"/>
      <c r="D9" s="77"/>
      <c r="E9" s="77"/>
      <c r="F9" s="77"/>
    </row>
    <row r="10" ht="18.75" customHeight="1" spans="1:6">
      <c r="A10" s="128" t="s">
        <v>178</v>
      </c>
      <c r="B10" s="128" t="s">
        <v>178</v>
      </c>
      <c r="C10" s="129" t="s">
        <v>178</v>
      </c>
      <c r="D10" s="77"/>
      <c r="E10" s="77"/>
      <c r="F10" s="77"/>
    </row>
    <row r="13" customHeight="1" spans="1:3">
      <c r="A13" s="130" t="s">
        <v>422</v>
      </c>
      <c r="B13" s="130"/>
      <c r="C13" s="130"/>
    </row>
  </sheetData>
  <mergeCells count="8">
    <mergeCell ref="A3:F3"/>
    <mergeCell ref="A4:C4"/>
    <mergeCell ref="D5:F5"/>
    <mergeCell ref="A10:C10"/>
    <mergeCell ref="A13:C13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1"/>
  <sheetViews>
    <sheetView showZeros="0" workbookViewId="0">
      <selection activeCell="I32" sqref="I3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2" ht="15.75" customHeight="1" spans="2:19">
      <c r="B2" s="81"/>
      <c r="C2" s="81"/>
      <c r="R2" s="2"/>
      <c r="S2" s="2" t="s">
        <v>423</v>
      </c>
    </row>
    <row r="3" ht="41.25" customHeight="1" spans="1:19">
      <c r="A3" s="70" t="str">
        <f>"2025"&amp;"年政府采购预算表"</f>
        <v>2025年政府采购预算表</v>
      </c>
      <c r="B3" s="64"/>
      <c r="C3" s="64"/>
      <c r="D3" s="3"/>
      <c r="E3" s="3"/>
      <c r="F3" s="3"/>
      <c r="G3" s="3"/>
      <c r="H3" s="3"/>
      <c r="I3" s="3"/>
      <c r="J3" s="3"/>
      <c r="K3" s="3"/>
      <c r="L3" s="3"/>
      <c r="M3" s="64"/>
      <c r="N3" s="3"/>
      <c r="O3" s="3"/>
      <c r="P3" s="64"/>
      <c r="Q3" s="3"/>
      <c r="R3" s="64"/>
      <c r="S3" s="64"/>
    </row>
    <row r="4" ht="18.75" customHeight="1" spans="1:19">
      <c r="A4" s="108" t="str">
        <f>"单位名称："&amp;"寻甸回族彝族自治县财政局"</f>
        <v>单位名称：寻甸回族彝族自治县财政局</v>
      </c>
      <c r="B4" s="83"/>
      <c r="C4" s="83"/>
      <c r="D4" s="6"/>
      <c r="E4" s="6"/>
      <c r="F4" s="6"/>
      <c r="G4" s="6"/>
      <c r="H4" s="6"/>
      <c r="I4" s="6"/>
      <c r="J4" s="6"/>
      <c r="K4" s="6"/>
      <c r="L4" s="6"/>
      <c r="R4" s="7"/>
      <c r="S4" s="115" t="s">
        <v>1</v>
      </c>
    </row>
    <row r="5" ht="15.75" customHeight="1" spans="1:19">
      <c r="A5" s="9" t="s">
        <v>187</v>
      </c>
      <c r="B5" s="84" t="s">
        <v>188</v>
      </c>
      <c r="C5" s="84" t="s">
        <v>424</v>
      </c>
      <c r="D5" s="85" t="s">
        <v>425</v>
      </c>
      <c r="E5" s="85" t="s">
        <v>426</v>
      </c>
      <c r="F5" s="85" t="s">
        <v>427</v>
      </c>
      <c r="G5" s="85" t="s">
        <v>428</v>
      </c>
      <c r="H5" s="85" t="s">
        <v>429</v>
      </c>
      <c r="I5" s="98" t="s">
        <v>195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4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430</v>
      </c>
      <c r="L6" s="87" t="s">
        <v>431</v>
      </c>
      <c r="M6" s="100" t="s">
        <v>432</v>
      </c>
      <c r="N6" s="101" t="s">
        <v>433</v>
      </c>
      <c r="O6" s="101"/>
      <c r="P6" s="106"/>
      <c r="Q6" s="101"/>
      <c r="R6" s="107"/>
      <c r="S6" s="88"/>
    </row>
    <row r="7" ht="54" customHeight="1" spans="1:19">
      <c r="A7" s="17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178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434</v>
      </c>
      <c r="B11" s="4"/>
      <c r="C11" s="4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T13"/>
  <sheetViews>
    <sheetView showZeros="0" workbookViewId="0">
      <selection activeCell="B19" sqref="B19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435</v>
      </c>
    </row>
    <row r="3" ht="41.25" customHeight="1" spans="1:20">
      <c r="A3" s="70" t="str">
        <f>"2025"&amp;"年政府购买服务预算表"</f>
        <v>2025年政府购买服务预算表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"单位名称："&amp;"寻甸回族彝族自治县财政局"</f>
        <v>单位名称：寻甸回族彝族自治县财政局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9" t="s">
        <v>187</v>
      </c>
      <c r="B5" s="84" t="s">
        <v>188</v>
      </c>
      <c r="C5" s="84" t="s">
        <v>424</v>
      </c>
      <c r="D5" s="84" t="s">
        <v>436</v>
      </c>
      <c r="E5" s="84" t="s">
        <v>437</v>
      </c>
      <c r="F5" s="84" t="s">
        <v>438</v>
      </c>
      <c r="G5" s="84" t="s">
        <v>439</v>
      </c>
      <c r="H5" s="85" t="s">
        <v>440</v>
      </c>
      <c r="I5" s="85" t="s">
        <v>441</v>
      </c>
      <c r="J5" s="98" t="s">
        <v>195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4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430</v>
      </c>
      <c r="M6" s="87" t="s">
        <v>431</v>
      </c>
      <c r="N6" s="100" t="s">
        <v>432</v>
      </c>
      <c r="O6" s="101" t="s">
        <v>433</v>
      </c>
      <c r="P6" s="101"/>
      <c r="Q6" s="106"/>
      <c r="R6" s="101"/>
      <c r="S6" s="107"/>
      <c r="T6" s="88"/>
    </row>
    <row r="7" ht="54" customHeight="1" spans="1:20">
      <c r="A7" s="17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8">
        <v>1</v>
      </c>
      <c r="B8" s="88">
        <v>2</v>
      </c>
      <c r="C8" s="18">
        <v>3</v>
      </c>
      <c r="D8" s="18">
        <v>4</v>
      </c>
      <c r="E8" s="88">
        <v>5</v>
      </c>
      <c r="F8" s="18">
        <v>6</v>
      </c>
      <c r="G8" s="18">
        <v>7</v>
      </c>
      <c r="H8" s="88">
        <v>8</v>
      </c>
      <c r="I8" s="18">
        <v>9</v>
      </c>
      <c r="J8" s="18">
        <v>10</v>
      </c>
      <c r="K8" s="88">
        <v>11</v>
      </c>
      <c r="L8" s="18">
        <v>12</v>
      </c>
      <c r="M8" s="18">
        <v>13</v>
      </c>
      <c r="N8" s="88">
        <v>14</v>
      </c>
      <c r="O8" s="18">
        <v>15</v>
      </c>
      <c r="P8" s="18">
        <v>16</v>
      </c>
      <c r="Q8" s="88">
        <v>17</v>
      </c>
      <c r="R8" s="18">
        <v>18</v>
      </c>
      <c r="S8" s="18">
        <v>19</v>
      </c>
      <c r="T8" s="18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178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3" customHeight="1" spans="1:1">
      <c r="A13" t="s">
        <v>442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12"/>
  <sheetViews>
    <sheetView showZeros="0" topLeftCell="C1" workbookViewId="0">
      <selection activeCell="A12" sqref="A12"/>
    </sheetView>
  </sheetViews>
  <sheetFormatPr defaultColWidth="9.125" defaultRowHeight="14.25" customHeight="1"/>
  <cols>
    <col min="1" max="1" width="37.75" customWidth="1"/>
    <col min="2" max="24" width="20" customWidth="1"/>
  </cols>
  <sheetData>
    <row r="2" ht="17.25" customHeight="1" spans="4:24">
      <c r="D2" s="69"/>
      <c r="W2" s="2"/>
      <c r="X2" s="2" t="s">
        <v>443</v>
      </c>
    </row>
    <row r="3" ht="41.25" customHeight="1" spans="1:24">
      <c r="A3" s="70" t="str">
        <f>"2025"&amp;"年对下转移支付预算表"</f>
        <v>2025年对下转移支付预算表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4"/>
      <c r="X3" s="64"/>
    </row>
    <row r="4" ht="18" customHeight="1" spans="1:24">
      <c r="A4" s="71" t="str">
        <f>"单位名称："&amp;"寻甸回族彝族自治县财政局"</f>
        <v>单位名称：寻甸回族彝族自治县财政局</v>
      </c>
      <c r="B4" s="72"/>
      <c r="C4" s="72"/>
      <c r="D4" s="73"/>
      <c r="E4" s="74"/>
      <c r="F4" s="74"/>
      <c r="G4" s="74"/>
      <c r="H4" s="74"/>
      <c r="I4" s="74"/>
      <c r="W4" s="7"/>
      <c r="X4" s="7" t="s">
        <v>1</v>
      </c>
    </row>
    <row r="5" ht="19.5" customHeight="1" spans="1:24">
      <c r="A5" s="27" t="s">
        <v>444</v>
      </c>
      <c r="B5" s="10" t="s">
        <v>195</v>
      </c>
      <c r="C5" s="11"/>
      <c r="D5" s="11"/>
      <c r="E5" s="10" t="s">
        <v>445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78"/>
      <c r="X5" s="79"/>
    </row>
    <row r="6" ht="40.5" customHeight="1" spans="1:24">
      <c r="A6" s="18"/>
      <c r="B6" s="28" t="s">
        <v>55</v>
      </c>
      <c r="C6" s="9" t="s">
        <v>58</v>
      </c>
      <c r="D6" s="75" t="s">
        <v>430</v>
      </c>
      <c r="E6" s="47" t="s">
        <v>446</v>
      </c>
      <c r="F6" s="47" t="s">
        <v>447</v>
      </c>
      <c r="G6" s="47" t="s">
        <v>448</v>
      </c>
      <c r="H6" s="47" t="s">
        <v>449</v>
      </c>
      <c r="I6" s="47" t="s">
        <v>450</v>
      </c>
      <c r="J6" s="47" t="s">
        <v>451</v>
      </c>
      <c r="K6" s="47" t="s">
        <v>452</v>
      </c>
      <c r="L6" s="47" t="s">
        <v>453</v>
      </c>
      <c r="M6" s="47" t="s">
        <v>454</v>
      </c>
      <c r="N6" s="47" t="s">
        <v>455</v>
      </c>
      <c r="O6" s="47" t="s">
        <v>456</v>
      </c>
      <c r="P6" s="47" t="s">
        <v>457</v>
      </c>
      <c r="Q6" s="47" t="s">
        <v>458</v>
      </c>
      <c r="R6" s="47" t="s">
        <v>459</v>
      </c>
      <c r="S6" s="47" t="s">
        <v>460</v>
      </c>
      <c r="T6" s="47" t="s">
        <v>461</v>
      </c>
      <c r="U6" s="47" t="s">
        <v>462</v>
      </c>
      <c r="V6" s="47" t="s">
        <v>463</v>
      </c>
      <c r="W6" s="47" t="s">
        <v>464</v>
      </c>
      <c r="X6" s="80" t="s">
        <v>465</v>
      </c>
    </row>
    <row r="7" ht="19.5" customHeight="1" spans="1:24">
      <c r="A7" s="19">
        <v>1</v>
      </c>
      <c r="B7" s="19">
        <v>2</v>
      </c>
      <c r="C7" s="19">
        <v>3</v>
      </c>
      <c r="D7" s="76">
        <v>4</v>
      </c>
      <c r="E7" s="35">
        <v>5</v>
      </c>
      <c r="F7" s="19">
        <v>6</v>
      </c>
      <c r="G7" s="19">
        <v>7</v>
      </c>
      <c r="H7" s="76">
        <v>8</v>
      </c>
      <c r="I7" s="19">
        <v>9</v>
      </c>
      <c r="J7" s="19">
        <v>10</v>
      </c>
      <c r="K7" s="19">
        <v>11</v>
      </c>
      <c r="L7" s="76">
        <v>12</v>
      </c>
      <c r="M7" s="19">
        <v>13</v>
      </c>
      <c r="N7" s="19">
        <v>14</v>
      </c>
      <c r="O7" s="19">
        <v>15</v>
      </c>
      <c r="P7" s="76">
        <v>16</v>
      </c>
      <c r="Q7" s="19">
        <v>17</v>
      </c>
      <c r="R7" s="19">
        <v>18</v>
      </c>
      <c r="S7" s="19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2" customHeight="1" spans="1:1">
      <c r="A12" t="s">
        <v>466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11"/>
  <sheetViews>
    <sheetView showZeros="0" workbookViewId="0">
      <selection activeCell="A11" sqref="A1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2" ht="16.5" customHeight="1" spans="10:10">
      <c r="J2" s="2" t="s">
        <v>467</v>
      </c>
    </row>
    <row r="3" ht="41.25" customHeight="1" spans="1:10">
      <c r="A3" s="63" t="str">
        <f>"2025"&amp;"年对下转移支付绩效目标表"</f>
        <v>2025年对下转移支付绩效目标表</v>
      </c>
      <c r="B3" s="3"/>
      <c r="C3" s="3"/>
      <c r="D3" s="3"/>
      <c r="E3" s="3"/>
      <c r="F3" s="64"/>
      <c r="G3" s="3"/>
      <c r="H3" s="64"/>
      <c r="I3" s="64"/>
      <c r="J3" s="3"/>
    </row>
    <row r="4" ht="17.25" customHeight="1" spans="1:1">
      <c r="A4" s="4" t="str">
        <f>"单位名称："&amp;"寻甸回族彝族自治县财政局"</f>
        <v>单位名称：寻甸回族彝族自治县财政局</v>
      </c>
    </row>
    <row r="5" ht="44.25" customHeight="1" spans="1:10">
      <c r="A5" s="65" t="s">
        <v>444</v>
      </c>
      <c r="B5" s="65" t="s">
        <v>302</v>
      </c>
      <c r="C5" s="65" t="s">
        <v>303</v>
      </c>
      <c r="D5" s="65" t="s">
        <v>304</v>
      </c>
      <c r="E5" s="65" t="s">
        <v>305</v>
      </c>
      <c r="F5" s="66" t="s">
        <v>306</v>
      </c>
      <c r="G5" s="65" t="s">
        <v>307</v>
      </c>
      <c r="H5" s="66" t="s">
        <v>308</v>
      </c>
      <c r="I5" s="66" t="s">
        <v>309</v>
      </c>
      <c r="J5" s="65" t="s">
        <v>310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0"/>
      <c r="C8" s="20"/>
      <c r="D8" s="20"/>
      <c r="E8" s="29"/>
      <c r="F8" s="20"/>
      <c r="G8" s="29"/>
      <c r="H8" s="20"/>
      <c r="I8" s="20"/>
      <c r="J8" s="29"/>
    </row>
    <row r="11" customHeight="1" spans="1:1">
      <c r="A11" t="s">
        <v>468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I12"/>
  <sheetViews>
    <sheetView showZeros="0" workbookViewId="0">
      <selection activeCell="A12" sqref="A12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2" customHeight="1" spans="1:9">
      <c r="A2" s="37" t="s">
        <v>469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"单位名称："&amp;"寻甸回族彝族自治县财政局"</f>
        <v>单位名称：寻甸回族彝族自治县财政局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187</v>
      </c>
      <c r="B5" s="47" t="s">
        <v>188</v>
      </c>
      <c r="C5" s="48" t="s">
        <v>470</v>
      </c>
      <c r="D5" s="46" t="s">
        <v>471</v>
      </c>
      <c r="E5" s="46" t="s">
        <v>472</v>
      </c>
      <c r="F5" s="46" t="s">
        <v>473</v>
      </c>
      <c r="G5" s="47" t="s">
        <v>474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428</v>
      </c>
      <c r="H6" s="47" t="s">
        <v>475</v>
      </c>
      <c r="I6" s="47" t="s">
        <v>476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0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2" customHeight="1" spans="1:1">
      <c r="A12" t="s">
        <v>477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K14"/>
  <sheetViews>
    <sheetView showZeros="0" workbookViewId="0">
      <selection activeCell="A14" sqref="A14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2" customHeight="1" spans="4:11">
      <c r="D2" s="1"/>
      <c r="E2" s="1"/>
      <c r="F2" s="1"/>
      <c r="G2" s="1"/>
      <c r="K2" s="2" t="s">
        <v>478</v>
      </c>
    </row>
    <row r="3" ht="41.25" customHeight="1" spans="1:11">
      <c r="A3" s="3" t="str">
        <f>"2025"&amp;"年上级转移支付补助项目支出预算表"</f>
        <v>2025年上级转移支付补助项目支出预算表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3.5" customHeight="1" spans="1:11">
      <c r="A4" s="4" t="str">
        <f>"单位名称："&amp;"寻甸回族彝族自治县财政局"</f>
        <v>单位名称：寻甸回族彝族自治县财政局</v>
      </c>
      <c r="B4" s="5"/>
      <c r="C4" s="5"/>
      <c r="D4" s="5"/>
      <c r="E4" s="5"/>
      <c r="F4" s="5"/>
      <c r="G4" s="5"/>
      <c r="H4" s="6"/>
      <c r="I4" s="6"/>
      <c r="J4" s="6"/>
      <c r="K4" s="7" t="s">
        <v>1</v>
      </c>
    </row>
    <row r="5" ht="21.75" customHeight="1" spans="1:11">
      <c r="A5" s="8" t="s">
        <v>276</v>
      </c>
      <c r="B5" s="8" t="s">
        <v>190</v>
      </c>
      <c r="C5" s="8" t="s">
        <v>277</v>
      </c>
      <c r="D5" s="9" t="s">
        <v>191</v>
      </c>
      <c r="E5" s="9" t="s">
        <v>192</v>
      </c>
      <c r="F5" s="9" t="s">
        <v>278</v>
      </c>
      <c r="G5" s="9" t="s">
        <v>279</v>
      </c>
      <c r="H5" s="27" t="s">
        <v>55</v>
      </c>
      <c r="I5" s="10" t="s">
        <v>479</v>
      </c>
      <c r="J5" s="11"/>
      <c r="K5" s="12"/>
    </row>
    <row r="6" ht="21.75" customHeight="1" spans="1:11">
      <c r="A6" s="13"/>
      <c r="B6" s="13"/>
      <c r="C6" s="13"/>
      <c r="D6" s="14"/>
      <c r="E6" s="14"/>
      <c r="F6" s="14"/>
      <c r="G6" s="14"/>
      <c r="H6" s="28"/>
      <c r="I6" s="9" t="s">
        <v>58</v>
      </c>
      <c r="J6" s="9" t="s">
        <v>59</v>
      </c>
      <c r="K6" s="9" t="s">
        <v>60</v>
      </c>
    </row>
    <row r="7" ht="40.5" customHeight="1" spans="1:11">
      <c r="A7" s="16"/>
      <c r="B7" s="16"/>
      <c r="C7" s="16"/>
      <c r="D7" s="17"/>
      <c r="E7" s="17"/>
      <c r="F7" s="17"/>
      <c r="G7" s="17"/>
      <c r="H7" s="18"/>
      <c r="I7" s="17" t="s">
        <v>57</v>
      </c>
      <c r="J7" s="17"/>
      <c r="K7" s="17"/>
    </row>
    <row r="8" ht="15" customHeight="1" spans="1:1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5">
        <v>10</v>
      </c>
      <c r="K8" s="35">
        <v>11</v>
      </c>
    </row>
    <row r="9" ht="18.75" customHeight="1" spans="1:11">
      <c r="A9" s="29"/>
      <c r="B9" s="20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0"/>
      <c r="C10" s="20"/>
      <c r="D10" s="20"/>
      <c r="E10" s="20"/>
      <c r="F10" s="20"/>
      <c r="G10" s="20"/>
      <c r="H10" s="22"/>
      <c r="I10" s="22"/>
      <c r="J10" s="22"/>
      <c r="K10" s="30"/>
    </row>
    <row r="11" ht="18.75" customHeight="1" spans="1:11">
      <c r="A11" s="32" t="s">
        <v>178</v>
      </c>
      <c r="B11" s="33"/>
      <c r="C11" s="33"/>
      <c r="D11" s="33"/>
      <c r="E11" s="33"/>
      <c r="F11" s="33"/>
      <c r="G11" s="34"/>
      <c r="H11" s="22"/>
      <c r="I11" s="22"/>
      <c r="J11" s="22"/>
      <c r="K11" s="30"/>
    </row>
    <row r="14" customHeight="1" spans="1:1">
      <c r="A14" t="s">
        <v>480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G16"/>
  <sheetViews>
    <sheetView showZeros="0" workbookViewId="0">
      <selection activeCell="A1" sqref="$A1:$XFD1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2" ht="13.5" customHeight="1" spans="4:7">
      <c r="D2" s="1"/>
      <c r="G2" s="2" t="s">
        <v>481</v>
      </c>
    </row>
    <row r="3" ht="41.25" customHeight="1" spans="1:7">
      <c r="A3" s="3" t="str">
        <f>"2025"&amp;"年部门项目中期规划预算表"</f>
        <v>2025年部门项目中期规划预算表</v>
      </c>
      <c r="B3" s="3"/>
      <c r="C3" s="3"/>
      <c r="D3" s="3"/>
      <c r="E3" s="3"/>
      <c r="F3" s="3"/>
      <c r="G3" s="3"/>
    </row>
    <row r="4" ht="13.5" customHeight="1" spans="1:7">
      <c r="A4" s="4" t="str">
        <f>"单位名称："&amp;"寻甸回族彝族自治县财政局"</f>
        <v>单位名称：寻甸回族彝族自治县财政局</v>
      </c>
      <c r="B4" s="5"/>
      <c r="C4" s="5"/>
      <c r="D4" s="5"/>
      <c r="E4" s="6"/>
      <c r="F4" s="6"/>
      <c r="G4" s="7" t="s">
        <v>1</v>
      </c>
    </row>
    <row r="5" ht="21.75" customHeight="1" spans="1:7">
      <c r="A5" s="8" t="s">
        <v>277</v>
      </c>
      <c r="B5" s="8" t="s">
        <v>276</v>
      </c>
      <c r="C5" s="8" t="s">
        <v>190</v>
      </c>
      <c r="D5" s="9" t="s">
        <v>482</v>
      </c>
      <c r="E5" s="10" t="s">
        <v>58</v>
      </c>
      <c r="F5" s="11"/>
      <c r="G5" s="12"/>
    </row>
    <row r="6" ht="21.75" customHeight="1" spans="1:7">
      <c r="A6" s="13"/>
      <c r="B6" s="13"/>
      <c r="C6" s="13"/>
      <c r="D6" s="14"/>
      <c r="E6" s="15" t="str">
        <f>"2025"&amp;"年"</f>
        <v>2025年</v>
      </c>
      <c r="F6" s="9" t="str">
        <f>("2025"+1)&amp;"年"</f>
        <v>2026年</v>
      </c>
      <c r="G6" s="9" t="str">
        <f>("2025"+2)&amp;"年"</f>
        <v>2027年</v>
      </c>
    </row>
    <row r="7" ht="40.5" customHeight="1" spans="1:7">
      <c r="A7" s="16"/>
      <c r="B7" s="16"/>
      <c r="C7" s="16"/>
      <c r="D7" s="17"/>
      <c r="E7" s="18"/>
      <c r="F7" s="17" t="s">
        <v>57</v>
      </c>
      <c r="G7" s="17"/>
    </row>
    <row r="8" ht="15" customHeight="1" spans="1:7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</row>
    <row r="9" ht="17.25" customHeight="1" spans="1:7">
      <c r="A9" s="20" t="s">
        <v>70</v>
      </c>
      <c r="B9" s="21"/>
      <c r="C9" s="21"/>
      <c r="D9" s="20"/>
      <c r="E9" s="22">
        <v>2332697</v>
      </c>
      <c r="F9" s="22"/>
      <c r="G9" s="22"/>
    </row>
    <row r="10" ht="18.75" customHeight="1" spans="1:7">
      <c r="A10" s="20"/>
      <c r="B10" s="20" t="s">
        <v>483</v>
      </c>
      <c r="C10" s="20" t="s">
        <v>284</v>
      </c>
      <c r="D10" s="20" t="s">
        <v>484</v>
      </c>
      <c r="E10" s="22">
        <v>140000</v>
      </c>
      <c r="F10" s="22"/>
      <c r="G10" s="22"/>
    </row>
    <row r="11" ht="18.75" customHeight="1" spans="1:7">
      <c r="A11" s="23"/>
      <c r="B11" s="20" t="s">
        <v>485</v>
      </c>
      <c r="C11" s="20" t="s">
        <v>287</v>
      </c>
      <c r="D11" s="20" t="s">
        <v>484</v>
      </c>
      <c r="E11" s="22">
        <v>800000</v>
      </c>
      <c r="F11" s="22"/>
      <c r="G11" s="22"/>
    </row>
    <row r="12" ht="18.75" customHeight="1" spans="1:7">
      <c r="A12" s="23"/>
      <c r="B12" s="20" t="s">
        <v>486</v>
      </c>
      <c r="C12" s="20" t="s">
        <v>292</v>
      </c>
      <c r="D12" s="20" t="s">
        <v>484</v>
      </c>
      <c r="E12" s="22">
        <v>107697</v>
      </c>
      <c r="F12" s="22"/>
      <c r="G12" s="22"/>
    </row>
    <row r="13" ht="18.75" customHeight="1" spans="1:7">
      <c r="A13" s="23"/>
      <c r="B13" s="20" t="s">
        <v>486</v>
      </c>
      <c r="C13" s="20" t="s">
        <v>296</v>
      </c>
      <c r="D13" s="20" t="s">
        <v>484</v>
      </c>
      <c r="E13" s="22">
        <v>365000</v>
      </c>
      <c r="F13" s="22"/>
      <c r="G13" s="22"/>
    </row>
    <row r="14" ht="18.75" customHeight="1" spans="1:7">
      <c r="A14" s="23"/>
      <c r="B14" s="20" t="s">
        <v>486</v>
      </c>
      <c r="C14" s="20" t="s">
        <v>298</v>
      </c>
      <c r="D14" s="20" t="s">
        <v>484</v>
      </c>
      <c r="E14" s="22">
        <v>600000</v>
      </c>
      <c r="F14" s="22"/>
      <c r="G14" s="22"/>
    </row>
    <row r="15" ht="18.75" customHeight="1" spans="1:7">
      <c r="A15" s="23"/>
      <c r="B15" s="20" t="s">
        <v>486</v>
      </c>
      <c r="C15" s="20" t="s">
        <v>300</v>
      </c>
      <c r="D15" s="20" t="s">
        <v>484</v>
      </c>
      <c r="E15" s="22">
        <v>320000</v>
      </c>
      <c r="F15" s="22"/>
      <c r="G15" s="22"/>
    </row>
    <row r="16" ht="18.75" customHeight="1" spans="1:7">
      <c r="A16" s="24" t="s">
        <v>55</v>
      </c>
      <c r="B16" s="25" t="s">
        <v>487</v>
      </c>
      <c r="C16" s="25"/>
      <c r="D16" s="26"/>
      <c r="E16" s="22">
        <v>2332697</v>
      </c>
      <c r="F16" s="22"/>
      <c r="G16" s="22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田家林</cp:lastModifiedBy>
  <dcterms:created xsi:type="dcterms:W3CDTF">2025-03-13T08:05:00Z</dcterms:created>
  <dcterms:modified xsi:type="dcterms:W3CDTF">2025-03-18T00:22:35Z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F1C8C22C73C14B0FA76BC7BE43F4B2DD_12</vt:lpwstr>
  </property>
  <property fmtid="{D5CDD505-2E9C-101B-9397-08002B2CF9AE}" pid="3" name="KSOProductBuildVer">
    <vt:lpwstr>2052-12.1.0.18276</vt:lpwstr>
  </property>
</Properties>
</file>