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'县对下转移支付预算表09-1'!$A:$A,'县对下转移支付预算表09-1'!$1:$1</definedName>
    <definedName name="_xlnm.Print_Titles" localSheetId="13">'县对下转移支付绩效目标表09-2'!$A:$A,'县对下转移支付绩效目标表09-2'!$1:$1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<sst xmlns="http://schemas.openxmlformats.org/spreadsheetml/2006/main" count="2311" uniqueCount="598">
  <si>
    <t>预算01-1表</t>
  </si>
  <si>
    <t>单位名称：寻甸回族彝族自治县公共就业和人才服务中心</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</si>
  <si>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</si>
  <si>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</si>
  <si>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</si>
  <si>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</si>
  <si>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</si>
  <si>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</si>
  <si>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</si>
  <si>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</si>
  <si>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</si>
  <si>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</si>
  <si>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</si>
  <si>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</si>
  <si>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</si>
  <si>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</si>
  <si>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</si>
  <si>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</si>
  <si>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</si>
  <si>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</si>
  <si>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</si>
  <si>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</si>
  <si>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</si>
  <si>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</si>
  <si>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</si>
  <si>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</si>
  <si>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</si>
  <si>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</si>
  <si>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</si>
  <si>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</si>
  <si>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</si>
  <si>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</si>
  <si>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</si>
  <si>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</si>
  <si>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</si>
  <si>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</si>
  <si>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</si>
  <si>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</si>
  <si>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</si>
  <si>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</si>
  <si>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</si>
  <si>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</si>
  <si>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</si>
  <si>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</si>
  <si>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</si>
  <si>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</si>
  <si>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</si>
  <si>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</si>
  <si>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</si>
  <si>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</si>
  <si>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</si>
  <si>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</si>
  <si>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</si>
  <si>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</si>
  <si>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</si>
  <si>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</si>
  <si>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</si>
  <si>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</si>
  <si>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</si>
  <si>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</si>
  <si>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</si>
  <si>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</si>
  <si>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</si>
  <si>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</si>
  <si>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</si>
  <si>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</si>
  <si>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</si>
  <si>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</si>
  <si>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</si>
  <si>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</si>
  <si>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715</t>
  </si>
  <si>
    <t>寻甸回族彝族自治县公共就业和人才服务中心</t>
  </si>
  <si>
    <t>715001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</si>
  <si>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</si>
  <si>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</si>
  <si>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</si>
  <si>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</si>
  <si>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</si>
  <si>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</si>
  <si>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</si>
  <si>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</si>
  <si>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</si>
  <si>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</si>
  <si>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</si>
  <si>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</si>
  <si>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</si>
  <si>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7</t>
  </si>
  <si>
    <t>8</t>
  </si>
  <si>
    <t>9</t>
  </si>
  <si>
    <t>10</t>
  </si>
  <si>
    <t>11</t>
  </si>
  <si>
    <t>12</t>
  </si>
  <si>
    <t>13</t>
  </si>
  <si>
    <t>14</t>
  </si>
  <si>
    <t>15</t>
  </si>
  <si>
    <t>208</t>
  </si>
  <si>
    <t>社会保障和就业支出</t>
  </si>
  <si>
    <t>20801</t>
  </si>
  <si>
    <t>人力资源和社会保障管理事务</t>
  </si>
  <si>
    <t>2080109</t>
  </si>
  <si>
    <t>社会保险经办机构</t>
  </si>
  <si>
    <t>20805</t>
  </si>
  <si>
    <t>行政事业单位养老支出</t>
  </si>
  <si>
    <t>2080505</t>
  </si>
  <si>
    <t>机关事业单位基本养老保险缴费支出</t>
  </si>
  <si>
    <t>2080599</t>
  </si>
  <si>
    <t>其他行政事业单位养老支出</t>
  </si>
  <si>
    <t>20807</t>
  </si>
  <si>
    <t>就业补助</t>
  </si>
  <si>
    <t>2080702</t>
  </si>
  <si>
    <t>职业培训补贴</t>
  </si>
  <si>
    <t>公益性岗位补贴</t>
  </si>
  <si>
    <t>2080799</t>
  </si>
  <si>
    <t>其他就业补助支出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</si>
  <si>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</si>
  <si>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</si>
  <si>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</si>
  <si>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</si>
  <si>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</si>
  <si>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</si>
  <si>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</si>
  <si>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</si>
  <si>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</si>
  <si>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</si>
  <si>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</si>
  <si>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</si>
  <si>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</si>
  <si>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</si>
  <si>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</si>
  <si>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</si>
  <si>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21308</t>
  </si>
  <si>
    <t>普惠金融发展支出</t>
  </si>
  <si>
    <t>2130804</t>
  </si>
  <si>
    <t>创业担保贷款贴息及奖补</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</si>
  <si>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</si>
  <si>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</si>
  <si>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</si>
  <si>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</si>
  <si>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</si>
  <si>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</si>
  <si>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</si>
  <si>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</si>
  <si>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</si>
  <si>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</si>
  <si>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</si>
  <si>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</si>
  <si>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</si>
  <si>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</si>
  <si>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</si>
  <si>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</si>
  <si>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</si>
  <si>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</si>
  <si>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</si>
  <si>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</si>
  <si>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</si>
  <si>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</si>
  <si>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</si>
  <si>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</si>
  <si>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</si>
  <si>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</si>
  <si>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</si>
  <si>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</si>
  <si>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</si>
  <si>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</si>
  <si>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</si>
  <si>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</si>
  <si>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</si>
  <si>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</si>
  <si>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</si>
  <si>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</si>
  <si>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</si>
  <si>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</si>
  <si>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</si>
  <si>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</si>
  <si>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</si>
  <si>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</si>
  <si>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</si>
  <si>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</si>
  <si>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</si>
  <si>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4</t>
  </si>
  <si>
    <t>5</t>
  </si>
  <si>
    <t>6</t>
  </si>
  <si>
    <t>2080705</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</si>
  <si>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</si>
  <si>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</si>
  <si>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</si>
  <si>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</si>
  <si>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</si>
  <si>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</si>
  <si>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</si>
  <si>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</si>
  <si>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</si>
  <si>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</si>
  <si>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</si>
  <si>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</si>
  <si>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</si>
  <si>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</si>
  <si>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</si>
  <si>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</si>
  <si>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</si>
  <si>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</si>
  <si>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</si>
  <si>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</si>
  <si>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</si>
  <si>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</si>
  <si>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</si>
  <si>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</si>
  <si>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</si>
  <si>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</si>
  <si>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</si>
  <si>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530129210000000004797</t>
  </si>
  <si>
    <t>行政人员支出工资</t>
  </si>
  <si>
    <t>30101</t>
  </si>
  <si>
    <t>基本工资</t>
  </si>
  <si>
    <t>30102</t>
  </si>
  <si>
    <t>津贴补贴</t>
  </si>
  <si>
    <t>30103</t>
  </si>
  <si>
    <t>奖金</t>
  </si>
  <si>
    <t>530129210000000004799</t>
  </si>
  <si>
    <t>社会保障缴费</t>
  </si>
  <si>
    <t>30108</t>
  </si>
  <si>
    <t>机关事业单位基本养老保险缴费</t>
  </si>
  <si>
    <t>30110</t>
  </si>
  <si>
    <t>职工基本医疗保险缴费</t>
  </si>
  <si>
    <t>30111</t>
  </si>
  <si>
    <t>公务员医疗补助缴费</t>
  </si>
  <si>
    <t>30112</t>
  </si>
  <si>
    <t>其他社会保障缴费</t>
  </si>
  <si>
    <t>530129210000000004800</t>
  </si>
  <si>
    <t>30113</t>
  </si>
  <si>
    <t>530129210000000004804</t>
  </si>
  <si>
    <t>公务交通补贴</t>
  </si>
  <si>
    <t>30239</t>
  </si>
  <si>
    <t>其他交通费用</t>
  </si>
  <si>
    <t>530129210000000004805</t>
  </si>
  <si>
    <t>工会经费</t>
  </si>
  <si>
    <t>30228</t>
  </si>
  <si>
    <t>530129210000000004806</t>
  </si>
  <si>
    <t>一般公用经费支出</t>
  </si>
  <si>
    <t>30201</t>
  </si>
  <si>
    <t>办公费</t>
  </si>
  <si>
    <t>30207</t>
  </si>
  <si>
    <t>邮电费</t>
  </si>
  <si>
    <t>30211</t>
  </si>
  <si>
    <t>差旅费</t>
  </si>
  <si>
    <t>30299</t>
  </si>
  <si>
    <t>其他商品和服务支出</t>
  </si>
  <si>
    <t>530129231100001410669</t>
  </si>
  <si>
    <t>行政人员绩效奖励</t>
  </si>
  <si>
    <t>530129241100002373159</t>
  </si>
  <si>
    <t>530129241100002396544</t>
  </si>
  <si>
    <t>其他财政补助人员生活补助</t>
  </si>
  <si>
    <t>30305</t>
  </si>
  <si>
    <t>生活补助</t>
  </si>
  <si>
    <t>530129251100003813371</t>
  </si>
  <si>
    <t>30217</t>
  </si>
  <si>
    <t>530129251100003883135</t>
  </si>
  <si>
    <t>未在工资统发人员奖金</t>
  </si>
  <si>
    <t>预算05-1表</t>
  </si>
  <si>
    <t>项目分类</t>
  </si>
  <si>
    <t>项目单位</t>
  </si>
  <si>
    <t>经济科目编码</t>
  </si>
  <si>
    <t>经济科目名称</t>
  </si>
  <si>
    <t>本年拨款</t>
  </si>
  <si>
    <t>其中：本次下达</t>
  </si>
  <si>
    <t>专项业务类</t>
  </si>
  <si>
    <t>530129221100000835797</t>
  </si>
  <si>
    <t>昆财社基（2022）21号2022年生源就业困难高校毕业生公益性岗位补助资金</t>
  </si>
  <si>
    <t>530129231100001646061</t>
  </si>
  <si>
    <t>寻财预〔2022〕2号寻财社〔2021〕8号2021年高校毕业生社保补贴专项资金</t>
  </si>
  <si>
    <t>530129231100001885746</t>
  </si>
  <si>
    <t>寻财社〔2023〕80号昆财社基〔2023〕22号2023年昆明市大学生创业补贴资金</t>
  </si>
  <si>
    <t>530129231100001966430</t>
  </si>
  <si>
    <t>寻财社〔2023〕103号昆财社基〔2023〕30号2023年度促进农民转移就业培训市级补助资金</t>
  </si>
  <si>
    <t>30216</t>
  </si>
  <si>
    <t>培训费</t>
  </si>
  <si>
    <t>530129231100001967284</t>
  </si>
  <si>
    <t>寻财社〔2023〕86号昆财社基〔2023〕26号2023年省级就业创业及农村劳动力转移专项经费</t>
  </si>
  <si>
    <t>530129231100002351654</t>
  </si>
  <si>
    <t>寻财社〔2023〕132号2023年度省级就业创业服务补助经费</t>
  </si>
  <si>
    <t>530129241100002789670</t>
  </si>
  <si>
    <t>昆财社基〔2024〕14号寻财社〔2024〕34号提前下达2024年中央就业补助资金</t>
  </si>
  <si>
    <t>530129241100002810453</t>
  </si>
  <si>
    <t>寻财社〔2024〕24号昆明市企业下岗失业参战退役人员就业补助资金</t>
  </si>
  <si>
    <t>530129241100002837491</t>
  </si>
  <si>
    <t>寻财农〔2024〕48号2023年财政衔接资金净结余安排用于脱贫人口技能培训项目资金</t>
  </si>
  <si>
    <t>530129241100002838740</t>
  </si>
  <si>
    <t>昆财社基〔2023〕76号2023年职业技能提升行动资金省级调剂资金</t>
  </si>
  <si>
    <t>530129241100003028318</t>
  </si>
  <si>
    <t>寻财社〔2024〕71号2023年度就业创业服务补助及农村劳动力转移专项资金</t>
  </si>
  <si>
    <t>530129241100003070081</t>
  </si>
  <si>
    <t>寻财社〔2024〕72号下达2023年度省级创业孵化基地项目补助资金</t>
  </si>
  <si>
    <t>530129241100003110540</t>
  </si>
  <si>
    <t>昆财农〔2024〕67号寻财社〔2024〕91号2024年上海援滇专项资金（市级统筹项目）资金</t>
  </si>
  <si>
    <t>530129241100003136839</t>
  </si>
  <si>
    <t>昆财社基〔2024〕41号寻财社〔2024〕97号第二批中央就业补助资金</t>
  </si>
  <si>
    <t>530129241100003208669</t>
  </si>
  <si>
    <t>寻财农〔2024〕122号2024年度第五批巩固拓展脱贫攻坚成果同乡村振兴有效衔接（跨省务工）资金</t>
  </si>
  <si>
    <t>530129241100003208685</t>
  </si>
  <si>
    <t>寻财农〔2024〕123号2024年度第五批巩固拓展脱贫攻坚成果同乡村振兴有效衔接规划（跨州市）资金</t>
  </si>
  <si>
    <t>530129241100003290974</t>
  </si>
  <si>
    <t>寻财预〔2024〕30号追加2024年部门预算经费（2024年乡村公岗安置）资金</t>
  </si>
  <si>
    <t>530129241100003291002</t>
  </si>
  <si>
    <t>寻财预〔2024〕30号追加2024年部门预算经费（2024年贷款贴息县级配套）资金</t>
  </si>
  <si>
    <t>31205</t>
  </si>
  <si>
    <t>利息补贴</t>
  </si>
  <si>
    <t>530129241100003343365</t>
  </si>
  <si>
    <t>昆财社基〔2024〕66号寻财社〔2024〕131号调剂下达高校毕业就业创业服务经费</t>
  </si>
  <si>
    <t>530129241100003356033</t>
  </si>
  <si>
    <t>昆财社基〔2024〕20号2024年促进农民及就业培训市级补助资金</t>
  </si>
  <si>
    <t>530129251100003845153</t>
  </si>
  <si>
    <t>寻财预〔2025〕1号2025年创业担保贷款财政贴息县级配套资金</t>
  </si>
  <si>
    <t>530129251100003850156</t>
  </si>
  <si>
    <t>寻财预〔2025〕1号2025年单位正常运转工作经费</t>
  </si>
  <si>
    <t>530129251100004001743</t>
  </si>
  <si>
    <t>寻财预〔2024〕1号2024年单位正常运转工作经费</t>
  </si>
  <si>
    <t>530129251100004081345</t>
  </si>
  <si>
    <t>寻财农〔2025〕10号第一批巩固拓展脱贫攻坚成果同乡村振兴有效衔接规划（就业项目）资金</t>
  </si>
  <si>
    <t>预算05-2表</t>
  </si>
  <si>
    <t>项目年度绩效目标</t>
  </si>
  <si>
    <t>一级指标</t>
  </si>
  <si>
    <t>二级指标</t>
  </si>
  <si>
    <t>三级指标</t>
  </si>
  <si>
    <t>指标性质</t>
  </si>
  <si>
    <t>指标值</t>
  </si>
  <si>
    <t>度量单位</t>
  </si>
  <si>
    <t>指标属性</t>
  </si>
  <si>
    <t>指标内容</t>
  </si>
  <si>
    <t>寻财预〔2024〕30号追加2024年部门预算经费</t>
  </si>
  <si>
    <t>产出指标</t>
  </si>
  <si>
    <t>数量指标</t>
  </si>
  <si>
    <t>贴息县级配套比列</t>
  </si>
  <si>
    <t>=</t>
  </si>
  <si>
    <t>1.8</t>
  </si>
  <si>
    <t>%</t>
  </si>
  <si>
    <t>定量指标</t>
  </si>
  <si>
    <t>时效指标</t>
  </si>
  <si>
    <t>贴息开始时间</t>
  </si>
  <si>
    <t>2024年1月1日</t>
  </si>
  <si>
    <t>工作日</t>
  </si>
  <si>
    <t>贴息结束时间</t>
  </si>
  <si>
    <t>2024年12月31日</t>
  </si>
  <si>
    <t>效益指标</t>
  </si>
  <si>
    <t>可持续影响</t>
  </si>
  <si>
    <t>政策可持续性</t>
  </si>
  <si>
    <t>&gt;=</t>
  </si>
  <si>
    <t>98</t>
  </si>
  <si>
    <t>满意度指标</t>
  </si>
  <si>
    <t>服务对象满意度</t>
  </si>
  <si>
    <t>享受政策群众满意度</t>
  </si>
  <si>
    <t>90</t>
  </si>
  <si>
    <t>贴息银行满意度</t>
  </si>
  <si>
    <t>寻财农〔2024〕48号2023年财政衔接资金净结余安排用于脱贫人口技能培训项目</t>
  </si>
  <si>
    <t>衔接资金</t>
  </si>
  <si>
    <t>111.36</t>
  </si>
  <si>
    <t>万元</t>
  </si>
  <si>
    <t>培训人数</t>
  </si>
  <si>
    <t>&lt;=</t>
  </si>
  <si>
    <t>960</t>
  </si>
  <si>
    <t>人</t>
  </si>
  <si>
    <t>人均补贴</t>
  </si>
  <si>
    <t>1160</t>
  </si>
  <si>
    <t>元/人</t>
  </si>
  <si>
    <t>费用按用途使用率</t>
  </si>
  <si>
    <t>100</t>
  </si>
  <si>
    <t>质量指标</t>
  </si>
  <si>
    <t>培训补贴发放准确率</t>
  </si>
  <si>
    <t>接受培训后取得职业资格证书（或专项职业能力证书、培训合格证书）人员的比列</t>
  </si>
  <si>
    <t>80</t>
  </si>
  <si>
    <t>项目启动时间</t>
  </si>
  <si>
    <t>2024年3月</t>
  </si>
  <si>
    <t>月</t>
  </si>
  <si>
    <t>项目完成时间</t>
  </si>
  <si>
    <t>2024年10月</t>
  </si>
  <si>
    <t>社会效益</t>
  </si>
  <si>
    <t>受益人口人数</t>
  </si>
  <si>
    <t>受益人群覆盖率</t>
  </si>
  <si>
    <t>受益行政村满意度</t>
  </si>
  <si>
    <t>95</t>
  </si>
  <si>
    <t>年财政衔接资金净结余安排用于脱贫人口技能培训项目</t>
  </si>
  <si>
    <t>受益人群满意度</t>
  </si>
  <si>
    <t>帮扶企业下岗失业参战退役人员就业数量</t>
  </si>
  <si>
    <t>补贴发放准确率</t>
  </si>
  <si>
    <t>资金在规定时间内支付到位率</t>
  </si>
  <si>
    <t>经济成本指标</t>
  </si>
  <si>
    <t>1990</t>
  </si>
  <si>
    <t>元/月</t>
  </si>
  <si>
    <t>社会成本指标</t>
  </si>
  <si>
    <t>寻财社〔2024〕24号昆明市企业下岗失业参战退役人员就业补助资金空</t>
  </si>
  <si>
    <t>生态环境成本指标</t>
  </si>
  <si>
    <t>4000</t>
  </si>
  <si>
    <t>元/人年</t>
  </si>
  <si>
    <t>企业下岗失业参战退役人员帮扶率</t>
  </si>
  <si>
    <t>公共就业服务满意度</t>
  </si>
  <si>
    <t>1.资金按规定用于小微企业吸纳高校毕业生社保补贴的支出项目                       2.确保符合政策规定的小微企业吸纳高校毕业生申报社保补贴5人任务完成             3.确保年末高校毕业生的就业形势良好</t>
  </si>
  <si>
    <t>社会保险补贴发放准确率</t>
  </si>
  <si>
    <t>反映准确率</t>
  </si>
  <si>
    <t>社会保险补贴资金在规定时间内支付到位率</t>
  </si>
  <si>
    <t>反映及时率</t>
  </si>
  <si>
    <t>高校毕业生人员帮扶率</t>
  </si>
  <si>
    <t>反映帮扶率</t>
  </si>
  <si>
    <t>受益人员满意度</t>
  </si>
  <si>
    <t>反映满意度</t>
  </si>
  <si>
    <t>昆财社基（2022）21号2022年生源就业困难高校毕业生公益性岗位补助资金：340000元。</t>
  </si>
  <si>
    <t>享受公益性岗位补贴人员数量</t>
  </si>
  <si>
    <t>岗位补贴发放准确率</t>
  </si>
  <si>
    <t>补贴资金在规定时间内支付到位率</t>
  </si>
  <si>
    <t>经济效益</t>
  </si>
  <si>
    <t>岗位补贴人数</t>
  </si>
  <si>
    <t>就业困难高校毕业生帮扶率</t>
  </si>
  <si>
    <t>因就业问题发生重大群体性事件数量</t>
  </si>
  <si>
    <t>次</t>
  </si>
  <si>
    <t>85</t>
  </si>
  <si>
    <t>就业帮扶政策经办服务满意度</t>
  </si>
  <si>
    <t>脱贫劳动力外出务工规模，鼓励引导更多脱贫劳动力转移就业务工增收，健全农村脱贫劳动力就业帮扶长效机制，受益群众3000人，验收合格率100%，满意度&gt;=95%.</t>
  </si>
  <si>
    <t>兑付跨省务工脱贫劳动力交通补助，1000元/人、年</t>
  </si>
  <si>
    <t>3000</t>
  </si>
  <si>
    <t>寻财农〔2024〕123号寻甸县2024年度第五批巩固拓展脱贫攻坚成果同乡村振兴有效衔接规划项目资金（脱贫劳动力跨州市务工交通补助）的通知</t>
  </si>
  <si>
    <t>实际兑付跨省务工脱贫劳动力交通补助不低于</t>
  </si>
  <si>
    <t>项目结束时间</t>
  </si>
  <si>
    <t>2024年12月</t>
  </si>
  <si>
    <t>成本指标</t>
  </si>
  <si>
    <t>300</t>
  </si>
  <si>
    <t>带动脱贫户和监测对象增收</t>
  </si>
  <si>
    <t>833</t>
  </si>
  <si>
    <t>元</t>
  </si>
  <si>
    <t>项目覆盖行政村</t>
  </si>
  <si>
    <t>175</t>
  </si>
  <si>
    <t>个</t>
  </si>
  <si>
    <t>项目受益群众户数</t>
  </si>
  <si>
    <t>户</t>
  </si>
  <si>
    <t>寻财农〔2024〕123号寻甸县2024年度第五批巩固拓展脱贫攻坚成果同乡村振兴有效衔接规划项目资金（脱贫劳动力跨州市务工交通补助）的通知v</t>
  </si>
  <si>
    <t>项目受益群众人口数</t>
  </si>
  <si>
    <t>使用年限</t>
  </si>
  <si>
    <t>1年</t>
  </si>
  <si>
    <t>年</t>
  </si>
  <si>
    <t>年末实有人数</t>
  </si>
  <si>
    <t>20</t>
  </si>
  <si>
    <t>51001.7</t>
  </si>
  <si>
    <t>可持续性</t>
  </si>
  <si>
    <t>寻财预〔2024〕33号</t>
  </si>
  <si>
    <t>单位在职在编职工人数</t>
  </si>
  <si>
    <t>资金使用时限</t>
  </si>
  <si>
    <t>经费补贴可持续性</t>
  </si>
  <si>
    <t>服务对象满意程度</t>
  </si>
  <si>
    <t>“贷免扶补”扶持创业76人，创业担保贷款扶持创业118人。</t>
  </si>
  <si>
    <t>“贷免扶补”扶持创业人数</t>
  </si>
  <si>
    <t>76</t>
  </si>
  <si>
    <t>创业担保贷款扶持创业人数</t>
  </si>
  <si>
    <t>118</t>
  </si>
  <si>
    <t>2025年1月1日</t>
  </si>
  <si>
    <t>2025年12月31日</t>
  </si>
  <si>
    <t>贴息政策可持续性</t>
  </si>
  <si>
    <t>贴息受益群众满意度</t>
  </si>
  <si>
    <t>寻财农〔2024〕122号寻甸县2024年度第五批巩固拓展脱贫攻坚成果同乡村振兴有效衔接规划项目资金（脱贫劳动力跨省务工一次性交通补助）的通知</t>
  </si>
  <si>
    <t>带动脱贫户和监测对象收入</t>
  </si>
  <si>
    <t>项目受益人群覆盖率</t>
  </si>
  <si>
    <t>受益人群众人口数</t>
  </si>
  <si>
    <t>完成全引导性培训18000人次。</t>
  </si>
  <si>
    <t>完成引导性培训人次</t>
  </si>
  <si>
    <t>1800</t>
  </si>
  <si>
    <t>反映数量</t>
  </si>
  <si>
    <t>完成农村劳动力转移就业培训时间</t>
  </si>
  <si>
    <t>反映时间</t>
  </si>
  <si>
    <t>农村劳动力转移就业培训乡镇覆盖率</t>
  </si>
  <si>
    <t>反映覆盖率</t>
  </si>
  <si>
    <t>补贴所需金额</t>
  </si>
  <si>
    <t>288</t>
  </si>
  <si>
    <t>补贴开始时间</t>
  </si>
  <si>
    <t>补贴结束时间</t>
  </si>
  <si>
    <t>补贴受惠群众满意度</t>
  </si>
  <si>
    <t>寻财社〔2024〕71号-关于下达2023年省级就业创业及农村劳动力转移专项经费的通知</t>
  </si>
  <si>
    <t>2023年农村劳动力调查更新人数</t>
  </si>
  <si>
    <t>273342</t>
  </si>
  <si>
    <t>2023年农村劳动力资源信息更新人数</t>
  </si>
  <si>
    <t>发放创业担保贷款还款率</t>
  </si>
  <si>
    <t>96</t>
  </si>
  <si>
    <t>新登记失业人员使命信息更新和动态管理及服务率</t>
  </si>
  <si>
    <t>18000</t>
  </si>
  <si>
    <t>完成农村劳动力转移就业900人（转移到上海就业44人，非上海转移就业856人）。</t>
  </si>
  <si>
    <t>转移到上海就业人数</t>
  </si>
  <si>
    <t>44</t>
  </si>
  <si>
    <t>寻财社〔2024〕91号</t>
  </si>
  <si>
    <t>非上海转移就业人数</t>
  </si>
  <si>
    <t>856</t>
  </si>
  <si>
    <t>项目实施经济效益</t>
  </si>
  <si>
    <t>150</t>
  </si>
  <si>
    <t>转移就业人员满意度</t>
  </si>
  <si>
    <t>兑付跨省外出脱贫劳动力交通补助，1000元、人、年</t>
  </si>
  <si>
    <t>22000</t>
  </si>
  <si>
    <t>新增开发乡村公益性岗位（保洁员）</t>
  </si>
  <si>
    <t>850</t>
  </si>
  <si>
    <t>2200</t>
  </si>
  <si>
    <t>帮助脱贫劳动力和监测户就业人数</t>
  </si>
  <si>
    <t>安置开始时间</t>
  </si>
  <si>
    <t>2025年1月</t>
  </si>
  <si>
    <t>安置结束时间</t>
  </si>
  <si>
    <t>2025年6月</t>
  </si>
  <si>
    <t>一是支持省级创业孵化平台建设；二是支持“彩云雁归”劳动者返乡创业园培育打造。</t>
  </si>
  <si>
    <t>补贴园区在孵企业数量</t>
  </si>
  <si>
    <t>50</t>
  </si>
  <si>
    <t>寻财社〔2024〕72号</t>
  </si>
  <si>
    <t>返乡创业园区入驻经营主体数量</t>
  </si>
  <si>
    <t>返乡创业园吸纳返乡劳动力人数</t>
  </si>
  <si>
    <t>补贴园区企业吸纳就业人数</t>
  </si>
  <si>
    <t>1500</t>
  </si>
  <si>
    <t>园区在孵化企业和创业者满意度</t>
  </si>
  <si>
    <t>园区吸纳经营主体满意度</t>
  </si>
  <si>
    <t>调剂下达高校毕业就业创业服务经费</t>
  </si>
  <si>
    <t>寻财社〔2023〕132号 2023年度省级就业创业服务补助经费</t>
  </si>
  <si>
    <t>2019年“贷免扶补”扶持创业人数</t>
  </si>
  <si>
    <t>420</t>
  </si>
  <si>
    <t>寻财社〔2023〕132号</t>
  </si>
  <si>
    <t>按标准补助率</t>
  </si>
  <si>
    <t>发放贷免扶补贷款还款率</t>
  </si>
  <si>
    <t>2019年贷免扶补吸纳带动就业人数</t>
  </si>
  <si>
    <t>840</t>
  </si>
  <si>
    <t>社会问卷调查受益程度满意度</t>
  </si>
  <si>
    <t>被扶持对象满意度</t>
  </si>
  <si>
    <t>根据《昆明市人民政府关于进一步做好当前和今后一个时期就业创业工作的实施意见》（昆政发〔2021〕22号）以及《昆明市人力资源和社会保障局 昆明市财政局关于贯彻落实进一步做好当前和今后一个时期就业创业工作实施意见有关问题的补充通知》文件规定，对毕业5年内，在我市自主创业的大学生个人或团队经营实体，符合一定条件的由市财政给予一次性创业补贴、二次创业补贴、场租补贴、新领域创业补贴等相关的资金补贴扶持。</t>
  </si>
  <si>
    <t>大学生创业补贴发放金额</t>
  </si>
  <si>
    <t>56520</t>
  </si>
  <si>
    <t>根据绩效目标完成情况评扣分</t>
  </si>
  <si>
    <t>创业补贴金额发放率</t>
  </si>
  <si>
    <t>创业补贴个体户均带动就业人数</t>
  </si>
  <si>
    <t>享受创业补贴的创业者经营实体带动就业人数</t>
  </si>
  <si>
    <t>昆财社基〔2023〕26号-关于下达2023年省级就业创业及农村劳动力转移专项经费的通知</t>
  </si>
  <si>
    <t>2022年农村劳动力调查更新人数</t>
  </si>
  <si>
    <t>2022年农村劳动力资源信息库更新率</t>
  </si>
  <si>
    <t>反映更新率</t>
  </si>
  <si>
    <t>新登记失业人员实名信息更新和动态管理及服务率</t>
  </si>
  <si>
    <t>反映服务率</t>
  </si>
  <si>
    <t>预算06表</t>
  </si>
  <si>
    <t>政府性基金预算支出预算表</t>
  </si>
  <si>
    <t>单位名称：昆明市发展和改革委员会</t>
  </si>
  <si>
    <t>政府性基金预算支出</t>
  </si>
  <si>
    <t>备注：寻甸回族彝族自治县公共就业和人才服务中心2025年无政府性基金预算支出预算，此表为空。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</si>
  <si>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</si>
  <si>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</si>
  <si>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</si>
  <si>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</si>
  <si>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</si>
  <si>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</si>
  <si>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</si>
  <si>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</si>
  <si>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</si>
  <si>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</si>
  <si>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</si>
  <si>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备注：寻甸回族彝族自治县公共就业和人才服务中心2025年无部门政府采购预算，此表为空。</t>
  </si>
  <si>
    <t>预算08表</t>
  </si>
  <si>
    <t>政府购买服务项目</t>
  </si>
  <si>
    <t>政府购买服务指导性目录代码</t>
  </si>
  <si>
    <t>基本支出/项目支出</t>
  </si>
  <si>
    <t>所属服务类别</t>
  </si>
  <si>
    <t>所属服务领域</t>
  </si>
  <si>
    <t>购买内容简述</t>
  </si>
  <si>
    <t>备注：寻甸回族彝族自治县公共就业和人才服务中心2025年无政府购买服务预算，此表为空。</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</si>
  <si>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</si>
  <si>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</si>
  <si>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</si>
  <si>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</si>
  <si>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</si>
  <si>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</si>
  <si>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</si>
  <si>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</si>
  <si>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</si>
  <si>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</si>
  <si>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</si>
  <si>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</si>
  <si>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</si>
  <si>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</si>
  <si>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</si>
  <si>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</si>
  <si>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</si>
  <si>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</si>
  <si>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</si>
  <si>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</si>
  <si>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</si>
  <si>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</si>
  <si>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</si>
  <si>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备注：寻甸回族彝族自治县公共就业和人才服务中心2025年无县对下转移支付预算，此表为空。</t>
  </si>
  <si>
    <t>预算09-2表</t>
  </si>
  <si>
    <t xml:space="preserve">预算10表
</t>
  </si>
  <si>
    <t>资产类别</t>
  </si>
  <si>
    <t>资产分类代码.名称</t>
  </si>
  <si>
    <t>资产名称</t>
  </si>
  <si>
    <t>计量单位</t>
  </si>
  <si>
    <t>财政部门批复数（元）</t>
  </si>
  <si>
    <t>单价</t>
  </si>
  <si>
    <t>金额</t>
  </si>
  <si>
    <t>备注：寻甸回族彝族自治县公共就业和人才服务中心2025年无新增资产配置，此表为空。</t>
  </si>
  <si>
    <t>预算11表</t>
  </si>
  <si>
    <t>上级补助</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</si>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</sst>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sz val="10"/>
      <color theme="1"/>
      <name val="宋体"/>
      <charset val="134"/>
      <scheme val="minor"/>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top style="thin">
        <color auto="1"/>
      </top>
      <bottom style="thin">
        <color auto="1"/>
      </bottom>
      <diagonal/>
    </border>
    <border>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2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6" applyNumberFormat="0" applyFill="0" applyAlignment="0" applyProtection="0">
      <alignment vertical="center"/>
    </xf>
    <xf numFmtId="0" fontId="22" fillId="0" borderId="26" applyNumberFormat="0" applyFill="0" applyAlignment="0" applyProtection="0">
      <alignment vertical="center"/>
    </xf>
    <xf numFmtId="0" fontId="23" fillId="0" borderId="27" applyNumberFormat="0" applyFill="0" applyAlignment="0" applyProtection="0">
      <alignment vertical="center"/>
    </xf>
    <xf numFmtId="0" fontId="23" fillId="0" borderId="0" applyNumberFormat="0" applyFill="0" applyBorder="0" applyAlignment="0" applyProtection="0">
      <alignment vertical="center"/>
    </xf>
    <xf numFmtId="0" fontId="24" fillId="4" borderId="28" applyNumberFormat="0" applyAlignment="0" applyProtection="0">
      <alignment vertical="center"/>
    </xf>
    <xf numFmtId="0" fontId="25" fillId="5" borderId="29" applyNumberFormat="0" applyAlignment="0" applyProtection="0">
      <alignment vertical="center"/>
    </xf>
    <xf numFmtId="0" fontId="26" fillId="5" borderId="28" applyNumberFormat="0" applyAlignment="0" applyProtection="0">
      <alignment vertical="center"/>
    </xf>
    <xf numFmtId="0" fontId="27" fillId="6" borderId="30" applyNumberFormat="0" applyAlignment="0" applyProtection="0">
      <alignment vertical="center"/>
    </xf>
    <xf numFmtId="0" fontId="28" fillId="0" borderId="31" applyNumberFormat="0" applyFill="0" applyAlignment="0" applyProtection="0">
      <alignment vertical="center"/>
    </xf>
    <xf numFmtId="0" fontId="29" fillId="0" borderId="3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35" fillId="0" borderId="7">
      <alignment horizontal="right" vertical="center"/>
    </xf>
    <xf numFmtId="177" fontId="35" fillId="0" borderId="7">
      <alignment horizontal="right" vertical="center"/>
    </xf>
    <xf numFmtId="10" fontId="35" fillId="0" borderId="7">
      <alignment horizontal="right" vertical="center"/>
    </xf>
    <xf numFmtId="178" fontId="35" fillId="0" borderId="7">
      <alignment horizontal="right" vertical="center"/>
    </xf>
    <xf numFmtId="49" fontId="35" fillId="0" borderId="7">
      <alignment horizontal="left" vertical="center" wrapText="1"/>
    </xf>
    <xf numFmtId="178" fontId="35" fillId="0" borderId="7">
      <alignment horizontal="right" vertical="center"/>
    </xf>
    <xf numFmtId="179" fontId="35" fillId="0" borderId="7">
      <alignment horizontal="right" vertical="center"/>
    </xf>
    <xf numFmtId="180" fontId="35" fillId="0" borderId="7">
      <alignment horizontal="right" vertical="center"/>
    </xf>
  </cellStyleXfs>
  <cellXfs count="264">
    <xf numFmtId="0" fontId="0" fillId="0" borderId="0" xfId="0" applyFont="1" applyBorder="1"/>
    <xf numFmtId="0" fontId="0" fillId="0" borderId="0" xfId="0" applyFont="1" applyBorder="1" applyAlignment="1">
      <alignment horizontal="left" wrapText="1"/>
    </xf>
    <xf numFmtId="0" fontId="0" fillId="0" borderId="0" xfId="0" applyFont="1" applyBorder="1" applyAlignment="1">
      <alignment horizontal="center" vertical="center"/>
    </xf>
    <xf numFmtId="0" fontId="0" fillId="0" borderId="0" xfId="0" applyFont="1" applyBorder="1" applyAlignment="1">
      <alignment horizontal="left" vertical="center" wrapText="1"/>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left"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left" vertical="center" wrapText="1"/>
    </xf>
    <xf numFmtId="4" fontId="2" fillId="0" borderId="7" xfId="0" applyNumberFormat="1" applyFont="1" applyBorder="1" applyAlignment="1" applyProtection="1">
      <alignment horizontal="right" vertical="center" wrapText="1"/>
      <protection locked="0"/>
    </xf>
    <xf numFmtId="0" fontId="1" fillId="0" borderId="7" xfId="0" applyFont="1" applyBorder="1" applyAlignment="1">
      <alignment horizontal="left" vertical="center"/>
    </xf>
    <xf numFmtId="4" fontId="2" fillId="0" borderId="8" xfId="0" applyNumberFormat="1" applyFont="1" applyBorder="1" applyAlignment="1" applyProtection="1">
      <alignment horizontal="right" vertical="center" wrapText="1"/>
      <protection locked="0"/>
    </xf>
    <xf numFmtId="4" fontId="2" fillId="0" borderId="9" xfId="0" applyNumberFormat="1" applyFont="1" applyBorder="1" applyAlignment="1" applyProtection="1">
      <alignment horizontal="right" vertical="center" wrapText="1"/>
      <protection locked="0"/>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10" xfId="0" applyFont="1" applyBorder="1" applyAlignment="1">
      <alignment horizontal="left" vertical="center" wrapText="1"/>
    </xf>
    <xf numFmtId="0" fontId="2" fillId="0" borderId="11" xfId="0" applyFont="1" applyBorder="1" applyAlignment="1" applyProtection="1">
      <alignment horizontal="center"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center" vertical="center" wrapText="1"/>
      <protection locked="0"/>
    </xf>
    <xf numFmtId="0" fontId="2" fillId="0" borderId="12" xfId="0" applyFont="1" applyBorder="1" applyAlignment="1" applyProtection="1">
      <alignment horizontal="left" vertical="center" wrapText="1"/>
      <protection locked="0"/>
    </xf>
    <xf numFmtId="4" fontId="2" fillId="0" borderId="13"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0" fontId="2" fillId="2" borderId="7" xfId="0" applyFont="1" applyFill="1" applyBorder="1" applyAlignment="1" applyProtection="1">
      <alignment horizontal="left" vertical="center" wrapText="1"/>
      <protection locked="0"/>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8" fillId="0" borderId="0" xfId="0" applyFont="1" applyBorder="1"/>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14"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5" xfId="0" applyFont="1" applyBorder="1" applyAlignment="1" applyProtection="1">
      <alignment horizontal="center" vertical="center"/>
      <protection locked="0"/>
    </xf>
    <xf numFmtId="0" fontId="4" fillId="0" borderId="15"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lignment horizontal="center" vertical="center" wrapText="1"/>
    </xf>
    <xf numFmtId="0" fontId="4" fillId="0" borderId="17" xfId="0" applyFont="1" applyBorder="1" applyAlignment="1" applyProtection="1">
      <alignment horizontal="center" vertical="center"/>
      <protection locked="0"/>
    </xf>
    <xf numFmtId="0" fontId="4" fillId="0" borderId="17" xfId="0" applyFont="1" applyBorder="1" applyAlignment="1">
      <alignment horizontal="center" vertical="center" wrapText="1"/>
    </xf>
    <xf numFmtId="0" fontId="2" fillId="0" borderId="6" xfId="0" applyFont="1" applyBorder="1" applyAlignment="1">
      <alignment horizontal="left" vertical="center" wrapText="1"/>
    </xf>
    <xf numFmtId="0" fontId="2" fillId="0" borderId="17" xfId="0" applyFont="1" applyBorder="1" applyAlignment="1" applyProtection="1">
      <alignment horizontal="left" vertical="center"/>
      <protection locked="0"/>
    </xf>
    <xf numFmtId="0" fontId="2" fillId="0" borderId="17" xfId="0" applyFont="1" applyBorder="1" applyAlignment="1">
      <alignment horizontal="left" vertical="center" wrapText="1"/>
    </xf>
    <xf numFmtId="0" fontId="2" fillId="0" borderId="18" xfId="0" applyFont="1" applyBorder="1" applyAlignment="1">
      <alignment horizontal="center" vertical="center"/>
    </xf>
    <xf numFmtId="0" fontId="2" fillId="0" borderId="19" xfId="0" applyFont="1" applyBorder="1" applyAlignment="1" applyProtection="1">
      <alignment horizontal="left" vertical="center"/>
      <protection locked="0"/>
    </xf>
    <xf numFmtId="0" fontId="2" fillId="0" borderId="19"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9" xfId="0" applyFont="1" applyBorder="1" applyAlignment="1">
      <alignment horizontal="center" vertical="center" wrapText="1"/>
    </xf>
    <xf numFmtId="0" fontId="4" fillId="0" borderId="17" xfId="0" applyFont="1" applyBorder="1" applyAlignment="1" applyProtection="1">
      <alignment horizontal="center" vertical="center" wrapText="1"/>
      <protection locked="0"/>
    </xf>
    <xf numFmtId="0" fontId="2" fillId="2" borderId="17"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9" xfId="0" applyFont="1" applyBorder="1" applyAlignment="1" applyProtection="1">
      <alignment horizontal="center" vertical="center"/>
      <protection locked="0"/>
    </xf>
    <xf numFmtId="0" fontId="4" fillId="0" borderId="19"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7" xfId="0" applyNumberFormat="1" applyFont="1" applyBorder="1" applyAlignment="1">
      <alignment horizontal="right" vertical="center"/>
    </xf>
    <xf numFmtId="0" fontId="2" fillId="2" borderId="17"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Font="1" applyBorder="1" applyAlignment="1">
      <alignment vertical="center" wrapText="1"/>
    </xf>
    <xf numFmtId="0" fontId="0" fillId="0" borderId="0" xfId="0" applyFont="1" applyBorder="1" applyAlignment="1"/>
    <xf numFmtId="0" fontId="0" fillId="0" borderId="0" xfId="0" applyFill="1" applyBorder="1" applyAlignment="1">
      <alignment vertical="center" wrapText="1"/>
    </xf>
    <xf numFmtId="0" fontId="0" fillId="0" borderId="0" xfId="0" applyFill="1" applyBorder="1" applyAlignment="1"/>
    <xf numFmtId="0" fontId="9"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wrapText="1"/>
      <protection locked="0"/>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xf>
    <xf numFmtId="0" fontId="2" fillId="0" borderId="7" xfId="0" applyFont="1" applyFill="1" applyBorder="1" applyAlignment="1">
      <alignment vertical="center" wrapText="1"/>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xf>
    <xf numFmtId="0" fontId="2" fillId="0" borderId="7" xfId="0" applyFont="1" applyFill="1" applyBorder="1" applyAlignment="1">
      <alignment horizontal="left" vertical="center" wrapText="1" indent="2"/>
    </xf>
    <xf numFmtId="0" fontId="2" fillId="0" borderId="0" xfId="0" applyFont="1" applyFill="1" applyBorder="1" applyAlignment="1" applyProtection="1">
      <alignment horizontal="right" vertical="center"/>
      <protection locked="0"/>
    </xf>
    <xf numFmtId="0" fontId="2" fillId="0" borderId="10" xfId="0" applyFont="1" applyFill="1" applyBorder="1" applyAlignment="1">
      <alignment horizontal="center" vertical="center" wrapText="1"/>
    </xf>
    <xf numFmtId="0" fontId="2" fillId="2" borderId="10"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left" vertical="center" wrapText="1"/>
      <protection locked="0"/>
    </xf>
    <xf numFmtId="0" fontId="2" fillId="0" borderId="8" xfId="0" applyFont="1" applyFill="1" applyBorder="1" applyAlignment="1">
      <alignment horizontal="left" vertical="center"/>
    </xf>
    <xf numFmtId="0" fontId="2" fillId="0" borderId="11" xfId="0" applyFont="1" applyFill="1" applyBorder="1" applyAlignment="1">
      <alignment horizontal="center" vertical="center" wrapText="1"/>
    </xf>
    <xf numFmtId="0" fontId="2" fillId="2" borderId="11"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left" vertical="center" wrapText="1"/>
      <protection locked="0"/>
    </xf>
    <xf numFmtId="0" fontId="2" fillId="0" borderId="9"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vertical="center" wrapText="1"/>
    </xf>
    <xf numFmtId="0" fontId="1" fillId="0" borderId="0" xfId="0" applyFont="1" applyBorder="1" applyAlignment="1">
      <alignment vertical="top"/>
    </xf>
    <xf numFmtId="0" fontId="1" fillId="0" borderId="7" xfId="0" applyFont="1" applyBorder="1" applyAlignment="1">
      <alignment horizontal="center"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1"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pplyProtection="1">
      <alignment horizontal="center" vertical="center" wrapText="1"/>
      <protection locked="0"/>
    </xf>
    <xf numFmtId="0" fontId="4" fillId="0" borderId="17" xfId="0" applyFont="1" applyBorder="1" applyAlignment="1">
      <alignment horizontal="center" vertical="center"/>
    </xf>
    <xf numFmtId="178" fontId="5" fillId="0" borderId="10" xfId="0" applyNumberFormat="1" applyFont="1" applyBorder="1" applyAlignment="1">
      <alignment horizontal="right" vertical="center"/>
    </xf>
    <xf numFmtId="178" fontId="5" fillId="0" borderId="11" xfId="0" applyNumberFormat="1" applyFont="1" applyBorder="1" applyAlignment="1">
      <alignment horizontal="right" vertical="center"/>
    </xf>
    <xf numFmtId="0" fontId="2" fillId="0" borderId="0" xfId="0" applyFont="1" applyBorder="1" applyAlignment="1">
      <alignment horizontal="right" vertical="center"/>
    </xf>
    <xf numFmtId="178" fontId="5" fillId="0" borderId="8" xfId="0" applyNumberFormat="1" applyFont="1" applyBorder="1" applyAlignment="1">
      <alignment horizontal="right" vertical="center"/>
    </xf>
    <xf numFmtId="178" fontId="5" fillId="0" borderId="9" xfId="0" applyNumberFormat="1"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10" xfId="0" applyFont="1" applyBorder="1" applyAlignment="1">
      <alignment horizontal="left" vertical="center"/>
    </xf>
    <xf numFmtId="0" fontId="2" fillId="0" borderId="11" xfId="0" applyFont="1" applyBorder="1" applyAlignment="1" applyProtection="1">
      <alignment horizontal="left" vertical="center"/>
      <protection locked="0"/>
    </xf>
    <xf numFmtId="0" fontId="1"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5" fillId="0" borderId="12" xfId="0" applyNumberFormat="1" applyFont="1" applyBorder="1" applyAlignment="1">
      <alignment horizontal="right" vertical="center"/>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10"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78" fontId="15" fillId="0" borderId="7"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2" fillId="2" borderId="17"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11" activePane="bottomLeft" state="frozen"/>
      <selection/>
      <selection pane="bottomLeft" activeCell="B37" sqref="B37"/>
    </sheetView>
  </sheetViews>
  <sheetFormatPr defaultColWidth="8.575" defaultRowHeight="12.75" customHeight="1" outlineLevelCol="3"/>
  <cols>
    <col min="1" max="4" width="41" customWidth="1"/>
  </cols>
  <sheetData>
    <row r="1" customHeight="1" spans="1:4">
      <c r="A1" s="2"/>
      <c r="B1" s="2"/>
      <c r="C1" s="2"/>
      <c r="D1" s="2"/>
    </row>
    <row r="2" ht="15" customHeight="1" spans="1:4">
      <c r="A2" s="62"/>
      <c r="B2" s="62"/>
      <c r="C2" s="62"/>
      <c r="D2" s="82" t="s">
        <v>0</v>
      </c>
    </row>
    <row r="3" ht="41.25" customHeight="1" spans="1:1">
      <c r="A3" s="57" t="str">
        <f>"2025"&amp;"年部门财务收支预算总表"</f>
        <v>2025年部门财务收支预算总表</v>
      </c>
    </row>
    <row r="4" ht="17.25" customHeight="1" spans="1:4">
      <c r="A4" s="60" t="s">
        <v>1</v>
      </c>
      <c r="B4" s="226"/>
      <c r="D4" s="198" t="s">
        <v>2</v>
      </c>
    </row>
    <row r="5" ht="23.25" customHeight="1" spans="1:4">
      <c r="A5" s="227" t="s">
        <v>3</v>
      </c>
      <c r="B5" s="228"/>
      <c r="C5" s="227" t="s">
        <v>4</v>
      </c>
      <c r="D5" s="228"/>
    </row>
    <row r="6" ht="24" customHeight="1" spans="1:4">
      <c r="A6" s="227" t="s">
        <v>5</v>
      </c>
      <c r="B6" s="227" t="s">
        <v>6</v>
      </c>
      <c r="C6" s="227" t="s">
        <v>7</v>
      </c>
      <c r="D6" s="227" t="s">
        <v>6</v>
      </c>
    </row>
    <row r="7" ht="17.25" customHeight="1" spans="1:4">
      <c r="A7" s="229" t="s">
        <v>8</v>
      </c>
      <c r="B7" s="98">
        <v>17226959.84</v>
      </c>
      <c r="C7" s="229" t="s">
        <v>9</v>
      </c>
      <c r="D7" s="98"/>
    </row>
    <row r="8" ht="17.25" customHeight="1" spans="1:4">
      <c r="A8" s="229" t="s">
        <v>10</v>
      </c>
      <c r="B8" s="98"/>
      <c r="C8" s="229" t="s">
        <v>11</v>
      </c>
      <c r="D8" s="98"/>
    </row>
    <row r="9" ht="17.25" customHeight="1" spans="1:4">
      <c r="A9" s="229" t="s">
        <v>12</v>
      </c>
      <c r="B9" s="98"/>
      <c r="C9" s="263" t="s">
        <v>13</v>
      </c>
      <c r="D9" s="98"/>
    </row>
    <row r="10" ht="17.25" customHeight="1" spans="1:4">
      <c r="A10" s="229" t="s">
        <v>14</v>
      </c>
      <c r="B10" s="98"/>
      <c r="C10" s="263" t="s">
        <v>15</v>
      </c>
      <c r="D10" s="98"/>
    </row>
    <row r="11" ht="17.25" customHeight="1" spans="1:4">
      <c r="A11" s="229" t="s">
        <v>16</v>
      </c>
      <c r="B11" s="98"/>
      <c r="C11" s="263" t="s">
        <v>17</v>
      </c>
      <c r="D11" s="98"/>
    </row>
    <row r="12" ht="17.25" customHeight="1" spans="1:4">
      <c r="A12" s="229" t="s">
        <v>18</v>
      </c>
      <c r="B12" s="98"/>
      <c r="C12" s="263" t="s">
        <v>19</v>
      </c>
      <c r="D12" s="98"/>
    </row>
    <row r="13" ht="17.25" customHeight="1" spans="1:4">
      <c r="A13" s="229" t="s">
        <v>20</v>
      </c>
      <c r="B13" s="98"/>
      <c r="C13" s="48" t="s">
        <v>21</v>
      </c>
      <c r="D13" s="98"/>
    </row>
    <row r="14" ht="17.25" customHeight="1" spans="1:4">
      <c r="A14" s="229" t="s">
        <v>22</v>
      </c>
      <c r="B14" s="98"/>
      <c r="C14" s="48" t="s">
        <v>23</v>
      </c>
      <c r="D14" s="98">
        <v>7392109.54</v>
      </c>
    </row>
    <row r="15" ht="17.25" customHeight="1" spans="1:4">
      <c r="A15" s="229" t="s">
        <v>24</v>
      </c>
      <c r="B15" s="98"/>
      <c r="C15" s="48" t="s">
        <v>25</v>
      </c>
      <c r="D15" s="98">
        <v>380342.39</v>
      </c>
    </row>
    <row r="16" ht="17.25" customHeight="1" spans="1:4">
      <c r="A16" s="229" t="s">
        <v>26</v>
      </c>
      <c r="B16" s="98"/>
      <c r="C16" s="48" t="s">
        <v>27</v>
      </c>
      <c r="D16" s="98"/>
    </row>
    <row r="17" ht="17.25" customHeight="1" spans="1:4">
      <c r="A17" s="230"/>
      <c r="B17" s="98"/>
      <c r="C17" s="48" t="s">
        <v>28</v>
      </c>
      <c r="D17" s="98"/>
    </row>
    <row r="18" ht="17.25" customHeight="1" spans="1:4">
      <c r="A18" s="231"/>
      <c r="B18" s="98"/>
      <c r="C18" s="48" t="s">
        <v>29</v>
      </c>
      <c r="D18" s="98">
        <v>10739621.9</v>
      </c>
    </row>
    <row r="19" ht="17.25" customHeight="1" spans="1:4">
      <c r="A19" s="231"/>
      <c r="B19" s="98"/>
      <c r="C19" s="48" t="s">
        <v>30</v>
      </c>
      <c r="D19" s="98"/>
    </row>
    <row r="20" ht="17.25" customHeight="1" spans="1:4">
      <c r="A20" s="231"/>
      <c r="B20" s="98"/>
      <c r="C20" s="48" t="s">
        <v>31</v>
      </c>
      <c r="D20" s="98"/>
    </row>
    <row r="21" ht="17.25" customHeight="1" spans="1:4">
      <c r="A21" s="231"/>
      <c r="B21" s="98"/>
      <c r="C21" s="48" t="s">
        <v>32</v>
      </c>
      <c r="D21" s="98"/>
    </row>
    <row r="22" ht="17.25" customHeight="1" spans="1:4">
      <c r="A22" s="231"/>
      <c r="B22" s="98"/>
      <c r="C22" s="48" t="s">
        <v>33</v>
      </c>
      <c r="D22" s="98"/>
    </row>
    <row r="23" ht="17.25" customHeight="1" spans="1:4">
      <c r="A23" s="231"/>
      <c r="B23" s="98"/>
      <c r="C23" s="48" t="s">
        <v>34</v>
      </c>
      <c r="D23" s="98"/>
    </row>
    <row r="24" ht="17.25" customHeight="1" spans="1:4">
      <c r="A24" s="231"/>
      <c r="B24" s="98"/>
      <c r="C24" s="48" t="s">
        <v>35</v>
      </c>
      <c r="D24" s="98"/>
    </row>
    <row r="25" ht="17.25" customHeight="1" spans="1:4">
      <c r="A25" s="231"/>
      <c r="B25" s="98"/>
      <c r="C25" s="48" t="s">
        <v>36</v>
      </c>
      <c r="D25" s="98">
        <v>302034.24</v>
      </c>
    </row>
    <row r="26" ht="17.25" customHeight="1" spans="1:4">
      <c r="A26" s="231"/>
      <c r="B26" s="98"/>
      <c r="C26" s="48" t="s">
        <v>37</v>
      </c>
      <c r="D26" s="98"/>
    </row>
    <row r="27" ht="17.25" customHeight="1" spans="1:4">
      <c r="A27" s="231"/>
      <c r="B27" s="98"/>
      <c r="C27" s="230" t="s">
        <v>38</v>
      </c>
      <c r="D27" s="98"/>
    </row>
    <row r="28" ht="17.25" customHeight="1" spans="1:4">
      <c r="A28" s="231"/>
      <c r="B28" s="98"/>
      <c r="C28" s="48" t="s">
        <v>39</v>
      </c>
      <c r="D28" s="98"/>
    </row>
    <row r="29" ht="16.5" customHeight="1" spans="1:4">
      <c r="A29" s="231"/>
      <c r="B29" s="98"/>
      <c r="C29" s="48" t="s">
        <v>40</v>
      </c>
      <c r="D29" s="98"/>
    </row>
    <row r="30" ht="16.5" customHeight="1" spans="1:4">
      <c r="A30" s="231"/>
      <c r="B30" s="98"/>
      <c r="C30" s="230" t="s">
        <v>41</v>
      </c>
      <c r="D30" s="98"/>
    </row>
    <row r="31" ht="17.25" customHeight="1" spans="1:4">
      <c r="A31" s="231"/>
      <c r="B31" s="98"/>
      <c r="C31" s="230" t="s">
        <v>42</v>
      </c>
      <c r="D31" s="98"/>
    </row>
    <row r="32" ht="17.25" customHeight="1" spans="1:4">
      <c r="A32" s="231"/>
      <c r="B32" s="98"/>
      <c r="C32" s="48" t="s">
        <v>43</v>
      </c>
      <c r="D32" s="98"/>
    </row>
    <row r="33" ht="16.5" customHeight="1" spans="1:4">
      <c r="A33" s="231" t="s">
        <v>44</v>
      </c>
      <c r="B33" s="98">
        <f>B7</f>
        <v>17226959.84</v>
      </c>
      <c r="C33" s="231" t="s">
        <v>45</v>
      </c>
      <c r="D33" s="98">
        <f>SUM(D14:D32)</f>
        <v>18814108.07</v>
      </c>
    </row>
    <row r="34" ht="16.5" customHeight="1" spans="1:4">
      <c r="A34" s="230" t="s">
        <v>46</v>
      </c>
      <c r="B34" s="98">
        <v>1587148.23</v>
      </c>
      <c r="C34" s="230" t="s">
        <v>47</v>
      </c>
      <c r="D34" s="98"/>
    </row>
    <row r="35" ht="16.5" customHeight="1" spans="1:4">
      <c r="A35" s="48" t="s">
        <v>48</v>
      </c>
      <c r="B35" s="98">
        <v>1587148.23</v>
      </c>
      <c r="C35" s="48" t="s">
        <v>48</v>
      </c>
      <c r="D35" s="98"/>
    </row>
    <row r="36" ht="16.5" customHeight="1" spans="1:4">
      <c r="A36" s="48" t="s">
        <v>49</v>
      </c>
      <c r="B36" s="98"/>
      <c r="C36" s="48" t="s">
        <v>50</v>
      </c>
      <c r="D36" s="98"/>
    </row>
    <row r="37" ht="16.5" customHeight="1" spans="1:4">
      <c r="A37" s="232" t="s">
        <v>51</v>
      </c>
      <c r="B37" s="98">
        <f>B7+B34</f>
        <v>18814108.07</v>
      </c>
      <c r="C37" s="232" t="s">
        <v>52</v>
      </c>
      <c r="D37" s="98">
        <f>D33</f>
        <v>18814108.07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2"/>
      <c r="B1" s="2"/>
      <c r="C1" s="2"/>
      <c r="D1" s="2"/>
      <c r="E1" s="2"/>
      <c r="F1" s="2"/>
    </row>
    <row r="2" ht="12" customHeight="1" spans="1:6">
      <c r="A2" s="137">
        <v>1</v>
      </c>
      <c r="B2" s="138">
        <v>0</v>
      </c>
      <c r="C2" s="137">
        <v>1</v>
      </c>
      <c r="D2" s="139"/>
      <c r="E2" s="139"/>
      <c r="F2" s="136" t="s">
        <v>532</v>
      </c>
    </row>
    <row r="3" ht="42" customHeight="1" spans="1:6">
      <c r="A3" s="140" t="str">
        <f>"2025"&amp;"年部门政府性基金预算支出预算表"</f>
        <v>2025年部门政府性基金预算支出预算表</v>
      </c>
      <c r="B3" s="140" t="s">
        <v>533</v>
      </c>
      <c r="C3" s="141"/>
      <c r="D3" s="142"/>
      <c r="E3" s="142"/>
      <c r="F3" s="142"/>
    </row>
    <row r="4" ht="13.5" customHeight="1" spans="1:6">
      <c r="A4" s="8" t="str">
        <f>"单位名称："&amp;"寻甸回族彝族自治县公共就业和人才服务中心"</f>
        <v>单位名称：寻甸回族彝族自治县公共就业和人才服务中心</v>
      </c>
      <c r="B4" s="8" t="s">
        <v>534</v>
      </c>
      <c r="C4" s="137"/>
      <c r="D4" s="139"/>
      <c r="E4" s="139"/>
      <c r="F4" s="136" t="s">
        <v>2</v>
      </c>
    </row>
    <row r="5" ht="19.5" customHeight="1" spans="1:6">
      <c r="A5" s="143" t="s">
        <v>193</v>
      </c>
      <c r="B5" s="144" t="s">
        <v>74</v>
      </c>
      <c r="C5" s="143" t="s">
        <v>75</v>
      </c>
      <c r="D5" s="16" t="s">
        <v>535</v>
      </c>
      <c r="E5" s="17"/>
      <c r="F5" s="18"/>
    </row>
    <row r="6" ht="18.75" customHeight="1" spans="1:6">
      <c r="A6" s="145"/>
      <c r="B6" s="146"/>
      <c r="C6" s="145"/>
      <c r="D6" s="22" t="s">
        <v>56</v>
      </c>
      <c r="E6" s="16" t="s">
        <v>77</v>
      </c>
      <c r="F6" s="22" t="s">
        <v>78</v>
      </c>
    </row>
    <row r="7" ht="18.75" customHeight="1" spans="1:6">
      <c r="A7" s="86">
        <v>1</v>
      </c>
      <c r="B7" s="147" t="s">
        <v>85</v>
      </c>
      <c r="C7" s="86">
        <v>3</v>
      </c>
      <c r="D7" s="148">
        <v>4</v>
      </c>
      <c r="E7" s="148">
        <v>5</v>
      </c>
      <c r="F7" s="148">
        <v>6</v>
      </c>
    </row>
    <row r="8" ht="21" customHeight="1" spans="1:6">
      <c r="A8" s="74"/>
      <c r="B8" s="74"/>
      <c r="C8" s="74"/>
      <c r="D8" s="98"/>
      <c r="E8" s="98"/>
      <c r="F8" s="98"/>
    </row>
    <row r="9" ht="21" customHeight="1" spans="1:6">
      <c r="A9" s="74"/>
      <c r="B9" s="74"/>
      <c r="C9" s="74"/>
      <c r="D9" s="98"/>
      <c r="E9" s="98"/>
      <c r="F9" s="98"/>
    </row>
    <row r="10" ht="18.75" customHeight="1" spans="1:6">
      <c r="A10" s="149" t="s">
        <v>183</v>
      </c>
      <c r="B10" s="149" t="s">
        <v>183</v>
      </c>
      <c r="C10" s="150" t="s">
        <v>183</v>
      </c>
      <c r="D10" s="98"/>
      <c r="E10" s="98"/>
      <c r="F10" s="98"/>
    </row>
    <row r="11" customHeight="1" spans="1:1">
      <c r="A11" s="81" t="s">
        <v>536</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C19" sqref="C19"/>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2"/>
      <c r="B1" s="2"/>
      <c r="C1" s="2"/>
      <c r="D1" s="2"/>
      <c r="E1" s="2"/>
      <c r="F1" s="2"/>
      <c r="G1" s="2"/>
      <c r="H1" s="2"/>
      <c r="I1" s="2"/>
      <c r="J1" s="2"/>
      <c r="K1" s="2"/>
      <c r="L1" s="2"/>
      <c r="M1" s="2"/>
      <c r="N1" s="2"/>
      <c r="O1" s="2"/>
      <c r="P1" s="2"/>
      <c r="Q1" s="2"/>
      <c r="R1" s="2"/>
      <c r="S1" s="2"/>
    </row>
    <row r="2" ht="15.75" customHeight="1" spans="2:19">
      <c r="B2" s="102"/>
      <c r="C2" s="102"/>
      <c r="R2" s="5"/>
      <c r="S2" s="5" t="s">
        <v>537</v>
      </c>
    </row>
    <row r="3" ht="41.25" customHeight="1" spans="1:19">
      <c r="A3" s="91" t="str">
        <f>"2025"&amp;"年部门政府采购预算表"</f>
        <v>2025年部门政府采购预算表</v>
      </c>
      <c r="B3" s="84"/>
      <c r="C3" s="84"/>
      <c r="D3" s="6"/>
      <c r="E3" s="6"/>
      <c r="F3" s="6"/>
      <c r="G3" s="6"/>
      <c r="H3" s="6"/>
      <c r="I3" s="6"/>
      <c r="J3" s="6"/>
      <c r="K3" s="6"/>
      <c r="L3" s="6"/>
      <c r="M3" s="84"/>
      <c r="N3" s="6"/>
      <c r="O3" s="6"/>
      <c r="P3" s="84"/>
      <c r="Q3" s="6"/>
      <c r="R3" s="84"/>
      <c r="S3" s="84"/>
    </row>
    <row r="4" ht="18.75" customHeight="1" spans="1:19">
      <c r="A4" s="129" t="str">
        <f>"单位名称："&amp;"寻甸回族彝族自治县公共就业和人才服务中心"</f>
        <v>单位名称：寻甸回族彝族自治县公共就业和人才服务中心</v>
      </c>
      <c r="B4" s="104"/>
      <c r="C4" s="104"/>
      <c r="D4" s="11"/>
      <c r="E4" s="11"/>
      <c r="F4" s="11"/>
      <c r="G4" s="11"/>
      <c r="H4" s="11"/>
      <c r="I4" s="11"/>
      <c r="J4" s="11"/>
      <c r="K4" s="11"/>
      <c r="L4" s="11"/>
      <c r="R4" s="12"/>
      <c r="S4" s="136" t="s">
        <v>2</v>
      </c>
    </row>
    <row r="5" ht="15.75" customHeight="1" spans="1:19">
      <c r="A5" s="15" t="s">
        <v>192</v>
      </c>
      <c r="B5" s="105" t="s">
        <v>193</v>
      </c>
      <c r="C5" s="105" t="s">
        <v>538</v>
      </c>
      <c r="D5" s="106" t="s">
        <v>539</v>
      </c>
      <c r="E5" s="106" t="s">
        <v>540</v>
      </c>
      <c r="F5" s="106" t="s">
        <v>541</v>
      </c>
      <c r="G5" s="106" t="s">
        <v>542</v>
      </c>
      <c r="H5" s="106" t="s">
        <v>543</v>
      </c>
      <c r="I5" s="119" t="s">
        <v>200</v>
      </c>
      <c r="J5" s="119"/>
      <c r="K5" s="119"/>
      <c r="L5" s="119"/>
      <c r="M5" s="120"/>
      <c r="N5" s="119"/>
      <c r="O5" s="119"/>
      <c r="P5" s="99"/>
      <c r="Q5" s="119"/>
      <c r="R5" s="120"/>
      <c r="S5" s="100"/>
    </row>
    <row r="6" ht="17.25" customHeight="1" spans="1:19">
      <c r="A6" s="21"/>
      <c r="B6" s="107"/>
      <c r="C6" s="107"/>
      <c r="D6" s="108"/>
      <c r="E6" s="108"/>
      <c r="F6" s="108"/>
      <c r="G6" s="108"/>
      <c r="H6" s="108"/>
      <c r="I6" s="108" t="s">
        <v>56</v>
      </c>
      <c r="J6" s="108" t="s">
        <v>59</v>
      </c>
      <c r="K6" s="108" t="s">
        <v>544</v>
      </c>
      <c r="L6" s="108" t="s">
        <v>545</v>
      </c>
      <c r="M6" s="121" t="s">
        <v>546</v>
      </c>
      <c r="N6" s="122" t="s">
        <v>547</v>
      </c>
      <c r="O6" s="122"/>
      <c r="P6" s="127"/>
      <c r="Q6" s="122"/>
      <c r="R6" s="128"/>
      <c r="S6" s="109"/>
    </row>
    <row r="7" ht="54" customHeight="1" spans="1:19">
      <c r="A7" s="25"/>
      <c r="B7" s="109"/>
      <c r="C7" s="109"/>
      <c r="D7" s="110"/>
      <c r="E7" s="110"/>
      <c r="F7" s="110"/>
      <c r="G7" s="110"/>
      <c r="H7" s="110"/>
      <c r="I7" s="110"/>
      <c r="J7" s="110" t="s">
        <v>58</v>
      </c>
      <c r="K7" s="110"/>
      <c r="L7" s="110"/>
      <c r="M7" s="123"/>
      <c r="N7" s="110" t="s">
        <v>58</v>
      </c>
      <c r="O7" s="110" t="s">
        <v>65</v>
      </c>
      <c r="P7" s="109" t="s">
        <v>66</v>
      </c>
      <c r="Q7" s="110" t="s">
        <v>67</v>
      </c>
      <c r="R7" s="123" t="s">
        <v>68</v>
      </c>
      <c r="S7" s="109" t="s">
        <v>69</v>
      </c>
    </row>
    <row r="8" ht="18" customHeight="1" spans="1:19">
      <c r="A8" s="130">
        <v>1</v>
      </c>
      <c r="B8" s="130" t="s">
        <v>85</v>
      </c>
      <c r="C8" s="131">
        <v>3</v>
      </c>
      <c r="D8" s="131">
        <v>4</v>
      </c>
      <c r="E8" s="130">
        <v>5</v>
      </c>
      <c r="F8" s="130">
        <v>6</v>
      </c>
      <c r="G8" s="130">
        <v>7</v>
      </c>
      <c r="H8" s="130">
        <v>8</v>
      </c>
      <c r="I8" s="130">
        <v>9</v>
      </c>
      <c r="J8" s="130">
        <v>10</v>
      </c>
      <c r="K8" s="130">
        <v>11</v>
      </c>
      <c r="L8" s="130">
        <v>12</v>
      </c>
      <c r="M8" s="130">
        <v>13</v>
      </c>
      <c r="N8" s="130">
        <v>14</v>
      </c>
      <c r="O8" s="130">
        <v>15</v>
      </c>
      <c r="P8" s="130">
        <v>16</v>
      </c>
      <c r="Q8" s="130">
        <v>17</v>
      </c>
      <c r="R8" s="130">
        <v>18</v>
      </c>
      <c r="S8" s="130">
        <v>19</v>
      </c>
    </row>
    <row r="9" ht="21" customHeight="1" spans="1:19">
      <c r="A9" s="111"/>
      <c r="B9" s="112"/>
      <c r="C9" s="112"/>
      <c r="D9" s="113"/>
      <c r="E9" s="113"/>
      <c r="F9" s="113"/>
      <c r="G9" s="132"/>
      <c r="H9" s="98"/>
      <c r="I9" s="98"/>
      <c r="J9" s="98"/>
      <c r="K9" s="98"/>
      <c r="L9" s="98"/>
      <c r="M9" s="98"/>
      <c r="N9" s="98"/>
      <c r="O9" s="98"/>
      <c r="P9" s="98"/>
      <c r="Q9" s="98"/>
      <c r="R9" s="98"/>
      <c r="S9" s="98"/>
    </row>
    <row r="10" ht="21" customHeight="1" spans="1:19">
      <c r="A10" s="114" t="s">
        <v>183</v>
      </c>
      <c r="B10" s="115"/>
      <c r="C10" s="115"/>
      <c r="D10" s="116"/>
      <c r="E10" s="116"/>
      <c r="F10" s="116"/>
      <c r="G10" s="133"/>
      <c r="H10" s="98"/>
      <c r="I10" s="98"/>
      <c r="J10" s="98"/>
      <c r="K10" s="98"/>
      <c r="L10" s="98"/>
      <c r="M10" s="98"/>
      <c r="N10" s="98"/>
      <c r="O10" s="98"/>
      <c r="P10" s="98"/>
      <c r="Q10" s="98"/>
      <c r="R10" s="98"/>
      <c r="S10" s="98"/>
    </row>
    <row r="11" ht="21" customHeight="1" spans="1:19">
      <c r="A11" s="129" t="s">
        <v>548</v>
      </c>
      <c r="B11" s="8"/>
      <c r="C11" s="8"/>
      <c r="D11" s="129"/>
      <c r="E11" s="129"/>
      <c r="F11" s="129"/>
      <c r="G11" s="134"/>
      <c r="H11" s="135"/>
      <c r="I11" s="135"/>
      <c r="J11" s="135"/>
      <c r="K11" s="135"/>
      <c r="L11" s="135"/>
      <c r="M11" s="135"/>
      <c r="N11" s="135"/>
      <c r="O11" s="135"/>
      <c r="P11" s="135"/>
      <c r="Q11" s="135"/>
      <c r="R11" s="135"/>
      <c r="S11" s="135"/>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95"/>
      <c r="B2" s="102"/>
      <c r="C2" s="102"/>
      <c r="D2" s="102"/>
      <c r="E2" s="102"/>
      <c r="F2" s="102"/>
      <c r="G2" s="102"/>
      <c r="H2" s="95"/>
      <c r="I2" s="95"/>
      <c r="J2" s="95"/>
      <c r="K2" s="95"/>
      <c r="L2" s="95"/>
      <c r="M2" s="95"/>
      <c r="N2" s="117"/>
      <c r="O2" s="95"/>
      <c r="P2" s="95"/>
      <c r="Q2" s="102"/>
      <c r="R2" s="95"/>
      <c r="S2" s="125"/>
      <c r="T2" s="125" t="s">
        <v>549</v>
      </c>
    </row>
    <row r="3" ht="41.25" customHeight="1" spans="1:20">
      <c r="A3" s="91" t="str">
        <f>"2025"&amp;"年部门政府购买服务预算表"</f>
        <v>2025年部门政府购买服务预算表</v>
      </c>
      <c r="B3" s="84"/>
      <c r="C3" s="84"/>
      <c r="D3" s="84"/>
      <c r="E3" s="84"/>
      <c r="F3" s="84"/>
      <c r="G3" s="84"/>
      <c r="H3" s="103"/>
      <c r="I3" s="103"/>
      <c r="J3" s="103"/>
      <c r="K3" s="103"/>
      <c r="L3" s="103"/>
      <c r="M3" s="103"/>
      <c r="N3" s="118"/>
      <c r="O3" s="103"/>
      <c r="P3" s="103"/>
      <c r="Q3" s="84"/>
      <c r="R3" s="103"/>
      <c r="S3" s="118"/>
      <c r="T3" s="84"/>
    </row>
    <row r="4" ht="22.5" customHeight="1" spans="1:20">
      <c r="A4" s="92" t="str">
        <f>"单位名称："&amp;"寻甸回族彝族自治县公共就业和人才服务中心"</f>
        <v>单位名称：寻甸回族彝族自治县公共就业和人才服务中心</v>
      </c>
      <c r="B4" s="104"/>
      <c r="C4" s="104"/>
      <c r="D4" s="104"/>
      <c r="E4" s="104"/>
      <c r="F4" s="104"/>
      <c r="G4" s="104"/>
      <c r="H4" s="93"/>
      <c r="I4" s="93"/>
      <c r="J4" s="93"/>
      <c r="K4" s="93"/>
      <c r="L4" s="93"/>
      <c r="M4" s="93"/>
      <c r="N4" s="117"/>
      <c r="O4" s="95"/>
      <c r="P4" s="95"/>
      <c r="Q4" s="102"/>
      <c r="R4" s="95"/>
      <c r="S4" s="126"/>
      <c r="T4" s="125" t="s">
        <v>2</v>
      </c>
    </row>
    <row r="5" ht="24" customHeight="1" spans="1:20">
      <c r="A5" s="15" t="s">
        <v>192</v>
      </c>
      <c r="B5" s="105" t="s">
        <v>193</v>
      </c>
      <c r="C5" s="105" t="s">
        <v>538</v>
      </c>
      <c r="D5" s="105" t="s">
        <v>550</v>
      </c>
      <c r="E5" s="105" t="s">
        <v>551</v>
      </c>
      <c r="F5" s="105" t="s">
        <v>552</v>
      </c>
      <c r="G5" s="105" t="s">
        <v>553</v>
      </c>
      <c r="H5" s="106" t="s">
        <v>554</v>
      </c>
      <c r="I5" s="106" t="s">
        <v>555</v>
      </c>
      <c r="J5" s="119" t="s">
        <v>200</v>
      </c>
      <c r="K5" s="119"/>
      <c r="L5" s="119"/>
      <c r="M5" s="119"/>
      <c r="N5" s="120"/>
      <c r="O5" s="119"/>
      <c r="P5" s="119"/>
      <c r="Q5" s="99"/>
      <c r="R5" s="119"/>
      <c r="S5" s="120"/>
      <c r="T5" s="100"/>
    </row>
    <row r="6" ht="24" customHeight="1" spans="1:20">
      <c r="A6" s="21"/>
      <c r="B6" s="107"/>
      <c r="C6" s="107"/>
      <c r="D6" s="107"/>
      <c r="E6" s="107"/>
      <c r="F6" s="107"/>
      <c r="G6" s="107"/>
      <c r="H6" s="108"/>
      <c r="I6" s="108"/>
      <c r="J6" s="108" t="s">
        <v>56</v>
      </c>
      <c r="K6" s="108" t="s">
        <v>59</v>
      </c>
      <c r="L6" s="108" t="s">
        <v>544</v>
      </c>
      <c r="M6" s="108" t="s">
        <v>545</v>
      </c>
      <c r="N6" s="121" t="s">
        <v>546</v>
      </c>
      <c r="O6" s="122" t="s">
        <v>547</v>
      </c>
      <c r="P6" s="122"/>
      <c r="Q6" s="127"/>
      <c r="R6" s="122"/>
      <c r="S6" s="128"/>
      <c r="T6" s="109"/>
    </row>
    <row r="7" ht="54" customHeight="1" spans="1:20">
      <c r="A7" s="25"/>
      <c r="B7" s="109"/>
      <c r="C7" s="109"/>
      <c r="D7" s="109"/>
      <c r="E7" s="109"/>
      <c r="F7" s="109"/>
      <c r="G7" s="109"/>
      <c r="H7" s="110"/>
      <c r="I7" s="110"/>
      <c r="J7" s="110"/>
      <c r="K7" s="110" t="s">
        <v>58</v>
      </c>
      <c r="L7" s="110"/>
      <c r="M7" s="110"/>
      <c r="N7" s="123"/>
      <c r="O7" s="110" t="s">
        <v>58</v>
      </c>
      <c r="P7" s="110" t="s">
        <v>65</v>
      </c>
      <c r="Q7" s="109" t="s">
        <v>66</v>
      </c>
      <c r="R7" s="110" t="s">
        <v>67</v>
      </c>
      <c r="S7" s="123" t="s">
        <v>68</v>
      </c>
      <c r="T7" s="109" t="s">
        <v>69</v>
      </c>
    </row>
    <row r="8" ht="17.25" customHeight="1" spans="1:20">
      <c r="A8" s="26">
        <v>1</v>
      </c>
      <c r="B8" s="109">
        <v>2</v>
      </c>
      <c r="C8" s="26">
        <v>3</v>
      </c>
      <c r="D8" s="26">
        <v>4</v>
      </c>
      <c r="E8" s="109">
        <v>5</v>
      </c>
      <c r="F8" s="26">
        <v>6</v>
      </c>
      <c r="G8" s="26">
        <v>7</v>
      </c>
      <c r="H8" s="109">
        <v>8</v>
      </c>
      <c r="I8" s="26">
        <v>9</v>
      </c>
      <c r="J8" s="26">
        <v>10</v>
      </c>
      <c r="K8" s="109">
        <v>11</v>
      </c>
      <c r="L8" s="26">
        <v>12</v>
      </c>
      <c r="M8" s="26">
        <v>13</v>
      </c>
      <c r="N8" s="109">
        <v>14</v>
      </c>
      <c r="O8" s="26">
        <v>15</v>
      </c>
      <c r="P8" s="26">
        <v>16</v>
      </c>
      <c r="Q8" s="109">
        <v>17</v>
      </c>
      <c r="R8" s="26">
        <v>18</v>
      </c>
      <c r="S8" s="26">
        <v>19</v>
      </c>
      <c r="T8" s="26">
        <v>20</v>
      </c>
    </row>
    <row r="9" ht="21" customHeight="1" spans="1:20">
      <c r="A9" s="111"/>
      <c r="B9" s="112"/>
      <c r="C9" s="112"/>
      <c r="D9" s="112"/>
      <c r="E9" s="112"/>
      <c r="F9" s="112"/>
      <c r="G9" s="112"/>
      <c r="H9" s="113"/>
      <c r="I9" s="113"/>
      <c r="J9" s="98"/>
      <c r="K9" s="98"/>
      <c r="L9" s="98"/>
      <c r="M9" s="98"/>
      <c r="N9" s="98"/>
      <c r="O9" s="98"/>
      <c r="P9" s="98"/>
      <c r="Q9" s="98"/>
      <c r="R9" s="98"/>
      <c r="S9" s="98"/>
      <c r="T9" s="98"/>
    </row>
    <row r="10" ht="21" customHeight="1" spans="1:20">
      <c r="A10" s="114" t="s">
        <v>183</v>
      </c>
      <c r="B10" s="115"/>
      <c r="C10" s="115"/>
      <c r="D10" s="115"/>
      <c r="E10" s="115"/>
      <c r="F10" s="115"/>
      <c r="G10" s="115"/>
      <c r="H10" s="116"/>
      <c r="I10" s="124"/>
      <c r="J10" s="98"/>
      <c r="K10" s="98"/>
      <c r="L10" s="98"/>
      <c r="M10" s="98"/>
      <c r="N10" s="98"/>
      <c r="O10" s="98"/>
      <c r="P10" s="98"/>
      <c r="Q10" s="98"/>
      <c r="R10" s="98"/>
      <c r="S10" s="98"/>
      <c r="T10" s="98"/>
    </row>
    <row r="11" customHeight="1" spans="1:1">
      <c r="A11" s="81" t="s">
        <v>556</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0" sqref="A10"/>
    </sheetView>
  </sheetViews>
  <sheetFormatPr defaultColWidth="9.14166666666667" defaultRowHeight="14.25" customHeight="1"/>
  <cols>
    <col min="1" max="1" width="37.7083333333333" customWidth="1"/>
    <col min="2" max="24" width="20"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4:24">
      <c r="D2" s="90"/>
      <c r="W2" s="5"/>
      <c r="X2" s="5" t="s">
        <v>557</v>
      </c>
    </row>
    <row r="3" ht="41.25" customHeight="1" spans="1:24">
      <c r="A3" s="91" t="str">
        <f>"2025"&amp;"年县对下转移支付预算表"</f>
        <v>2025年县对下转移支付预算表</v>
      </c>
      <c r="B3" s="6"/>
      <c r="C3" s="6"/>
      <c r="D3" s="6"/>
      <c r="E3" s="6"/>
      <c r="F3" s="6"/>
      <c r="G3" s="6"/>
      <c r="H3" s="6"/>
      <c r="I3" s="6"/>
      <c r="J3" s="6"/>
      <c r="K3" s="6"/>
      <c r="L3" s="6"/>
      <c r="M3" s="6"/>
      <c r="N3" s="6"/>
      <c r="O3" s="6"/>
      <c r="P3" s="6"/>
      <c r="Q3" s="6"/>
      <c r="R3" s="6"/>
      <c r="S3" s="6"/>
      <c r="T3" s="6"/>
      <c r="U3" s="6"/>
      <c r="V3" s="6"/>
      <c r="W3" s="84"/>
      <c r="X3" s="84"/>
    </row>
    <row r="4" ht="18" customHeight="1" spans="1:24">
      <c r="A4" s="92" t="str">
        <f>"单位名称："&amp;"寻甸回族彝族自治县公共就业和人才服务中心"</f>
        <v>单位名称：寻甸回族彝族自治县公共就业和人才服务中心</v>
      </c>
      <c r="B4" s="93"/>
      <c r="C4" s="93"/>
      <c r="D4" s="94"/>
      <c r="E4" s="95"/>
      <c r="F4" s="95"/>
      <c r="G4" s="95"/>
      <c r="H4" s="95"/>
      <c r="I4" s="95"/>
      <c r="W4" s="12"/>
      <c r="X4" s="12" t="s">
        <v>2</v>
      </c>
    </row>
    <row r="5" ht="19.5" customHeight="1" spans="1:24">
      <c r="A5" s="44" t="s">
        <v>558</v>
      </c>
      <c r="B5" s="16" t="s">
        <v>200</v>
      </c>
      <c r="C5" s="17"/>
      <c r="D5" s="17"/>
      <c r="E5" s="16" t="s">
        <v>559</v>
      </c>
      <c r="F5" s="17"/>
      <c r="G5" s="17"/>
      <c r="H5" s="17"/>
      <c r="I5" s="17"/>
      <c r="J5" s="17"/>
      <c r="K5" s="17"/>
      <c r="L5" s="17"/>
      <c r="M5" s="17"/>
      <c r="N5" s="17"/>
      <c r="O5" s="17"/>
      <c r="P5" s="17"/>
      <c r="Q5" s="17"/>
      <c r="R5" s="17"/>
      <c r="S5" s="17"/>
      <c r="T5" s="17"/>
      <c r="U5" s="17"/>
      <c r="V5" s="17"/>
      <c r="W5" s="99"/>
      <c r="X5" s="100"/>
    </row>
    <row r="6" ht="40.5" customHeight="1" spans="1:24">
      <c r="A6" s="26"/>
      <c r="B6" s="45" t="s">
        <v>56</v>
      </c>
      <c r="C6" s="15" t="s">
        <v>59</v>
      </c>
      <c r="D6" s="96" t="s">
        <v>544</v>
      </c>
      <c r="E6" s="64" t="s">
        <v>560</v>
      </c>
      <c r="F6" s="64" t="s">
        <v>561</v>
      </c>
      <c r="G6" s="64" t="s">
        <v>562</v>
      </c>
      <c r="H6" s="64" t="s">
        <v>563</v>
      </c>
      <c r="I6" s="64" t="s">
        <v>564</v>
      </c>
      <c r="J6" s="64" t="s">
        <v>565</v>
      </c>
      <c r="K6" s="64" t="s">
        <v>566</v>
      </c>
      <c r="L6" s="64" t="s">
        <v>567</v>
      </c>
      <c r="M6" s="64" t="s">
        <v>568</v>
      </c>
      <c r="N6" s="64" t="s">
        <v>569</v>
      </c>
      <c r="O6" s="64" t="s">
        <v>570</v>
      </c>
      <c r="P6" s="64" t="s">
        <v>571</v>
      </c>
      <c r="Q6" s="64" t="s">
        <v>572</v>
      </c>
      <c r="R6" s="64" t="s">
        <v>573</v>
      </c>
      <c r="S6" s="64" t="s">
        <v>574</v>
      </c>
      <c r="T6" s="64" t="s">
        <v>575</v>
      </c>
      <c r="U6" s="64" t="s">
        <v>576</v>
      </c>
      <c r="V6" s="64" t="s">
        <v>577</v>
      </c>
      <c r="W6" s="64" t="s">
        <v>578</v>
      </c>
      <c r="X6" s="101" t="s">
        <v>579</v>
      </c>
    </row>
    <row r="7" ht="19.5" customHeight="1" spans="1:24">
      <c r="A7" s="27">
        <v>1</v>
      </c>
      <c r="B7" s="27">
        <v>2</v>
      </c>
      <c r="C7" s="27">
        <v>3</v>
      </c>
      <c r="D7" s="97">
        <v>4</v>
      </c>
      <c r="E7" s="52">
        <v>5</v>
      </c>
      <c r="F7" s="27">
        <v>6</v>
      </c>
      <c r="G7" s="27">
        <v>7</v>
      </c>
      <c r="H7" s="97">
        <v>8</v>
      </c>
      <c r="I7" s="27">
        <v>9</v>
      </c>
      <c r="J7" s="27">
        <v>10</v>
      </c>
      <c r="K7" s="27">
        <v>11</v>
      </c>
      <c r="L7" s="97">
        <v>12</v>
      </c>
      <c r="M7" s="27">
        <v>13</v>
      </c>
      <c r="N7" s="27">
        <v>14</v>
      </c>
      <c r="O7" s="27">
        <v>15</v>
      </c>
      <c r="P7" s="97">
        <v>16</v>
      </c>
      <c r="Q7" s="27">
        <v>17</v>
      </c>
      <c r="R7" s="27">
        <v>18</v>
      </c>
      <c r="S7" s="27">
        <v>19</v>
      </c>
      <c r="T7" s="97">
        <v>20</v>
      </c>
      <c r="U7" s="97">
        <v>21</v>
      </c>
      <c r="V7" s="97">
        <v>22</v>
      </c>
      <c r="W7" s="52">
        <v>23</v>
      </c>
      <c r="X7" s="52">
        <v>24</v>
      </c>
    </row>
    <row r="8" ht="19.5" customHeight="1" spans="1:24">
      <c r="A8" s="46"/>
      <c r="B8" s="98"/>
      <c r="C8" s="98"/>
      <c r="D8" s="98"/>
      <c r="E8" s="98"/>
      <c r="F8" s="98"/>
      <c r="G8" s="98"/>
      <c r="H8" s="98"/>
      <c r="I8" s="98"/>
      <c r="J8" s="98"/>
      <c r="K8" s="98"/>
      <c r="L8" s="98"/>
      <c r="M8" s="98"/>
      <c r="N8" s="98"/>
      <c r="O8" s="98"/>
      <c r="P8" s="98"/>
      <c r="Q8" s="98"/>
      <c r="R8" s="98"/>
      <c r="S8" s="98"/>
      <c r="T8" s="98"/>
      <c r="U8" s="98"/>
      <c r="V8" s="98"/>
      <c r="W8" s="98"/>
      <c r="X8" s="98"/>
    </row>
    <row r="9" ht="19.5" customHeight="1" spans="1:24">
      <c r="A9" s="87"/>
      <c r="B9" s="98"/>
      <c r="C9" s="98"/>
      <c r="D9" s="98"/>
      <c r="E9" s="98"/>
      <c r="F9" s="98"/>
      <c r="G9" s="98"/>
      <c r="H9" s="98"/>
      <c r="I9" s="98"/>
      <c r="J9" s="98"/>
      <c r="K9" s="98"/>
      <c r="L9" s="98"/>
      <c r="M9" s="98"/>
      <c r="N9" s="98"/>
      <c r="O9" s="98"/>
      <c r="P9" s="98"/>
      <c r="Q9" s="98"/>
      <c r="R9" s="98"/>
      <c r="S9" s="98"/>
      <c r="T9" s="98"/>
      <c r="U9" s="98"/>
      <c r="V9" s="98"/>
      <c r="W9" s="98"/>
      <c r="X9" s="98"/>
    </row>
    <row r="10" customHeight="1" spans="1:1">
      <c r="A10" s="81" t="s">
        <v>580</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6.5" customHeight="1" spans="10:10">
      <c r="J2" s="5" t="s">
        <v>581</v>
      </c>
    </row>
    <row r="3" ht="41.25" customHeight="1" spans="1:10">
      <c r="A3" s="83" t="str">
        <f>"2025"&amp;"年县对下转移支付绩效目标表"</f>
        <v>2025年县对下转移支付绩效目标表</v>
      </c>
      <c r="B3" s="6"/>
      <c r="C3" s="6"/>
      <c r="D3" s="6"/>
      <c r="E3" s="6"/>
      <c r="F3" s="84"/>
      <c r="G3" s="6"/>
      <c r="H3" s="84"/>
      <c r="I3" s="84"/>
      <c r="J3" s="6"/>
    </row>
    <row r="4" ht="17.25" customHeight="1" spans="1:1">
      <c r="A4" s="8" t="str">
        <f>"单位名称："&amp;"寻甸回族彝族自治县公共就业和人才服务中心"</f>
        <v>单位名称：寻甸回族彝族自治县公共就业和人才服务中心</v>
      </c>
    </row>
    <row r="5" ht="44.25" customHeight="1" spans="1:10">
      <c r="A5" s="85" t="s">
        <v>558</v>
      </c>
      <c r="B5" s="85" t="s">
        <v>319</v>
      </c>
      <c r="C5" s="85" t="s">
        <v>320</v>
      </c>
      <c r="D5" s="85" t="s">
        <v>321</v>
      </c>
      <c r="E5" s="85" t="s">
        <v>322</v>
      </c>
      <c r="F5" s="86" t="s">
        <v>323</v>
      </c>
      <c r="G5" s="85" t="s">
        <v>324</v>
      </c>
      <c r="H5" s="86" t="s">
        <v>325</v>
      </c>
      <c r="I5" s="86" t="s">
        <v>326</v>
      </c>
      <c r="J5" s="85" t="s">
        <v>327</v>
      </c>
    </row>
    <row r="6" ht="14.25" customHeight="1" spans="1:10">
      <c r="A6" s="85">
        <v>1</v>
      </c>
      <c r="B6" s="85">
        <v>2</v>
      </c>
      <c r="C6" s="85">
        <v>3</v>
      </c>
      <c r="D6" s="85">
        <v>4</v>
      </c>
      <c r="E6" s="85">
        <v>5</v>
      </c>
      <c r="F6" s="86">
        <v>6</v>
      </c>
      <c r="G6" s="85">
        <v>7</v>
      </c>
      <c r="H6" s="86">
        <v>8</v>
      </c>
      <c r="I6" s="86">
        <v>9</v>
      </c>
      <c r="J6" s="85">
        <v>10</v>
      </c>
    </row>
    <row r="7" ht="42" customHeight="1" spans="1:10">
      <c r="A7" s="46"/>
      <c r="B7" s="87"/>
      <c r="C7" s="87"/>
      <c r="D7" s="87"/>
      <c r="E7" s="88"/>
      <c r="F7" s="89"/>
      <c r="G7" s="88"/>
      <c r="H7" s="89"/>
      <c r="I7" s="89"/>
      <c r="J7" s="88"/>
    </row>
    <row r="8" ht="42" customHeight="1" spans="1:10">
      <c r="A8" s="46"/>
      <c r="B8" s="74"/>
      <c r="C8" s="74"/>
      <c r="D8" s="74"/>
      <c r="E8" s="46"/>
      <c r="F8" s="74"/>
      <c r="G8" s="46"/>
      <c r="H8" s="74"/>
      <c r="I8" s="74"/>
      <c r="J8" s="46"/>
    </row>
    <row r="9" ht="22" customHeight="1" spans="1:1">
      <c r="A9" s="81" t="s">
        <v>580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2"/>
      <c r="B1" s="2"/>
      <c r="C1" s="2"/>
      <c r="D1" s="2"/>
      <c r="E1" s="2"/>
      <c r="F1" s="2"/>
      <c r="G1" s="2"/>
      <c r="H1" s="2"/>
      <c r="I1" s="2"/>
    </row>
    <row r="2" customHeight="1" spans="1:9">
      <c r="A2" s="54" t="s">
        <v>582</v>
      </c>
      <c r="B2" s="55"/>
      <c r="C2" s="55"/>
      <c r="D2" s="56"/>
      <c r="E2" s="56"/>
      <c r="F2" s="56"/>
      <c r="G2" s="55"/>
      <c r="H2" s="55"/>
      <c r="I2" s="56"/>
    </row>
    <row r="3" ht="41.25" customHeight="1" spans="1:9">
      <c r="A3" s="57" t="str">
        <f>"2025"&amp;"年新增资产配置预算表"</f>
        <v>2025年新增资产配置预算表</v>
      </c>
      <c r="B3" s="58"/>
      <c r="C3" s="58"/>
      <c r="D3" s="59"/>
      <c r="E3" s="59"/>
      <c r="F3" s="59"/>
      <c r="G3" s="58"/>
      <c r="H3" s="58"/>
      <c r="I3" s="59"/>
    </row>
    <row r="4" customHeight="1" spans="1:9">
      <c r="A4" s="60" t="str">
        <f>"单位名称："&amp;"寻甸回族彝族自治县公共就业和人才服务中心"</f>
        <v>单位名称：寻甸回族彝族自治县公共就业和人才服务中心</v>
      </c>
      <c r="B4" s="61"/>
      <c r="C4" s="61"/>
      <c r="D4" s="62"/>
      <c r="F4" s="59"/>
      <c r="G4" s="58"/>
      <c r="H4" s="58"/>
      <c r="I4" s="82" t="s">
        <v>2</v>
      </c>
    </row>
    <row r="5" ht="28.5" customHeight="1" spans="1:9">
      <c r="A5" s="63" t="s">
        <v>192</v>
      </c>
      <c r="B5" s="64" t="s">
        <v>193</v>
      </c>
      <c r="C5" s="65" t="s">
        <v>583</v>
      </c>
      <c r="D5" s="63" t="s">
        <v>584</v>
      </c>
      <c r="E5" s="63" t="s">
        <v>585</v>
      </c>
      <c r="F5" s="63" t="s">
        <v>586</v>
      </c>
      <c r="G5" s="64" t="s">
        <v>587</v>
      </c>
      <c r="H5" s="52"/>
      <c r="I5" s="63"/>
    </row>
    <row r="6" ht="21" customHeight="1" spans="1:9">
      <c r="A6" s="65"/>
      <c r="B6" s="66"/>
      <c r="C6" s="66"/>
      <c r="D6" s="67"/>
      <c r="E6" s="66"/>
      <c r="F6" s="66"/>
      <c r="G6" s="64" t="s">
        <v>542</v>
      </c>
      <c r="H6" s="64" t="s">
        <v>588</v>
      </c>
      <c r="I6" s="64" t="s">
        <v>589</v>
      </c>
    </row>
    <row r="7" ht="17.25" customHeight="1" spans="1:9">
      <c r="A7" s="68" t="s">
        <v>84</v>
      </c>
      <c r="B7" s="69"/>
      <c r="C7" s="70" t="s">
        <v>85</v>
      </c>
      <c r="D7" s="68" t="s">
        <v>178</v>
      </c>
      <c r="E7" s="71" t="s">
        <v>179</v>
      </c>
      <c r="F7" s="68" t="s">
        <v>180</v>
      </c>
      <c r="G7" s="70" t="s">
        <v>181</v>
      </c>
      <c r="H7" s="72" t="s">
        <v>86</v>
      </c>
      <c r="I7" s="71" t="s">
        <v>87</v>
      </c>
    </row>
    <row r="8" ht="19.5" customHeight="1" spans="1:9">
      <c r="A8" s="73"/>
      <c r="B8" s="48"/>
      <c r="C8" s="48"/>
      <c r="D8" s="46"/>
      <c r="E8" s="74"/>
      <c r="F8" s="72"/>
      <c r="G8" s="75"/>
      <c r="H8" s="76"/>
      <c r="I8" s="76"/>
    </row>
    <row r="9" ht="19.5" customHeight="1" spans="1:9">
      <c r="A9" s="77" t="s">
        <v>56</v>
      </c>
      <c r="B9" s="78"/>
      <c r="C9" s="78"/>
      <c r="D9" s="79"/>
      <c r="E9" s="80"/>
      <c r="F9" s="80"/>
      <c r="G9" s="75"/>
      <c r="H9" s="76"/>
      <c r="I9" s="76"/>
    </row>
    <row r="10" customHeight="1" spans="1:1">
      <c r="A10" s="81" t="s">
        <v>590</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I11" sqref="I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2"/>
      <c r="B1" s="2"/>
      <c r="C1" s="2"/>
      <c r="D1" s="2"/>
      <c r="E1" s="2"/>
      <c r="F1" s="2"/>
      <c r="G1" s="2"/>
      <c r="H1" s="2"/>
      <c r="I1" s="2"/>
      <c r="J1" s="2"/>
      <c r="K1" s="2"/>
    </row>
    <row r="2" customHeight="1" spans="4:11">
      <c r="D2" s="4"/>
      <c r="E2" s="4"/>
      <c r="F2" s="4"/>
      <c r="G2" s="4"/>
      <c r="K2" s="5" t="s">
        <v>591</v>
      </c>
    </row>
    <row r="3" ht="41.25" customHeight="1" spans="1:11">
      <c r="A3" s="6" t="str">
        <f>"2025"&amp;"年上级转移支付补助项目支出预算表"</f>
        <v>2025年上级转移支付补助项目支出预算表</v>
      </c>
      <c r="B3" s="6"/>
      <c r="C3" s="6"/>
      <c r="D3" s="6"/>
      <c r="E3" s="6"/>
      <c r="F3" s="6"/>
      <c r="G3" s="6"/>
      <c r="H3" s="6"/>
      <c r="I3" s="6"/>
      <c r="J3" s="6"/>
      <c r="K3" s="6"/>
    </row>
    <row r="4" ht="13.5" customHeight="1" spans="1:11">
      <c r="A4" s="8" t="str">
        <f>"单位名称："&amp;"寻甸回族彝族自治县公共就业和人才服务中心"</f>
        <v>单位名称：寻甸回族彝族自治县公共就业和人才服务中心</v>
      </c>
      <c r="B4" s="9"/>
      <c r="C4" s="9"/>
      <c r="D4" s="9"/>
      <c r="E4" s="9"/>
      <c r="F4" s="9"/>
      <c r="G4" s="9"/>
      <c r="H4" s="11"/>
      <c r="I4" s="11"/>
      <c r="J4" s="11"/>
      <c r="K4" s="12" t="s">
        <v>2</v>
      </c>
    </row>
    <row r="5" ht="21.75" customHeight="1" spans="1:11">
      <c r="A5" s="13" t="s">
        <v>259</v>
      </c>
      <c r="B5" s="13" t="s">
        <v>195</v>
      </c>
      <c r="C5" s="13" t="s">
        <v>260</v>
      </c>
      <c r="D5" s="15" t="s">
        <v>196</v>
      </c>
      <c r="E5" s="15" t="s">
        <v>197</v>
      </c>
      <c r="F5" s="15" t="s">
        <v>261</v>
      </c>
      <c r="G5" s="15" t="s">
        <v>262</v>
      </c>
      <c r="H5" s="44" t="s">
        <v>56</v>
      </c>
      <c r="I5" s="16" t="s">
        <v>592</v>
      </c>
      <c r="J5" s="17"/>
      <c r="K5" s="18"/>
    </row>
    <row r="6" ht="21.75" customHeight="1" spans="1:11">
      <c r="A6" s="19"/>
      <c r="B6" s="19"/>
      <c r="C6" s="19"/>
      <c r="D6" s="21"/>
      <c r="E6" s="21"/>
      <c r="F6" s="21"/>
      <c r="G6" s="21"/>
      <c r="H6" s="45"/>
      <c r="I6" s="15" t="s">
        <v>59</v>
      </c>
      <c r="J6" s="15" t="s">
        <v>60</v>
      </c>
      <c r="K6" s="15" t="s">
        <v>61</v>
      </c>
    </row>
    <row r="7" ht="40.5" customHeight="1" spans="1:11">
      <c r="A7" s="23"/>
      <c r="B7" s="23"/>
      <c r="C7" s="23"/>
      <c r="D7" s="25"/>
      <c r="E7" s="25"/>
      <c r="F7" s="25"/>
      <c r="G7" s="25"/>
      <c r="H7" s="26"/>
      <c r="I7" s="25" t="s">
        <v>58</v>
      </c>
      <c r="J7" s="25"/>
      <c r="K7" s="25"/>
    </row>
    <row r="8" ht="15" customHeight="1" spans="1:11">
      <c r="A8" s="27">
        <v>1</v>
      </c>
      <c r="B8" s="27">
        <v>2</v>
      </c>
      <c r="C8" s="27">
        <v>3</v>
      </c>
      <c r="D8" s="27">
        <v>4</v>
      </c>
      <c r="E8" s="27">
        <v>5</v>
      </c>
      <c r="F8" s="27">
        <v>6</v>
      </c>
      <c r="G8" s="27">
        <v>7</v>
      </c>
      <c r="H8" s="27">
        <v>8</v>
      </c>
      <c r="I8" s="27">
        <v>9</v>
      </c>
      <c r="J8" s="52">
        <v>10</v>
      </c>
      <c r="K8" s="52">
        <v>11</v>
      </c>
    </row>
    <row r="9" ht="29" customHeight="1" spans="1:11">
      <c r="A9" s="46"/>
      <c r="B9" s="46" t="s">
        <v>317</v>
      </c>
      <c r="C9" s="46"/>
      <c r="D9" s="46"/>
      <c r="E9" s="46"/>
      <c r="F9" s="46"/>
      <c r="G9" s="46"/>
      <c r="H9" s="47">
        <v>6200000</v>
      </c>
      <c r="I9" s="53">
        <v>6200000</v>
      </c>
      <c r="J9" s="53"/>
      <c r="K9" s="47"/>
    </row>
    <row r="10" ht="42" customHeight="1" spans="1:11">
      <c r="A10" s="48" t="s">
        <v>265</v>
      </c>
      <c r="B10" s="48" t="s">
        <v>317</v>
      </c>
      <c r="C10" s="48" t="s">
        <v>71</v>
      </c>
      <c r="D10" s="48" t="s">
        <v>128</v>
      </c>
      <c r="E10" s="48" t="s">
        <v>129</v>
      </c>
      <c r="F10" s="48" t="s">
        <v>252</v>
      </c>
      <c r="G10" s="48" t="s">
        <v>253</v>
      </c>
      <c r="H10" s="29">
        <v>6200000</v>
      </c>
      <c r="I10" s="29">
        <v>6200000</v>
      </c>
      <c r="J10" s="29"/>
      <c r="K10" s="47"/>
    </row>
    <row r="11" ht="18.75" customHeight="1" spans="1:11">
      <c r="A11" s="49" t="s">
        <v>183</v>
      </c>
      <c r="B11" s="50"/>
      <c r="C11" s="50"/>
      <c r="D11" s="50"/>
      <c r="E11" s="50"/>
      <c r="F11" s="50"/>
      <c r="G11" s="51"/>
      <c r="H11" s="29">
        <v>6200000</v>
      </c>
      <c r="I11" s="29">
        <v>6200000</v>
      </c>
      <c r="J11" s="29"/>
      <c r="K11" s="47"/>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zoomScale="90" zoomScaleNormal="90" workbookViewId="0">
      <pane ySplit="1" topLeftCell="A2" activePane="bottomLeft" state="frozen"/>
      <selection/>
      <selection pane="bottomLeft" activeCell="A4" sqref="A4:D4"/>
    </sheetView>
  </sheetViews>
  <sheetFormatPr defaultColWidth="9.14166666666667" defaultRowHeight="14.25" customHeight="1" outlineLevelCol="6"/>
  <cols>
    <col min="1" max="1" width="35.2833333333333" customWidth="1"/>
    <col min="2" max="2" width="28" customWidth="1"/>
    <col min="3" max="3" width="68.375" style="1" customWidth="1"/>
    <col min="4" max="4" width="28" customWidth="1"/>
    <col min="5" max="7" width="23.85" customWidth="1"/>
  </cols>
  <sheetData>
    <row r="1" customHeight="1" spans="1:7">
      <c r="A1" s="2"/>
      <c r="B1" s="2"/>
      <c r="C1" s="3"/>
      <c r="D1" s="2"/>
      <c r="E1" s="2"/>
      <c r="F1" s="2"/>
      <c r="G1" s="2"/>
    </row>
    <row r="2" ht="13.5" customHeight="1" spans="4:7">
      <c r="D2" s="4"/>
      <c r="G2" s="5" t="s">
        <v>593</v>
      </c>
    </row>
    <row r="3" ht="41.25" customHeight="1" spans="1:7">
      <c r="A3" s="6" t="str">
        <f>"2025"&amp;"年部门项目中期规划预算表"</f>
        <v>2025年部门项目中期规划预算表</v>
      </c>
      <c r="B3" s="6"/>
      <c r="C3" s="7"/>
      <c r="D3" s="6"/>
      <c r="E3" s="6"/>
      <c r="F3" s="6"/>
      <c r="G3" s="6"/>
    </row>
    <row r="4" ht="13.5" customHeight="1" spans="1:7">
      <c r="A4" s="8" t="s">
        <v>1</v>
      </c>
      <c r="B4" s="9"/>
      <c r="C4" s="10"/>
      <c r="D4" s="9"/>
      <c r="E4" s="11"/>
      <c r="F4" s="11"/>
      <c r="G4" s="12" t="s">
        <v>2</v>
      </c>
    </row>
    <row r="5" ht="21.75" customHeight="1" spans="1:7">
      <c r="A5" s="13" t="s">
        <v>260</v>
      </c>
      <c r="B5" s="13" t="s">
        <v>259</v>
      </c>
      <c r="C5" s="14" t="s">
        <v>195</v>
      </c>
      <c r="D5" s="15" t="s">
        <v>594</v>
      </c>
      <c r="E5" s="16" t="s">
        <v>59</v>
      </c>
      <c r="F5" s="17"/>
      <c r="G5" s="18"/>
    </row>
    <row r="6" ht="21.75" customHeight="1" spans="1:7">
      <c r="A6" s="19"/>
      <c r="B6" s="19"/>
      <c r="C6" s="20"/>
      <c r="D6" s="21"/>
      <c r="E6" s="22" t="str">
        <f>"2025"&amp;"年"</f>
        <v>2025年</v>
      </c>
      <c r="F6" s="15" t="str">
        <f>("2025"+1)&amp;"年"</f>
        <v>2026年</v>
      </c>
      <c r="G6" s="15" t="str">
        <f>("2025"+2)&amp;"年"</f>
        <v>2027年</v>
      </c>
    </row>
    <row r="7" ht="40.5" customHeight="1" spans="1:7">
      <c r="A7" s="23"/>
      <c r="B7" s="23"/>
      <c r="C7" s="24"/>
      <c r="D7" s="25"/>
      <c r="E7" s="26"/>
      <c r="F7" s="25" t="s">
        <v>58</v>
      </c>
      <c r="G7" s="25"/>
    </row>
    <row r="8" ht="15" customHeight="1" spans="1:7">
      <c r="A8" s="27">
        <v>1</v>
      </c>
      <c r="B8" s="27">
        <v>2</v>
      </c>
      <c r="C8" s="28">
        <v>3</v>
      </c>
      <c r="D8" s="27">
        <v>4</v>
      </c>
      <c r="E8" s="27">
        <v>5</v>
      </c>
      <c r="F8" s="27">
        <v>6</v>
      </c>
      <c r="G8" s="27">
        <v>7</v>
      </c>
    </row>
    <row r="9" ht="15" customHeight="1" spans="1:7">
      <c r="A9" s="27" t="s">
        <v>71</v>
      </c>
      <c r="B9" s="27"/>
      <c r="C9" s="28"/>
      <c r="D9" s="27"/>
      <c r="E9" s="29">
        <v>13087588.89</v>
      </c>
      <c r="F9" s="27"/>
      <c r="G9" s="27"/>
    </row>
    <row r="10" ht="15" customHeight="1" spans="1:7">
      <c r="A10" s="27"/>
      <c r="B10" s="30" t="s">
        <v>595</v>
      </c>
      <c r="C10" s="28" t="s">
        <v>267</v>
      </c>
      <c r="D10" s="30" t="s">
        <v>596</v>
      </c>
      <c r="E10" s="31">
        <v>15899.19</v>
      </c>
      <c r="F10" s="27"/>
      <c r="G10" s="27"/>
    </row>
    <row r="11" ht="15" customHeight="1" spans="1:7">
      <c r="A11" s="27"/>
      <c r="B11" s="30" t="s">
        <v>595</v>
      </c>
      <c r="C11" s="28" t="s">
        <v>269</v>
      </c>
      <c r="D11" s="30" t="s">
        <v>596</v>
      </c>
      <c r="E11" s="32">
        <v>4567.77</v>
      </c>
      <c r="F11" s="27"/>
      <c r="G11" s="27"/>
    </row>
    <row r="12" ht="15" customHeight="1" spans="1:7">
      <c r="A12" s="27"/>
      <c r="B12" s="30" t="s">
        <v>595</v>
      </c>
      <c r="C12" s="28" t="s">
        <v>271</v>
      </c>
      <c r="D12" s="30" t="s">
        <v>596</v>
      </c>
      <c r="E12" s="32">
        <v>36520</v>
      </c>
      <c r="F12" s="27"/>
      <c r="G12" s="27"/>
    </row>
    <row r="13" ht="15" customHeight="1" spans="1:7">
      <c r="A13" s="27"/>
      <c r="B13" s="30" t="s">
        <v>595</v>
      </c>
      <c r="C13" s="28" t="s">
        <v>273</v>
      </c>
      <c r="D13" s="30" t="s">
        <v>596</v>
      </c>
      <c r="E13" s="32">
        <v>720000</v>
      </c>
      <c r="F13" s="27"/>
      <c r="G13" s="27"/>
    </row>
    <row r="14" ht="15" customHeight="1" spans="1:7">
      <c r="A14" s="27"/>
      <c r="B14" s="30" t="s">
        <v>595</v>
      </c>
      <c r="C14" s="28" t="s">
        <v>277</v>
      </c>
      <c r="D14" s="30" t="s">
        <v>596</v>
      </c>
      <c r="E14" s="29">
        <v>12694.96</v>
      </c>
      <c r="F14" s="27"/>
      <c r="G14" s="27"/>
    </row>
    <row r="15" ht="15" customHeight="1" spans="1:7">
      <c r="A15" s="27"/>
      <c r="B15" s="30" t="s">
        <v>595</v>
      </c>
      <c r="C15" s="28" t="s">
        <v>279</v>
      </c>
      <c r="D15" s="30" t="s">
        <v>596</v>
      </c>
      <c r="E15" s="31">
        <v>34765</v>
      </c>
      <c r="F15" s="27"/>
      <c r="G15" s="27"/>
    </row>
    <row r="16" ht="15" customHeight="1" spans="1:7">
      <c r="A16" s="27"/>
      <c r="B16" s="30" t="s">
        <v>595</v>
      </c>
      <c r="C16" s="28" t="s">
        <v>283</v>
      </c>
      <c r="D16" s="30" t="s">
        <v>596</v>
      </c>
      <c r="E16" s="32">
        <v>1618.37</v>
      </c>
      <c r="F16" s="27"/>
      <c r="G16" s="27"/>
    </row>
    <row r="17" ht="15" customHeight="1" spans="1:7">
      <c r="A17" s="27"/>
      <c r="B17" s="30" t="s">
        <v>595</v>
      </c>
      <c r="C17" s="28" t="s">
        <v>285</v>
      </c>
      <c r="D17" s="30" t="s">
        <v>596</v>
      </c>
      <c r="E17" s="32">
        <v>1113600</v>
      </c>
      <c r="F17" s="27"/>
      <c r="G17" s="27"/>
    </row>
    <row r="18" ht="15" customHeight="1" spans="1:7">
      <c r="A18" s="27"/>
      <c r="B18" s="30" t="s">
        <v>595</v>
      </c>
      <c r="C18" s="28" t="s">
        <v>289</v>
      </c>
      <c r="D18" s="30" t="s">
        <v>596</v>
      </c>
      <c r="E18" s="32">
        <v>80900</v>
      </c>
      <c r="F18" s="27"/>
      <c r="G18" s="27"/>
    </row>
    <row r="19" ht="15" customHeight="1" spans="1:7">
      <c r="A19" s="27"/>
      <c r="B19" s="30" t="s">
        <v>595</v>
      </c>
      <c r="C19" s="28" t="s">
        <v>291</v>
      </c>
      <c r="D19" s="30" t="s">
        <v>596</v>
      </c>
      <c r="E19" s="29">
        <v>500000</v>
      </c>
      <c r="F19" s="27"/>
      <c r="G19" s="27"/>
    </row>
    <row r="20" ht="15" customHeight="1" spans="1:7">
      <c r="A20" s="27"/>
      <c r="B20" s="30" t="s">
        <v>595</v>
      </c>
      <c r="C20" s="28" t="s">
        <v>293</v>
      </c>
      <c r="D20" s="30" t="s">
        <v>596</v>
      </c>
      <c r="E20" s="31">
        <v>63121.9</v>
      </c>
      <c r="F20" s="27"/>
      <c r="G20" s="27"/>
    </row>
    <row r="21" ht="33" customHeight="1" spans="1:7">
      <c r="A21" s="27"/>
      <c r="B21" s="30" t="s">
        <v>595</v>
      </c>
      <c r="C21" s="28" t="s">
        <v>297</v>
      </c>
      <c r="D21" s="30" t="s">
        <v>596</v>
      </c>
      <c r="E21" s="29">
        <v>184900</v>
      </c>
      <c r="F21" s="29"/>
      <c r="G21" s="29"/>
    </row>
    <row r="22" ht="26" customHeight="1" spans="1:7">
      <c r="A22" s="33"/>
      <c r="B22" s="34" t="s">
        <v>595</v>
      </c>
      <c r="C22" s="35" t="s">
        <v>299</v>
      </c>
      <c r="D22" s="34" t="s">
        <v>596</v>
      </c>
      <c r="E22" s="31">
        <v>238000</v>
      </c>
      <c r="F22" s="29"/>
      <c r="G22" s="29"/>
    </row>
    <row r="23" ht="18.75" customHeight="1" spans="1:7">
      <c r="A23" s="36"/>
      <c r="B23" s="30" t="s">
        <v>595</v>
      </c>
      <c r="C23" s="28" t="s">
        <v>301</v>
      </c>
      <c r="D23" s="37" t="s">
        <v>596</v>
      </c>
      <c r="E23" s="32">
        <v>2880000</v>
      </c>
      <c r="F23" s="29"/>
      <c r="G23" s="29"/>
    </row>
    <row r="24" ht="18.75" customHeight="1" spans="1:7">
      <c r="A24" s="36"/>
      <c r="B24" s="30" t="s">
        <v>595</v>
      </c>
      <c r="C24" s="28" t="s">
        <v>303</v>
      </c>
      <c r="D24" s="37" t="s">
        <v>596</v>
      </c>
      <c r="E24" s="32">
        <v>20000</v>
      </c>
      <c r="F24" s="29"/>
      <c r="G24" s="29"/>
    </row>
    <row r="25" ht="18.75" customHeight="1" spans="1:7">
      <c r="A25" s="36"/>
      <c r="B25" s="30" t="s">
        <v>595</v>
      </c>
      <c r="C25" s="28" t="s">
        <v>307</v>
      </c>
      <c r="D25" s="37" t="s">
        <v>596</v>
      </c>
      <c r="E25" s="32">
        <v>120000</v>
      </c>
      <c r="F25" s="29"/>
      <c r="G25" s="29"/>
    </row>
    <row r="26" ht="18.75" customHeight="1" spans="1:7">
      <c r="A26" s="36"/>
      <c r="B26" s="30" t="s">
        <v>595</v>
      </c>
      <c r="C26" s="28" t="s">
        <v>309</v>
      </c>
      <c r="D26" s="37" t="s">
        <v>596</v>
      </c>
      <c r="E26" s="32">
        <v>720000</v>
      </c>
      <c r="F26" s="29"/>
      <c r="G26" s="29"/>
    </row>
    <row r="27" ht="18.75" customHeight="1" spans="1:7">
      <c r="A27" s="36"/>
      <c r="B27" s="30" t="s">
        <v>595</v>
      </c>
      <c r="C27" s="28" t="s">
        <v>311</v>
      </c>
      <c r="D27" s="37" t="s">
        <v>596</v>
      </c>
      <c r="E27" s="32">
        <v>40000</v>
      </c>
      <c r="F27" s="29"/>
      <c r="G27" s="29"/>
    </row>
    <row r="28" ht="18.75" customHeight="1" spans="1:7">
      <c r="A28" s="36"/>
      <c r="B28" s="30" t="s">
        <v>595</v>
      </c>
      <c r="C28" s="28" t="s">
        <v>313</v>
      </c>
      <c r="D28" s="37" t="s">
        <v>596</v>
      </c>
      <c r="E28" s="32">
        <v>50000</v>
      </c>
      <c r="F28" s="29"/>
      <c r="G28" s="29"/>
    </row>
    <row r="29" ht="18.75" customHeight="1" spans="1:7">
      <c r="A29" s="36"/>
      <c r="B29" s="30" t="s">
        <v>595</v>
      </c>
      <c r="C29" s="28" t="s">
        <v>315</v>
      </c>
      <c r="D29" s="37" t="s">
        <v>596</v>
      </c>
      <c r="E29" s="32">
        <v>51001.7</v>
      </c>
      <c r="F29" s="29"/>
      <c r="G29" s="29"/>
    </row>
    <row r="30" ht="28" customHeight="1" spans="1:7">
      <c r="A30" s="38"/>
      <c r="B30" s="30" t="s">
        <v>595</v>
      </c>
      <c r="C30" s="28" t="s">
        <v>317</v>
      </c>
      <c r="D30" s="39" t="s">
        <v>596</v>
      </c>
      <c r="E30" s="40">
        <v>6200000</v>
      </c>
      <c r="F30" s="29"/>
      <c r="G30" s="29"/>
    </row>
    <row r="31" ht="18.75" customHeight="1" spans="1:7">
      <c r="A31" s="41" t="s">
        <v>56</v>
      </c>
      <c r="B31" s="42" t="s">
        <v>597</v>
      </c>
      <c r="C31" s="42"/>
      <c r="D31" s="43"/>
      <c r="E31" s="29">
        <f>SUM(E10:E30)</f>
        <v>13087588.89</v>
      </c>
      <c r="F31" s="29"/>
      <c r="G31" s="29"/>
    </row>
  </sheetData>
  <mergeCells count="11">
    <mergeCell ref="A3:G3"/>
    <mergeCell ref="A4:D4"/>
    <mergeCell ref="E5:G5"/>
    <mergeCell ref="A31:D3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C23" sqref="C23"/>
    </sheetView>
  </sheetViews>
  <sheetFormatPr defaultColWidth="8.575" defaultRowHeight="12.75" customHeight="1"/>
  <cols>
    <col min="1" max="1" width="15.8916666666667"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82" t="s">
        <v>53</v>
      </c>
    </row>
    <row r="3" ht="41.25" customHeight="1" spans="1:1">
      <c r="A3" s="57" t="str">
        <f>"2025"&amp;"年部门收入预算表"</f>
        <v>2025年部门收入预算表</v>
      </c>
    </row>
    <row r="4" ht="17.25" customHeight="1" spans="1:19">
      <c r="A4" s="60" t="s">
        <v>1</v>
      </c>
      <c r="S4" s="62" t="s">
        <v>2</v>
      </c>
    </row>
    <row r="5" ht="21.75" customHeight="1" spans="1:19">
      <c r="A5" s="249" t="s">
        <v>54</v>
      </c>
      <c r="B5" s="250" t="s">
        <v>55</v>
      </c>
      <c r="C5" s="250" t="s">
        <v>56</v>
      </c>
      <c r="D5" s="251" t="s">
        <v>57</v>
      </c>
      <c r="E5" s="251"/>
      <c r="F5" s="251"/>
      <c r="G5" s="251"/>
      <c r="H5" s="251"/>
      <c r="I5" s="149"/>
      <c r="J5" s="251"/>
      <c r="K5" s="251"/>
      <c r="L5" s="251"/>
      <c r="M5" s="251"/>
      <c r="N5" s="258"/>
      <c r="O5" s="251" t="s">
        <v>46</v>
      </c>
      <c r="P5" s="251"/>
      <c r="Q5" s="251"/>
      <c r="R5" s="251"/>
      <c r="S5" s="258"/>
    </row>
    <row r="6" ht="27" customHeight="1" spans="1:19">
      <c r="A6" s="252"/>
      <c r="B6" s="253"/>
      <c r="C6" s="253"/>
      <c r="D6" s="253" t="s">
        <v>58</v>
      </c>
      <c r="E6" s="253" t="s">
        <v>59</v>
      </c>
      <c r="F6" s="253" t="s">
        <v>60</v>
      </c>
      <c r="G6" s="253" t="s">
        <v>61</v>
      </c>
      <c r="H6" s="253" t="s">
        <v>62</v>
      </c>
      <c r="I6" s="259" t="s">
        <v>63</v>
      </c>
      <c r="J6" s="260"/>
      <c r="K6" s="260"/>
      <c r="L6" s="260"/>
      <c r="M6" s="260"/>
      <c r="N6" s="261"/>
      <c r="O6" s="253" t="s">
        <v>58</v>
      </c>
      <c r="P6" s="253" t="s">
        <v>59</v>
      </c>
      <c r="Q6" s="253" t="s">
        <v>60</v>
      </c>
      <c r="R6" s="253" t="s">
        <v>61</v>
      </c>
      <c r="S6" s="253" t="s">
        <v>64</v>
      </c>
    </row>
    <row r="7" ht="30" customHeight="1" spans="1:19">
      <c r="A7" s="254"/>
      <c r="B7" s="124"/>
      <c r="C7" s="133"/>
      <c r="D7" s="133"/>
      <c r="E7" s="133"/>
      <c r="F7" s="133"/>
      <c r="G7" s="133"/>
      <c r="H7" s="133"/>
      <c r="I7" s="89" t="s">
        <v>58</v>
      </c>
      <c r="J7" s="261" t="s">
        <v>65</v>
      </c>
      <c r="K7" s="261" t="s">
        <v>66</v>
      </c>
      <c r="L7" s="261" t="s">
        <v>67</v>
      </c>
      <c r="M7" s="261" t="s">
        <v>68</v>
      </c>
      <c r="N7" s="261" t="s">
        <v>69</v>
      </c>
      <c r="O7" s="262"/>
      <c r="P7" s="262"/>
      <c r="Q7" s="262"/>
      <c r="R7" s="262"/>
      <c r="S7" s="133"/>
    </row>
    <row r="8" ht="15" customHeight="1" spans="1:19">
      <c r="A8" s="255">
        <v>1</v>
      </c>
      <c r="B8" s="255">
        <v>2</v>
      </c>
      <c r="C8" s="255">
        <v>3</v>
      </c>
      <c r="D8" s="255">
        <v>4</v>
      </c>
      <c r="E8" s="255">
        <v>5</v>
      </c>
      <c r="F8" s="255">
        <v>6</v>
      </c>
      <c r="G8" s="255">
        <v>7</v>
      </c>
      <c r="H8" s="255">
        <v>8</v>
      </c>
      <c r="I8" s="89">
        <v>9</v>
      </c>
      <c r="J8" s="255">
        <v>10</v>
      </c>
      <c r="K8" s="255">
        <v>11</v>
      </c>
      <c r="L8" s="255">
        <v>12</v>
      </c>
      <c r="M8" s="255">
        <v>13</v>
      </c>
      <c r="N8" s="255">
        <v>14</v>
      </c>
      <c r="O8" s="255">
        <v>15</v>
      </c>
      <c r="P8" s="255">
        <v>16</v>
      </c>
      <c r="Q8" s="255">
        <v>17</v>
      </c>
      <c r="R8" s="255">
        <v>18</v>
      </c>
      <c r="S8" s="255">
        <v>19</v>
      </c>
    </row>
    <row r="9" ht="18" customHeight="1" spans="1:19">
      <c r="A9" s="74" t="s">
        <v>70</v>
      </c>
      <c r="B9" s="74" t="s">
        <v>71</v>
      </c>
      <c r="C9" s="98">
        <v>18814108.07</v>
      </c>
      <c r="D9" s="98">
        <v>17226959.84</v>
      </c>
      <c r="E9" s="98">
        <v>17226959.84</v>
      </c>
      <c r="F9" s="98"/>
      <c r="G9" s="98"/>
      <c r="H9" s="98"/>
      <c r="I9" s="98"/>
      <c r="J9" s="98"/>
      <c r="K9" s="98"/>
      <c r="L9" s="98"/>
      <c r="M9" s="98"/>
      <c r="N9" s="98"/>
      <c r="O9" s="98">
        <v>1587148.23</v>
      </c>
      <c r="P9" s="98">
        <v>1587148.23</v>
      </c>
      <c r="Q9" s="98"/>
      <c r="R9" s="98"/>
      <c r="S9" s="98"/>
    </row>
    <row r="10" ht="18" customHeight="1" spans="1:19">
      <c r="A10" s="256" t="s">
        <v>72</v>
      </c>
      <c r="B10" s="256" t="s">
        <v>71</v>
      </c>
      <c r="C10" s="98">
        <v>18814108.07</v>
      </c>
      <c r="D10" s="98">
        <v>17226959.84</v>
      </c>
      <c r="E10" s="98">
        <v>17226959.84</v>
      </c>
      <c r="F10" s="98"/>
      <c r="G10" s="98"/>
      <c r="H10" s="98"/>
      <c r="I10" s="98"/>
      <c r="J10" s="98"/>
      <c r="K10" s="98"/>
      <c r="L10" s="98"/>
      <c r="M10" s="98"/>
      <c r="N10" s="98"/>
      <c r="O10" s="98">
        <v>1587148.23</v>
      </c>
      <c r="P10" s="98">
        <v>1587148.23</v>
      </c>
      <c r="Q10" s="98"/>
      <c r="R10" s="98"/>
      <c r="S10" s="98"/>
    </row>
    <row r="11" ht="18" customHeight="1" spans="1:19">
      <c r="A11" s="256"/>
      <c r="B11" s="256"/>
      <c r="C11" s="98"/>
      <c r="D11" s="98"/>
      <c r="E11" s="98"/>
      <c r="F11" s="98"/>
      <c r="G11" s="98"/>
      <c r="H11" s="98"/>
      <c r="I11" s="98"/>
      <c r="J11" s="98"/>
      <c r="K11" s="98"/>
      <c r="L11" s="98"/>
      <c r="M11" s="98"/>
      <c r="N11" s="98"/>
      <c r="O11" s="98"/>
      <c r="P11" s="98"/>
      <c r="Q11" s="98"/>
      <c r="R11" s="98"/>
      <c r="S11" s="98"/>
    </row>
    <row r="12" ht="18" customHeight="1" spans="1:19">
      <c r="A12" s="256"/>
      <c r="B12" s="256"/>
      <c r="C12" s="98"/>
      <c r="D12" s="98"/>
      <c r="E12" s="98"/>
      <c r="F12" s="98"/>
      <c r="G12" s="98"/>
      <c r="H12" s="98"/>
      <c r="I12" s="98"/>
      <c r="J12" s="98"/>
      <c r="K12" s="98"/>
      <c r="L12" s="98"/>
      <c r="M12" s="98"/>
      <c r="N12" s="98"/>
      <c r="O12" s="98"/>
      <c r="P12" s="98"/>
      <c r="Q12" s="98"/>
      <c r="R12" s="98"/>
      <c r="S12" s="98"/>
    </row>
    <row r="13" ht="18" customHeight="1" spans="1:19">
      <c r="A13" s="65" t="s">
        <v>56</v>
      </c>
      <c r="B13" s="257"/>
      <c r="C13" s="98">
        <f>C9</f>
        <v>18814108.07</v>
      </c>
      <c r="D13" s="98">
        <f t="shared" ref="D13:S13" si="0">D9</f>
        <v>17226959.84</v>
      </c>
      <c r="E13" s="98">
        <f t="shared" si="0"/>
        <v>17226959.84</v>
      </c>
      <c r="F13" s="98">
        <f t="shared" si="0"/>
        <v>0</v>
      </c>
      <c r="G13" s="98">
        <f t="shared" si="0"/>
        <v>0</v>
      </c>
      <c r="H13" s="98">
        <f t="shared" si="0"/>
        <v>0</v>
      </c>
      <c r="I13" s="98">
        <f t="shared" si="0"/>
        <v>0</v>
      </c>
      <c r="J13" s="98">
        <f t="shared" si="0"/>
        <v>0</v>
      </c>
      <c r="K13" s="98">
        <f t="shared" si="0"/>
        <v>0</v>
      </c>
      <c r="L13" s="98">
        <f t="shared" si="0"/>
        <v>0</v>
      </c>
      <c r="M13" s="98">
        <f t="shared" si="0"/>
        <v>0</v>
      </c>
      <c r="N13" s="98">
        <f t="shared" si="0"/>
        <v>0</v>
      </c>
      <c r="O13" s="98">
        <f t="shared" si="0"/>
        <v>1587148.23</v>
      </c>
      <c r="P13" s="98">
        <f t="shared" si="0"/>
        <v>1587148.23</v>
      </c>
      <c r="Q13" s="98">
        <f t="shared" si="0"/>
        <v>0</v>
      </c>
      <c r="R13" s="98">
        <f t="shared" si="0"/>
        <v>0</v>
      </c>
      <c r="S13" s="98">
        <f t="shared" si="0"/>
        <v>0</v>
      </c>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GridLines="0" showZeros="0" workbookViewId="0">
      <pane ySplit="1" topLeftCell="A2" activePane="bottomLeft" state="frozen"/>
      <selection/>
      <selection pane="bottomLeft" activeCell="C30" sqref="C30"/>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2"/>
      <c r="B1" s="2"/>
      <c r="C1" s="2"/>
      <c r="D1" s="2"/>
      <c r="E1" s="2"/>
      <c r="F1" s="2"/>
      <c r="G1" s="2"/>
      <c r="H1" s="2"/>
      <c r="I1" s="2"/>
      <c r="J1" s="2"/>
      <c r="K1" s="2"/>
      <c r="L1" s="2"/>
      <c r="M1" s="2"/>
      <c r="N1" s="2"/>
      <c r="O1" s="2"/>
    </row>
    <row r="2" ht="17.25" customHeight="1" spans="1:1">
      <c r="A2" s="62" t="s">
        <v>73</v>
      </c>
    </row>
    <row r="3" ht="41.25" customHeight="1" spans="1:1">
      <c r="A3" s="57" t="str">
        <f>"2025"&amp;"年部门支出预算表"</f>
        <v>2025年部门支出预算表</v>
      </c>
    </row>
    <row r="4" ht="17.25" customHeight="1" spans="1:15">
      <c r="A4" s="60" t="s">
        <v>1</v>
      </c>
      <c r="O4" s="62" t="s">
        <v>2</v>
      </c>
    </row>
    <row r="5" ht="27" customHeight="1" spans="1:15">
      <c r="A5" s="234" t="s">
        <v>74</v>
      </c>
      <c r="B5" s="234" t="s">
        <v>75</v>
      </c>
      <c r="C5" s="234" t="s">
        <v>56</v>
      </c>
      <c r="D5" s="235" t="s">
        <v>59</v>
      </c>
      <c r="E5" s="236"/>
      <c r="F5" s="237"/>
      <c r="G5" s="238" t="s">
        <v>60</v>
      </c>
      <c r="H5" s="238" t="s">
        <v>61</v>
      </c>
      <c r="I5" s="238" t="s">
        <v>76</v>
      </c>
      <c r="J5" s="235" t="s">
        <v>63</v>
      </c>
      <c r="K5" s="236"/>
      <c r="L5" s="236"/>
      <c r="M5" s="236"/>
      <c r="N5" s="246"/>
      <c r="O5" s="247"/>
    </row>
    <row r="6" ht="42" customHeight="1" spans="1:15">
      <c r="A6" s="239"/>
      <c r="B6" s="239"/>
      <c r="C6" s="240"/>
      <c r="D6" s="241" t="s">
        <v>58</v>
      </c>
      <c r="E6" s="241" t="s">
        <v>77</v>
      </c>
      <c r="F6" s="241" t="s">
        <v>78</v>
      </c>
      <c r="G6" s="240"/>
      <c r="H6" s="240"/>
      <c r="I6" s="248"/>
      <c r="J6" s="241" t="s">
        <v>58</v>
      </c>
      <c r="K6" s="227" t="s">
        <v>79</v>
      </c>
      <c r="L6" s="227" t="s">
        <v>80</v>
      </c>
      <c r="M6" s="227" t="s">
        <v>81</v>
      </c>
      <c r="N6" s="227" t="s">
        <v>82</v>
      </c>
      <c r="O6" s="227" t="s">
        <v>83</v>
      </c>
    </row>
    <row r="7" ht="18" customHeight="1" spans="1:15">
      <c r="A7" s="68" t="s">
        <v>84</v>
      </c>
      <c r="B7" s="68" t="s">
        <v>85</v>
      </c>
      <c r="C7" s="68">
        <v>3</v>
      </c>
      <c r="D7" s="72">
        <v>4</v>
      </c>
      <c r="E7" s="72">
        <v>5</v>
      </c>
      <c r="F7" s="72">
        <v>6</v>
      </c>
      <c r="G7" s="72" t="s">
        <v>86</v>
      </c>
      <c r="H7" s="72" t="s">
        <v>87</v>
      </c>
      <c r="I7" s="72" t="s">
        <v>88</v>
      </c>
      <c r="J7" s="72" t="s">
        <v>89</v>
      </c>
      <c r="K7" s="72" t="s">
        <v>90</v>
      </c>
      <c r="L7" s="72" t="s">
        <v>91</v>
      </c>
      <c r="M7" s="72" t="s">
        <v>92</v>
      </c>
      <c r="N7" s="68" t="s">
        <v>93</v>
      </c>
      <c r="O7" s="72" t="s">
        <v>94</v>
      </c>
    </row>
    <row r="8" ht="21" customHeight="1" spans="1:15">
      <c r="A8" s="73" t="s">
        <v>95</v>
      </c>
      <c r="B8" s="73" t="s">
        <v>96</v>
      </c>
      <c r="C8" s="98">
        <v>7392109.54</v>
      </c>
      <c r="D8" s="98">
        <v>7392109.54</v>
      </c>
      <c r="E8" s="98">
        <v>3456994.32</v>
      </c>
      <c r="F8" s="98">
        <v>3935115.22</v>
      </c>
      <c r="G8" s="98"/>
      <c r="H8" s="98"/>
      <c r="I8" s="98"/>
      <c r="J8" s="98"/>
      <c r="K8" s="98"/>
      <c r="L8" s="98"/>
      <c r="M8" s="98"/>
      <c r="N8" s="98"/>
      <c r="O8" s="98"/>
    </row>
    <row r="9" ht="21" customHeight="1" spans="1:15">
      <c r="A9" s="242" t="s">
        <v>97</v>
      </c>
      <c r="B9" s="242" t="s">
        <v>98</v>
      </c>
      <c r="C9" s="98">
        <v>3149283.7</v>
      </c>
      <c r="D9" s="98">
        <v>3149283.7</v>
      </c>
      <c r="E9" s="98">
        <v>3048282</v>
      </c>
      <c r="F9" s="98">
        <v>101001.7</v>
      </c>
      <c r="G9" s="98"/>
      <c r="H9" s="98"/>
      <c r="I9" s="98"/>
      <c r="J9" s="98"/>
      <c r="K9" s="98"/>
      <c r="L9" s="98"/>
      <c r="M9" s="98"/>
      <c r="N9" s="98"/>
      <c r="O9" s="98"/>
    </row>
    <row r="10" ht="21" customHeight="1" spans="1:15">
      <c r="A10" s="243" t="s">
        <v>99</v>
      </c>
      <c r="B10" s="243" t="s">
        <v>100</v>
      </c>
      <c r="C10" s="98">
        <v>3149283.7</v>
      </c>
      <c r="D10" s="98">
        <v>3149283.7</v>
      </c>
      <c r="E10" s="98">
        <v>3048282</v>
      </c>
      <c r="F10" s="98">
        <v>101001.7</v>
      </c>
      <c r="G10" s="98"/>
      <c r="H10" s="98"/>
      <c r="I10" s="98"/>
      <c r="J10" s="98"/>
      <c r="K10" s="98"/>
      <c r="L10" s="98"/>
      <c r="M10" s="98"/>
      <c r="N10" s="98"/>
      <c r="O10" s="98"/>
    </row>
    <row r="11" ht="21" customHeight="1" spans="1:15">
      <c r="A11" s="242" t="s">
        <v>101</v>
      </c>
      <c r="B11" s="242" t="s">
        <v>102</v>
      </c>
      <c r="C11" s="98">
        <v>408712.32</v>
      </c>
      <c r="D11" s="98">
        <v>408712.32</v>
      </c>
      <c r="E11" s="98">
        <v>408712.32</v>
      </c>
      <c r="F11" s="98"/>
      <c r="G11" s="98"/>
      <c r="H11" s="98"/>
      <c r="I11" s="98"/>
      <c r="J11" s="98"/>
      <c r="K11" s="98"/>
      <c r="L11" s="98"/>
      <c r="M11" s="98"/>
      <c r="N11" s="98"/>
      <c r="O11" s="98"/>
    </row>
    <row r="12" ht="21" customHeight="1" spans="1:15">
      <c r="A12" s="243" t="s">
        <v>103</v>
      </c>
      <c r="B12" s="243" t="s">
        <v>104</v>
      </c>
      <c r="C12" s="98">
        <v>402712.32</v>
      </c>
      <c r="D12" s="98">
        <v>402712.32</v>
      </c>
      <c r="E12" s="98">
        <v>402712.32</v>
      </c>
      <c r="F12" s="98"/>
      <c r="G12" s="98"/>
      <c r="H12" s="98"/>
      <c r="I12" s="98"/>
      <c r="J12" s="98"/>
      <c r="K12" s="98"/>
      <c r="L12" s="98"/>
      <c r="M12" s="98"/>
      <c r="N12" s="98"/>
      <c r="O12" s="98"/>
    </row>
    <row r="13" ht="21" customHeight="1" spans="1:15">
      <c r="A13" s="243" t="s">
        <v>105</v>
      </c>
      <c r="B13" s="243" t="s">
        <v>106</v>
      </c>
      <c r="C13" s="98">
        <v>6000</v>
      </c>
      <c r="D13" s="98">
        <v>6000</v>
      </c>
      <c r="E13" s="98">
        <v>6000</v>
      </c>
      <c r="F13" s="98"/>
      <c r="G13" s="98"/>
      <c r="H13" s="98"/>
      <c r="I13" s="98"/>
      <c r="J13" s="98"/>
      <c r="K13" s="98"/>
      <c r="L13" s="98"/>
      <c r="M13" s="98"/>
      <c r="N13" s="98"/>
      <c r="O13" s="98"/>
    </row>
    <row r="14" ht="21" customHeight="1" spans="1:15">
      <c r="A14" s="242" t="s">
        <v>107</v>
      </c>
      <c r="B14" s="242" t="s">
        <v>108</v>
      </c>
      <c r="C14" s="98">
        <v>3834113.52</v>
      </c>
      <c r="D14" s="98">
        <v>3834113.52</v>
      </c>
      <c r="E14" s="98"/>
      <c r="F14" s="98">
        <v>3834113.52</v>
      </c>
      <c r="G14" s="98"/>
      <c r="H14" s="98"/>
      <c r="I14" s="98"/>
      <c r="J14" s="98"/>
      <c r="K14" s="98"/>
      <c r="L14" s="98"/>
      <c r="M14" s="98"/>
      <c r="N14" s="98"/>
      <c r="O14" s="98"/>
    </row>
    <row r="15" ht="21" customHeight="1" spans="1:15">
      <c r="A15" s="243" t="s">
        <v>109</v>
      </c>
      <c r="B15" s="243" t="s">
        <v>110</v>
      </c>
      <c r="C15" s="98">
        <v>1440000</v>
      </c>
      <c r="D15" s="98">
        <v>1440000</v>
      </c>
      <c r="E15" s="98"/>
      <c r="F15" s="98">
        <v>1440000</v>
      </c>
      <c r="G15" s="98"/>
      <c r="H15" s="98"/>
      <c r="I15" s="98"/>
      <c r="J15" s="98"/>
      <c r="K15" s="98"/>
      <c r="L15" s="98"/>
      <c r="M15" s="98"/>
      <c r="N15" s="98"/>
      <c r="O15" s="98"/>
    </row>
    <row r="16" ht="21" customHeight="1" spans="1:15">
      <c r="A16" s="243">
        <v>2080705</v>
      </c>
      <c r="B16" s="243" t="s">
        <v>111</v>
      </c>
      <c r="C16" s="98">
        <v>15899.19</v>
      </c>
      <c r="D16" s="98">
        <v>15899.19</v>
      </c>
      <c r="E16" s="98"/>
      <c r="F16" s="98">
        <v>15899.19</v>
      </c>
      <c r="G16" s="98"/>
      <c r="H16" s="98"/>
      <c r="I16" s="98"/>
      <c r="J16" s="98"/>
      <c r="K16" s="98"/>
      <c r="L16" s="98"/>
      <c r="M16" s="98"/>
      <c r="N16" s="98"/>
      <c r="O16" s="98"/>
    </row>
    <row r="17" ht="21" customHeight="1" spans="1:15">
      <c r="A17" s="243" t="s">
        <v>112</v>
      </c>
      <c r="B17" s="243" t="s">
        <v>113</v>
      </c>
      <c r="C17" s="98">
        <v>2378214.33</v>
      </c>
      <c r="D17" s="98">
        <v>2378214.33</v>
      </c>
      <c r="E17" s="98"/>
      <c r="F17" s="98">
        <v>2378214.33</v>
      </c>
      <c r="G17" s="98"/>
      <c r="H17" s="98"/>
      <c r="I17" s="98"/>
      <c r="J17" s="98"/>
      <c r="K17" s="98"/>
      <c r="L17" s="98"/>
      <c r="M17" s="98"/>
      <c r="N17" s="98"/>
      <c r="O17" s="98"/>
    </row>
    <row r="18" ht="21" customHeight="1" spans="1:15">
      <c r="A18" s="73" t="s">
        <v>114</v>
      </c>
      <c r="B18" s="73" t="s">
        <v>115</v>
      </c>
      <c r="C18" s="98">
        <v>380342.39</v>
      </c>
      <c r="D18" s="98">
        <v>380342.39</v>
      </c>
      <c r="E18" s="98">
        <v>380342.39</v>
      </c>
      <c r="F18" s="98"/>
      <c r="G18" s="98"/>
      <c r="H18" s="98"/>
      <c r="I18" s="98"/>
      <c r="J18" s="98"/>
      <c r="K18" s="98"/>
      <c r="L18" s="98"/>
      <c r="M18" s="98"/>
      <c r="N18" s="98"/>
      <c r="O18" s="98"/>
    </row>
    <row r="19" ht="21" customHeight="1" spans="1:15">
      <c r="A19" s="242" t="s">
        <v>116</v>
      </c>
      <c r="B19" s="242" t="s">
        <v>117</v>
      </c>
      <c r="C19" s="98">
        <v>380342.39</v>
      </c>
      <c r="D19" s="98">
        <v>380342.39</v>
      </c>
      <c r="E19" s="98">
        <v>380342.39</v>
      </c>
      <c r="F19" s="98"/>
      <c r="G19" s="98"/>
      <c r="H19" s="98"/>
      <c r="I19" s="98"/>
      <c r="J19" s="98"/>
      <c r="K19" s="98"/>
      <c r="L19" s="98"/>
      <c r="M19" s="98"/>
      <c r="N19" s="98"/>
      <c r="O19" s="98"/>
    </row>
    <row r="20" ht="21" customHeight="1" spans="1:15">
      <c r="A20" s="243" t="s">
        <v>118</v>
      </c>
      <c r="B20" s="243" t="s">
        <v>119</v>
      </c>
      <c r="C20" s="98">
        <v>217316.09</v>
      </c>
      <c r="D20" s="98">
        <v>217316.09</v>
      </c>
      <c r="E20" s="98">
        <v>217316.09</v>
      </c>
      <c r="F20" s="98"/>
      <c r="G20" s="98"/>
      <c r="H20" s="98"/>
      <c r="I20" s="98"/>
      <c r="J20" s="98"/>
      <c r="K20" s="98"/>
      <c r="L20" s="98"/>
      <c r="M20" s="98"/>
      <c r="N20" s="98"/>
      <c r="O20" s="98"/>
    </row>
    <row r="21" ht="21" customHeight="1" spans="1:15">
      <c r="A21" s="243" t="s">
        <v>120</v>
      </c>
      <c r="B21" s="243" t="s">
        <v>121</v>
      </c>
      <c r="C21" s="98">
        <v>149755.6</v>
      </c>
      <c r="D21" s="98">
        <v>149755.6</v>
      </c>
      <c r="E21" s="98">
        <v>149755.6</v>
      </c>
      <c r="F21" s="98"/>
      <c r="G21" s="98"/>
      <c r="H21" s="98"/>
      <c r="I21" s="98"/>
      <c r="J21" s="98"/>
      <c r="K21" s="98"/>
      <c r="L21" s="98"/>
      <c r="M21" s="98"/>
      <c r="N21" s="98"/>
      <c r="O21" s="98"/>
    </row>
    <row r="22" ht="21" customHeight="1" spans="1:15">
      <c r="A22" s="243" t="s">
        <v>122</v>
      </c>
      <c r="B22" s="243" t="s">
        <v>123</v>
      </c>
      <c r="C22" s="98">
        <v>13270.7</v>
      </c>
      <c r="D22" s="98">
        <v>13270.7</v>
      </c>
      <c r="E22" s="98">
        <v>13270.7</v>
      </c>
      <c r="F22" s="98"/>
      <c r="G22" s="98"/>
      <c r="H22" s="98"/>
      <c r="I22" s="98"/>
      <c r="J22" s="98"/>
      <c r="K22" s="98"/>
      <c r="L22" s="98"/>
      <c r="M22" s="98"/>
      <c r="N22" s="98"/>
      <c r="O22" s="98"/>
    </row>
    <row r="23" ht="21" customHeight="1" spans="1:15">
      <c r="A23" s="73" t="s">
        <v>124</v>
      </c>
      <c r="B23" s="73" t="s">
        <v>125</v>
      </c>
      <c r="C23" s="98">
        <v>10739621.9</v>
      </c>
      <c r="D23" s="98">
        <v>10739621.9</v>
      </c>
      <c r="E23" s="98"/>
      <c r="F23" s="98">
        <v>10739621.9</v>
      </c>
      <c r="G23" s="98"/>
      <c r="H23" s="98"/>
      <c r="I23" s="98"/>
      <c r="J23" s="98"/>
      <c r="K23" s="98"/>
      <c r="L23" s="98"/>
      <c r="M23" s="98"/>
      <c r="N23" s="98"/>
      <c r="O23" s="98"/>
    </row>
    <row r="24" ht="21" customHeight="1" spans="1:15">
      <c r="A24" s="242" t="s">
        <v>126</v>
      </c>
      <c r="B24" s="242" t="s">
        <v>127</v>
      </c>
      <c r="C24" s="98">
        <v>10679621.9</v>
      </c>
      <c r="D24" s="98">
        <v>10679621.9</v>
      </c>
      <c r="E24" s="98"/>
      <c r="F24" s="98">
        <v>10679621.9</v>
      </c>
      <c r="G24" s="98"/>
      <c r="H24" s="98"/>
      <c r="I24" s="98"/>
      <c r="J24" s="98"/>
      <c r="K24" s="98"/>
      <c r="L24" s="98"/>
      <c r="M24" s="98"/>
      <c r="N24" s="98"/>
      <c r="O24" s="98"/>
    </row>
    <row r="25" ht="21" customHeight="1" spans="1:15">
      <c r="A25" s="243" t="s">
        <v>128</v>
      </c>
      <c r="B25" s="243" t="s">
        <v>129</v>
      </c>
      <c r="C25" s="98">
        <v>10679621.9</v>
      </c>
      <c r="D25" s="98">
        <v>10679621.9</v>
      </c>
      <c r="E25" s="98"/>
      <c r="F25" s="98">
        <v>10679621.9</v>
      </c>
      <c r="G25" s="98"/>
      <c r="H25" s="98"/>
      <c r="I25" s="98"/>
      <c r="J25" s="98"/>
      <c r="K25" s="98"/>
      <c r="L25" s="98"/>
      <c r="M25" s="98"/>
      <c r="N25" s="98"/>
      <c r="O25" s="98"/>
    </row>
    <row r="26" ht="21" customHeight="1" spans="1:15">
      <c r="A26" s="242" t="s">
        <v>130</v>
      </c>
      <c r="B26" s="242" t="s">
        <v>131</v>
      </c>
      <c r="C26" s="98">
        <v>60000</v>
      </c>
      <c r="D26" s="98">
        <v>60000</v>
      </c>
      <c r="E26" s="98"/>
      <c r="F26" s="98">
        <v>60000</v>
      </c>
      <c r="G26" s="98"/>
      <c r="H26" s="98"/>
      <c r="I26" s="98"/>
      <c r="J26" s="98"/>
      <c r="K26" s="98"/>
      <c r="L26" s="98"/>
      <c r="M26" s="98"/>
      <c r="N26" s="98"/>
      <c r="O26" s="98"/>
    </row>
    <row r="27" ht="21" customHeight="1" spans="1:15">
      <c r="A27" s="243" t="s">
        <v>132</v>
      </c>
      <c r="B27" s="243" t="s">
        <v>133</v>
      </c>
      <c r="C27" s="98">
        <v>60000</v>
      </c>
      <c r="D27" s="98">
        <v>60000</v>
      </c>
      <c r="E27" s="98"/>
      <c r="F27" s="98">
        <v>60000</v>
      </c>
      <c r="G27" s="98"/>
      <c r="H27" s="98"/>
      <c r="I27" s="98"/>
      <c r="J27" s="98"/>
      <c r="K27" s="98"/>
      <c r="L27" s="98"/>
      <c r="M27" s="98"/>
      <c r="N27" s="98"/>
      <c r="O27" s="98"/>
    </row>
    <row r="28" ht="21" customHeight="1" spans="1:15">
      <c r="A28" s="73" t="s">
        <v>134</v>
      </c>
      <c r="B28" s="73" t="s">
        <v>135</v>
      </c>
      <c r="C28" s="98">
        <v>302034.24</v>
      </c>
      <c r="D28" s="98">
        <v>302034.24</v>
      </c>
      <c r="E28" s="98">
        <v>302034.24</v>
      </c>
      <c r="F28" s="98"/>
      <c r="G28" s="98"/>
      <c r="H28" s="98"/>
      <c r="I28" s="98"/>
      <c r="J28" s="98"/>
      <c r="K28" s="98"/>
      <c r="L28" s="98"/>
      <c r="M28" s="98"/>
      <c r="N28" s="98"/>
      <c r="O28" s="98"/>
    </row>
    <row r="29" ht="21" customHeight="1" spans="1:15">
      <c r="A29" s="242" t="s">
        <v>136</v>
      </c>
      <c r="B29" s="242" t="s">
        <v>137</v>
      </c>
      <c r="C29" s="98">
        <v>302034.24</v>
      </c>
      <c r="D29" s="98">
        <v>302034.24</v>
      </c>
      <c r="E29" s="98">
        <v>302034.24</v>
      </c>
      <c r="F29" s="98"/>
      <c r="G29" s="98"/>
      <c r="H29" s="98"/>
      <c r="I29" s="98"/>
      <c r="J29" s="98"/>
      <c r="K29" s="98"/>
      <c r="L29" s="98"/>
      <c r="M29" s="98"/>
      <c r="N29" s="98"/>
      <c r="O29" s="98"/>
    </row>
    <row r="30" ht="21" customHeight="1" spans="1:15">
      <c r="A30" s="243" t="s">
        <v>138</v>
      </c>
      <c r="B30" s="243" t="s">
        <v>139</v>
      </c>
      <c r="C30" s="98">
        <v>302034.24</v>
      </c>
      <c r="D30" s="98">
        <v>302034.24</v>
      </c>
      <c r="E30" s="98">
        <v>302034.24</v>
      </c>
      <c r="F30" s="98"/>
      <c r="G30" s="98"/>
      <c r="H30" s="98"/>
      <c r="I30" s="98"/>
      <c r="J30" s="98"/>
      <c r="K30" s="98"/>
      <c r="L30" s="98"/>
      <c r="M30" s="98"/>
      <c r="N30" s="98"/>
      <c r="O30" s="98"/>
    </row>
    <row r="31" ht="21" customHeight="1" spans="1:15">
      <c r="A31" s="244" t="s">
        <v>56</v>
      </c>
      <c r="B31" s="245"/>
      <c r="C31" s="98">
        <v>18814108.07</v>
      </c>
      <c r="D31" s="98">
        <v>18814108.07</v>
      </c>
      <c r="E31" s="98">
        <v>4139370.95</v>
      </c>
      <c r="F31" s="98">
        <v>14674737.12</v>
      </c>
      <c r="G31" s="98"/>
      <c r="H31" s="98"/>
      <c r="I31" s="98"/>
      <c r="J31" s="98"/>
      <c r="K31" s="98"/>
      <c r="L31" s="98"/>
      <c r="M31" s="98"/>
      <c r="N31" s="98"/>
      <c r="O31" s="98"/>
    </row>
  </sheetData>
  <mergeCells count="12">
    <mergeCell ref="A2:O2"/>
    <mergeCell ref="A3:O3"/>
    <mergeCell ref="A4:B4"/>
    <mergeCell ref="D5:F5"/>
    <mergeCell ref="J5:O5"/>
    <mergeCell ref="A31:B31"/>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topLeftCell="B1" workbookViewId="0">
      <pane ySplit="1" topLeftCell="A2" activePane="bottomLeft" state="frozen"/>
      <selection/>
      <selection pane="bottomLeft" activeCell="D30" sqref="D30"/>
    </sheetView>
  </sheetViews>
  <sheetFormatPr defaultColWidth="8.575" defaultRowHeight="12.75" customHeight="1" outlineLevelCol="3"/>
  <cols>
    <col min="1" max="4" width="35.575" customWidth="1"/>
  </cols>
  <sheetData>
    <row r="1" customHeight="1" spans="1:4">
      <c r="A1" s="2"/>
      <c r="B1" s="2"/>
      <c r="C1" s="2"/>
      <c r="D1" s="2"/>
    </row>
    <row r="2" ht="15" customHeight="1" spans="1:4">
      <c r="A2" s="58"/>
      <c r="B2" s="62"/>
      <c r="C2" s="62"/>
      <c r="D2" s="62" t="s">
        <v>140</v>
      </c>
    </row>
    <row r="3" ht="41.25" customHeight="1" spans="1:1">
      <c r="A3" s="57" t="str">
        <f>"2025"&amp;"年部门财政拨款收支预算总表"</f>
        <v>2025年部门财政拨款收支预算总表</v>
      </c>
    </row>
    <row r="4" ht="17.25" customHeight="1" spans="1:4">
      <c r="A4" s="60" t="s">
        <v>1</v>
      </c>
      <c r="B4" s="226"/>
      <c r="D4" s="62" t="s">
        <v>2</v>
      </c>
    </row>
    <row r="5" ht="17.25" customHeight="1" spans="1:4">
      <c r="A5" s="227" t="s">
        <v>3</v>
      </c>
      <c r="B5" s="228"/>
      <c r="C5" s="227" t="s">
        <v>4</v>
      </c>
      <c r="D5" s="228"/>
    </row>
    <row r="6" ht="18.75" customHeight="1" spans="1:4">
      <c r="A6" s="227" t="s">
        <v>5</v>
      </c>
      <c r="B6" s="227" t="s">
        <v>6</v>
      </c>
      <c r="C6" s="227" t="s">
        <v>7</v>
      </c>
      <c r="D6" s="227" t="s">
        <v>6</v>
      </c>
    </row>
    <row r="7" ht="16.5" customHeight="1" spans="1:4">
      <c r="A7" s="229" t="s">
        <v>141</v>
      </c>
      <c r="B7" s="98">
        <v>17226959.84</v>
      </c>
      <c r="C7" s="229" t="s">
        <v>142</v>
      </c>
      <c r="D7" s="98">
        <v>18814108.07</v>
      </c>
    </row>
    <row r="8" ht="16.5" customHeight="1" spans="1:4">
      <c r="A8" s="229" t="s">
        <v>143</v>
      </c>
      <c r="B8" s="98">
        <v>17226959.84</v>
      </c>
      <c r="C8" s="229" t="s">
        <v>144</v>
      </c>
      <c r="D8" s="98"/>
    </row>
    <row r="9" ht="16.5" customHeight="1" spans="1:4">
      <c r="A9" s="229" t="s">
        <v>145</v>
      </c>
      <c r="B9" s="98"/>
      <c r="C9" s="229" t="s">
        <v>146</v>
      </c>
      <c r="D9" s="98"/>
    </row>
    <row r="10" ht="16.5" customHeight="1" spans="1:4">
      <c r="A10" s="229" t="s">
        <v>147</v>
      </c>
      <c r="B10" s="98"/>
      <c r="C10" s="229" t="s">
        <v>148</v>
      </c>
      <c r="D10" s="98"/>
    </row>
    <row r="11" ht="16.5" customHeight="1" spans="1:4">
      <c r="A11" s="229" t="s">
        <v>149</v>
      </c>
      <c r="B11" s="98">
        <v>1587148.23</v>
      </c>
      <c r="C11" s="229" t="s">
        <v>150</v>
      </c>
      <c r="D11" s="98"/>
    </row>
    <row r="12" ht="16.5" customHeight="1" spans="1:4">
      <c r="A12" s="229" t="s">
        <v>143</v>
      </c>
      <c r="B12" s="98">
        <v>1587148.23</v>
      </c>
      <c r="C12" s="229" t="s">
        <v>151</v>
      </c>
      <c r="D12" s="98"/>
    </row>
    <row r="13" ht="16.5" customHeight="1" spans="1:4">
      <c r="A13" s="230" t="s">
        <v>145</v>
      </c>
      <c r="B13" s="98"/>
      <c r="C13" s="87" t="s">
        <v>152</v>
      </c>
      <c r="D13" s="98"/>
    </row>
    <row r="14" ht="16.5" customHeight="1" spans="1:4">
      <c r="A14" s="230" t="s">
        <v>147</v>
      </c>
      <c r="B14" s="98"/>
      <c r="C14" s="87" t="s">
        <v>153</v>
      </c>
      <c r="D14" s="98"/>
    </row>
    <row r="15" ht="16.5" customHeight="1" spans="1:4">
      <c r="A15" s="231"/>
      <c r="B15" s="98"/>
      <c r="C15" s="87" t="s">
        <v>154</v>
      </c>
      <c r="D15" s="98">
        <v>7392109.54</v>
      </c>
    </row>
    <row r="16" ht="16.5" customHeight="1" spans="1:4">
      <c r="A16" s="231"/>
      <c r="B16" s="98"/>
      <c r="C16" s="87" t="s">
        <v>155</v>
      </c>
      <c r="D16" s="98">
        <v>380342.39</v>
      </c>
    </row>
    <row r="17" ht="16.5" customHeight="1" spans="1:4">
      <c r="A17" s="231"/>
      <c r="B17" s="98"/>
      <c r="C17" s="87" t="s">
        <v>156</v>
      </c>
      <c r="D17" s="98"/>
    </row>
    <row r="18" ht="16.5" customHeight="1" spans="1:4">
      <c r="A18" s="231"/>
      <c r="B18" s="98"/>
      <c r="C18" s="87" t="s">
        <v>157</v>
      </c>
      <c r="D18" s="98"/>
    </row>
    <row r="19" ht="16.5" customHeight="1" spans="1:4">
      <c r="A19" s="231"/>
      <c r="B19" s="98"/>
      <c r="C19" s="87" t="s">
        <v>158</v>
      </c>
      <c r="D19" s="98">
        <v>10739621.9</v>
      </c>
    </row>
    <row r="20" ht="16.5" customHeight="1" spans="1:4">
      <c r="A20" s="231"/>
      <c r="B20" s="98"/>
      <c r="C20" s="87" t="s">
        <v>159</v>
      </c>
      <c r="D20" s="98"/>
    </row>
    <row r="21" ht="16.5" customHeight="1" spans="1:4">
      <c r="A21" s="231"/>
      <c r="B21" s="98"/>
      <c r="C21" s="87" t="s">
        <v>160</v>
      </c>
      <c r="D21" s="98"/>
    </row>
    <row r="22" ht="16.5" customHeight="1" spans="1:4">
      <c r="A22" s="231"/>
      <c r="B22" s="98"/>
      <c r="C22" s="87" t="s">
        <v>161</v>
      </c>
      <c r="D22" s="98"/>
    </row>
    <row r="23" ht="16.5" customHeight="1" spans="1:4">
      <c r="A23" s="231"/>
      <c r="B23" s="98"/>
      <c r="C23" s="87" t="s">
        <v>162</v>
      </c>
      <c r="D23" s="98"/>
    </row>
    <row r="24" ht="16.5" customHeight="1" spans="1:4">
      <c r="A24" s="231"/>
      <c r="B24" s="98"/>
      <c r="C24" s="87" t="s">
        <v>163</v>
      </c>
      <c r="D24" s="98"/>
    </row>
    <row r="25" ht="16.5" customHeight="1" spans="1:4">
      <c r="A25" s="231"/>
      <c r="B25" s="98"/>
      <c r="C25" s="87" t="s">
        <v>164</v>
      </c>
      <c r="D25" s="98"/>
    </row>
    <row r="26" ht="16.5" customHeight="1" spans="1:4">
      <c r="A26" s="231"/>
      <c r="B26" s="98"/>
      <c r="C26" s="87" t="s">
        <v>165</v>
      </c>
      <c r="D26" s="98">
        <v>302034.24</v>
      </c>
    </row>
    <row r="27" ht="16.5" customHeight="1" spans="1:4">
      <c r="A27" s="231"/>
      <c r="B27" s="98"/>
      <c r="C27" s="87" t="s">
        <v>166</v>
      </c>
      <c r="D27" s="98"/>
    </row>
    <row r="28" ht="16.5" customHeight="1" spans="1:4">
      <c r="A28" s="231"/>
      <c r="B28" s="98"/>
      <c r="C28" s="87" t="s">
        <v>167</v>
      </c>
      <c r="D28" s="98"/>
    </row>
    <row r="29" ht="16.5" customHeight="1" spans="1:4">
      <c r="A29" s="231"/>
      <c r="B29" s="98"/>
      <c r="C29" s="87" t="s">
        <v>168</v>
      </c>
      <c r="D29" s="98"/>
    </row>
    <row r="30" ht="16.5" customHeight="1" spans="1:4">
      <c r="A30" s="231"/>
      <c r="B30" s="98"/>
      <c r="C30" s="87" t="s">
        <v>169</v>
      </c>
      <c r="D30" s="98"/>
    </row>
    <row r="31" ht="16.5" customHeight="1" spans="1:4">
      <c r="A31" s="231"/>
      <c r="B31" s="98"/>
      <c r="C31" s="87" t="s">
        <v>170</v>
      </c>
      <c r="D31" s="98"/>
    </row>
    <row r="32" ht="16.5" customHeight="1" spans="1:4">
      <c r="A32" s="231"/>
      <c r="B32" s="98"/>
      <c r="C32" s="230" t="s">
        <v>171</v>
      </c>
      <c r="D32" s="98"/>
    </row>
    <row r="33" ht="16.5" customHeight="1" spans="1:4">
      <c r="A33" s="231"/>
      <c r="B33" s="98"/>
      <c r="C33" s="230" t="s">
        <v>172</v>
      </c>
      <c r="D33" s="98"/>
    </row>
    <row r="34" ht="16.5" customHeight="1" spans="1:4">
      <c r="A34" s="231"/>
      <c r="B34" s="98"/>
      <c r="C34" s="46" t="s">
        <v>173</v>
      </c>
      <c r="D34" s="98"/>
    </row>
    <row r="35" ht="15" customHeight="1" spans="1:4">
      <c r="A35" s="232" t="s">
        <v>51</v>
      </c>
      <c r="B35" s="233">
        <v>18814108.07</v>
      </c>
      <c r="C35" s="232" t="s">
        <v>52</v>
      </c>
      <c r="D35" s="233">
        <f>SUM(D8:D34)</f>
        <v>18814108.07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pane ySplit="1" topLeftCell="A2" activePane="bottomLeft" state="frozen"/>
      <selection/>
      <selection pane="bottomLeft" activeCell="F10" sqref="F10"/>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2"/>
      <c r="B1" s="2"/>
      <c r="C1" s="2"/>
      <c r="D1" s="2"/>
      <c r="E1" s="2"/>
      <c r="F1" s="2"/>
      <c r="G1" s="2"/>
    </row>
    <row r="2" customHeight="1" spans="4:7">
      <c r="D2" s="184"/>
      <c r="F2" s="90"/>
      <c r="G2" s="198" t="s">
        <v>174</v>
      </c>
    </row>
    <row r="3" ht="41.25" customHeight="1" spans="1:7">
      <c r="A3" s="142" t="str">
        <f>"2025"&amp;"年一般公共预算支出预算表（按功能科目分类）"</f>
        <v>2025年一般公共预算支出预算表（按功能科目分类）</v>
      </c>
      <c r="B3" s="142"/>
      <c r="C3" s="142"/>
      <c r="D3" s="142"/>
      <c r="E3" s="142"/>
      <c r="F3" s="142"/>
      <c r="G3" s="142"/>
    </row>
    <row r="4" ht="18" customHeight="1" spans="1:7">
      <c r="A4" s="8" t="s">
        <v>1</v>
      </c>
      <c r="F4" s="139"/>
      <c r="G4" s="198" t="s">
        <v>2</v>
      </c>
    </row>
    <row r="5" ht="20.25" customHeight="1" spans="1:7">
      <c r="A5" s="219" t="s">
        <v>175</v>
      </c>
      <c r="B5" s="220"/>
      <c r="C5" s="143" t="s">
        <v>56</v>
      </c>
      <c r="D5" s="210" t="s">
        <v>77</v>
      </c>
      <c r="E5" s="17"/>
      <c r="F5" s="18"/>
      <c r="G5" s="193" t="s">
        <v>78</v>
      </c>
    </row>
    <row r="6" ht="20.25" customHeight="1" spans="1:7">
      <c r="A6" s="221" t="s">
        <v>74</v>
      </c>
      <c r="B6" s="222" t="s">
        <v>75</v>
      </c>
      <c r="C6" s="26"/>
      <c r="D6" s="148" t="s">
        <v>58</v>
      </c>
      <c r="E6" s="148" t="s">
        <v>176</v>
      </c>
      <c r="F6" s="148" t="s">
        <v>177</v>
      </c>
      <c r="G6" s="195"/>
    </row>
    <row r="7" ht="15" customHeight="1" spans="1:7">
      <c r="A7" s="223" t="s">
        <v>84</v>
      </c>
      <c r="B7" s="224" t="s">
        <v>85</v>
      </c>
      <c r="C7" s="77" t="s">
        <v>178</v>
      </c>
      <c r="D7" s="77" t="s">
        <v>179</v>
      </c>
      <c r="E7" s="77" t="s">
        <v>180</v>
      </c>
      <c r="F7" s="77" t="s">
        <v>181</v>
      </c>
      <c r="G7" s="77" t="s">
        <v>86</v>
      </c>
    </row>
    <row r="8" ht="18" customHeight="1" spans="1:7">
      <c r="A8" s="166" t="s">
        <v>95</v>
      </c>
      <c r="B8" s="166" t="s">
        <v>96</v>
      </c>
      <c r="C8" s="98">
        <v>7392109.54</v>
      </c>
      <c r="D8" s="98">
        <v>3456994.32</v>
      </c>
      <c r="E8" s="98">
        <v>3195894.32</v>
      </c>
      <c r="F8" s="98">
        <v>261100</v>
      </c>
      <c r="G8" s="98">
        <v>3935115.22</v>
      </c>
    </row>
    <row r="9" ht="18" customHeight="1" spans="1:7">
      <c r="A9" s="170" t="s">
        <v>97</v>
      </c>
      <c r="B9" s="170" t="s">
        <v>98</v>
      </c>
      <c r="C9" s="98">
        <v>3149283.7</v>
      </c>
      <c r="D9" s="98">
        <v>3048282</v>
      </c>
      <c r="E9" s="98">
        <v>2793182</v>
      </c>
      <c r="F9" s="98">
        <v>255100</v>
      </c>
      <c r="G9" s="98">
        <v>101001.7</v>
      </c>
    </row>
    <row r="10" ht="18" customHeight="1" spans="1:7">
      <c r="A10" s="172" t="s">
        <v>99</v>
      </c>
      <c r="B10" s="172" t="s">
        <v>100</v>
      </c>
      <c r="C10" s="98">
        <v>3149283.7</v>
      </c>
      <c r="D10" s="98">
        <v>3048282</v>
      </c>
      <c r="E10" s="98">
        <v>2793182</v>
      </c>
      <c r="F10" s="98">
        <v>255100</v>
      </c>
      <c r="G10" s="98">
        <v>101001.7</v>
      </c>
    </row>
    <row r="11" ht="18" customHeight="1" spans="1:7">
      <c r="A11" s="170" t="s">
        <v>101</v>
      </c>
      <c r="B11" s="170" t="s">
        <v>102</v>
      </c>
      <c r="C11" s="98">
        <v>408712.32</v>
      </c>
      <c r="D11" s="98">
        <v>408712.32</v>
      </c>
      <c r="E11" s="98">
        <v>402712.32</v>
      </c>
      <c r="F11" s="98">
        <v>6000</v>
      </c>
      <c r="G11" s="98"/>
    </row>
    <row r="12" ht="18" customHeight="1" spans="1:7">
      <c r="A12" s="172" t="s">
        <v>103</v>
      </c>
      <c r="B12" s="172" t="s">
        <v>104</v>
      </c>
      <c r="C12" s="98">
        <v>402712.32</v>
      </c>
      <c r="D12" s="98">
        <v>402712.32</v>
      </c>
      <c r="E12" s="98">
        <v>402712.32</v>
      </c>
      <c r="F12" s="98"/>
      <c r="G12" s="98"/>
    </row>
    <row r="13" ht="18" customHeight="1" spans="1:7">
      <c r="A13" s="172" t="s">
        <v>105</v>
      </c>
      <c r="B13" s="172" t="s">
        <v>106</v>
      </c>
      <c r="C13" s="98">
        <v>6000</v>
      </c>
      <c r="D13" s="98">
        <v>6000</v>
      </c>
      <c r="E13" s="98"/>
      <c r="F13" s="98">
        <v>6000</v>
      </c>
      <c r="G13" s="98"/>
    </row>
    <row r="14" ht="18" customHeight="1" spans="1:7">
      <c r="A14" s="170" t="s">
        <v>107</v>
      </c>
      <c r="B14" s="170" t="s">
        <v>108</v>
      </c>
      <c r="C14" s="98">
        <v>3834113.52</v>
      </c>
      <c r="D14" s="98"/>
      <c r="E14" s="98"/>
      <c r="F14" s="98"/>
      <c r="G14" s="98">
        <v>3834113.52</v>
      </c>
    </row>
    <row r="15" ht="18" customHeight="1" spans="1:7">
      <c r="A15" s="172" t="s">
        <v>109</v>
      </c>
      <c r="B15" s="172" t="s">
        <v>110</v>
      </c>
      <c r="C15" s="98">
        <v>1440000</v>
      </c>
      <c r="D15" s="98"/>
      <c r="E15" s="98"/>
      <c r="F15" s="98"/>
      <c r="G15" s="98">
        <v>1440000</v>
      </c>
    </row>
    <row r="16" ht="18" customHeight="1" spans="1:7">
      <c r="A16" s="172" t="s">
        <v>182</v>
      </c>
      <c r="B16" s="172" t="s">
        <v>111</v>
      </c>
      <c r="C16" s="98">
        <v>15899.19</v>
      </c>
      <c r="D16" s="98"/>
      <c r="E16" s="98"/>
      <c r="F16" s="98"/>
      <c r="G16" s="98">
        <v>15899.19</v>
      </c>
    </row>
    <row r="17" ht="18" customHeight="1" spans="1:7">
      <c r="A17" s="172" t="s">
        <v>112</v>
      </c>
      <c r="B17" s="172" t="s">
        <v>113</v>
      </c>
      <c r="C17" s="98">
        <v>2378214.33</v>
      </c>
      <c r="D17" s="98"/>
      <c r="E17" s="98"/>
      <c r="F17" s="98"/>
      <c r="G17" s="98">
        <v>2378214.33</v>
      </c>
    </row>
    <row r="18" ht="18" customHeight="1" spans="1:7">
      <c r="A18" s="166" t="s">
        <v>114</v>
      </c>
      <c r="B18" s="166" t="s">
        <v>115</v>
      </c>
      <c r="C18" s="98">
        <v>380342.39</v>
      </c>
      <c r="D18" s="98">
        <v>380342.39</v>
      </c>
      <c r="E18" s="98">
        <v>380342.39</v>
      </c>
      <c r="F18" s="98"/>
      <c r="G18" s="98"/>
    </row>
    <row r="19" ht="18" customHeight="1" spans="1:7">
      <c r="A19" s="170" t="s">
        <v>116</v>
      </c>
      <c r="B19" s="170" t="s">
        <v>117</v>
      </c>
      <c r="C19" s="98">
        <v>380342.39</v>
      </c>
      <c r="D19" s="98">
        <v>380342.39</v>
      </c>
      <c r="E19" s="98">
        <v>380342.39</v>
      </c>
      <c r="F19" s="98"/>
      <c r="G19" s="98"/>
    </row>
    <row r="20" ht="18" customHeight="1" spans="1:7">
      <c r="A20" s="172" t="s">
        <v>118</v>
      </c>
      <c r="B20" s="172" t="s">
        <v>119</v>
      </c>
      <c r="C20" s="98">
        <v>217316.09</v>
      </c>
      <c r="D20" s="98">
        <v>217316.09</v>
      </c>
      <c r="E20" s="98">
        <v>217316.09</v>
      </c>
      <c r="F20" s="98"/>
      <c r="G20" s="98"/>
    </row>
    <row r="21" ht="18" customHeight="1" spans="1:7">
      <c r="A21" s="172" t="s">
        <v>120</v>
      </c>
      <c r="B21" s="172" t="s">
        <v>121</v>
      </c>
      <c r="C21" s="98">
        <v>149755.6</v>
      </c>
      <c r="D21" s="98">
        <v>149755.6</v>
      </c>
      <c r="E21" s="98">
        <v>149755.6</v>
      </c>
      <c r="F21" s="98"/>
      <c r="G21" s="98"/>
    </row>
    <row r="22" ht="18" customHeight="1" spans="1:7">
      <c r="A22" s="172" t="s">
        <v>122</v>
      </c>
      <c r="B22" s="172" t="s">
        <v>123</v>
      </c>
      <c r="C22" s="98">
        <v>13270.7</v>
      </c>
      <c r="D22" s="98">
        <v>13270.7</v>
      </c>
      <c r="E22" s="98">
        <v>13270.7</v>
      </c>
      <c r="F22" s="98"/>
      <c r="G22" s="98"/>
    </row>
    <row r="23" ht="18" customHeight="1" spans="1:7">
      <c r="A23" s="166" t="s">
        <v>124</v>
      </c>
      <c r="B23" s="166" t="s">
        <v>125</v>
      </c>
      <c r="C23" s="98">
        <v>10739621.9</v>
      </c>
      <c r="D23" s="98"/>
      <c r="E23" s="98"/>
      <c r="F23" s="98"/>
      <c r="G23" s="98">
        <v>10739621.9</v>
      </c>
    </row>
    <row r="24" ht="18" customHeight="1" spans="1:7">
      <c r="A24" s="170" t="s">
        <v>126</v>
      </c>
      <c r="B24" s="170" t="s">
        <v>127</v>
      </c>
      <c r="C24" s="98">
        <v>10679621.9</v>
      </c>
      <c r="D24" s="98"/>
      <c r="E24" s="98"/>
      <c r="F24" s="98"/>
      <c r="G24" s="98">
        <v>10679621.9</v>
      </c>
    </row>
    <row r="25" ht="18" customHeight="1" spans="1:7">
      <c r="A25" s="172" t="s">
        <v>128</v>
      </c>
      <c r="B25" s="172" t="s">
        <v>129</v>
      </c>
      <c r="C25" s="98">
        <v>10679621.9</v>
      </c>
      <c r="D25" s="98"/>
      <c r="E25" s="98"/>
      <c r="F25" s="98"/>
      <c r="G25" s="98">
        <v>10679621.9</v>
      </c>
    </row>
    <row r="26" ht="18" customHeight="1" spans="1:7">
      <c r="A26" s="170" t="s">
        <v>130</v>
      </c>
      <c r="B26" s="170" t="s">
        <v>131</v>
      </c>
      <c r="C26" s="98">
        <v>60000</v>
      </c>
      <c r="D26" s="98"/>
      <c r="E26" s="98"/>
      <c r="F26" s="98"/>
      <c r="G26" s="98">
        <v>60000</v>
      </c>
    </row>
    <row r="27" ht="18" customHeight="1" spans="1:7">
      <c r="A27" s="172" t="s">
        <v>132</v>
      </c>
      <c r="B27" s="172" t="s">
        <v>133</v>
      </c>
      <c r="C27" s="98">
        <v>60000</v>
      </c>
      <c r="D27" s="98"/>
      <c r="E27" s="98"/>
      <c r="F27" s="98"/>
      <c r="G27" s="98">
        <v>60000</v>
      </c>
    </row>
    <row r="28" ht="18" customHeight="1" spans="1:7">
      <c r="A28" s="166" t="s">
        <v>134</v>
      </c>
      <c r="B28" s="166" t="s">
        <v>135</v>
      </c>
      <c r="C28" s="98">
        <v>302034.24</v>
      </c>
      <c r="D28" s="98">
        <v>302034.24</v>
      </c>
      <c r="E28" s="98">
        <v>302034.24</v>
      </c>
      <c r="F28" s="98"/>
      <c r="G28" s="98"/>
    </row>
    <row r="29" ht="18" customHeight="1" spans="1:7">
      <c r="A29" s="170" t="s">
        <v>136</v>
      </c>
      <c r="B29" s="170" t="s">
        <v>137</v>
      </c>
      <c r="C29" s="98">
        <v>302034.24</v>
      </c>
      <c r="D29" s="98">
        <v>302034.24</v>
      </c>
      <c r="E29" s="98">
        <v>302034.24</v>
      </c>
      <c r="F29" s="98"/>
      <c r="G29" s="98"/>
    </row>
    <row r="30" ht="18" customHeight="1" spans="1:7">
      <c r="A30" s="172" t="s">
        <v>138</v>
      </c>
      <c r="B30" s="172" t="s">
        <v>139</v>
      </c>
      <c r="C30" s="98">
        <v>302034.24</v>
      </c>
      <c r="D30" s="98">
        <v>302034.24</v>
      </c>
      <c r="E30" s="98">
        <v>302034.24</v>
      </c>
      <c r="F30" s="98"/>
      <c r="G30" s="98"/>
    </row>
    <row r="31" ht="18" customHeight="1" spans="1:7">
      <c r="A31" s="97" t="s">
        <v>183</v>
      </c>
      <c r="B31" s="225"/>
      <c r="C31" s="98">
        <v>18814108.07</v>
      </c>
      <c r="D31" s="98">
        <v>4139370.95</v>
      </c>
      <c r="E31" s="98">
        <v>3878270.95</v>
      </c>
      <c r="F31" s="98">
        <v>261100</v>
      </c>
      <c r="G31" s="98">
        <v>14674737.12</v>
      </c>
    </row>
  </sheetData>
  <mergeCells count="6">
    <mergeCell ref="A3:G3"/>
    <mergeCell ref="A5:B5"/>
    <mergeCell ref="D5:F5"/>
    <mergeCell ref="A31:B31"/>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29" sqref="B29"/>
    </sheetView>
  </sheetViews>
  <sheetFormatPr defaultColWidth="10.425" defaultRowHeight="14.25" customHeight="1" outlineLevelRow="7" outlineLevelCol="5"/>
  <cols>
    <col min="1" max="6" width="28.1416666666667" customWidth="1"/>
  </cols>
  <sheetData>
    <row r="1" customHeight="1" spans="1:6">
      <c r="A1" s="2"/>
      <c r="B1" s="2"/>
      <c r="C1" s="2"/>
      <c r="D1" s="2"/>
      <c r="E1" s="2"/>
      <c r="F1" s="2"/>
    </row>
    <row r="2" customHeight="1" spans="1:6">
      <c r="A2" s="59"/>
      <c r="B2" s="59"/>
      <c r="C2" s="59"/>
      <c r="D2" s="59"/>
      <c r="E2" s="58"/>
      <c r="F2" s="215" t="s">
        <v>184</v>
      </c>
    </row>
    <row r="3" ht="41.25" customHeight="1" spans="1:6">
      <c r="A3" s="216" t="str">
        <f>"2025"&amp;"年一般公共预算“三公”经费支出预算表"</f>
        <v>2025年一般公共预算“三公”经费支出预算表</v>
      </c>
      <c r="B3" s="59"/>
      <c r="C3" s="59"/>
      <c r="D3" s="59"/>
      <c r="E3" s="58"/>
      <c r="F3" s="59"/>
    </row>
    <row r="4" customHeight="1" spans="1:6">
      <c r="A4" s="129" t="s">
        <v>1</v>
      </c>
      <c r="B4" s="217"/>
      <c r="D4" s="59"/>
      <c r="E4" s="58"/>
      <c r="F4" s="82" t="s">
        <v>2</v>
      </c>
    </row>
    <row r="5" ht="27" customHeight="1" spans="1:6">
      <c r="A5" s="63" t="s">
        <v>185</v>
      </c>
      <c r="B5" s="63" t="s">
        <v>186</v>
      </c>
      <c r="C5" s="65" t="s">
        <v>187</v>
      </c>
      <c r="D5" s="63"/>
      <c r="E5" s="64"/>
      <c r="F5" s="63" t="s">
        <v>188</v>
      </c>
    </row>
    <row r="6" ht="28.5" customHeight="1" spans="1:6">
      <c r="A6" s="218"/>
      <c r="B6" s="67"/>
      <c r="C6" s="64" t="s">
        <v>58</v>
      </c>
      <c r="D6" s="64" t="s">
        <v>189</v>
      </c>
      <c r="E6" s="64" t="s">
        <v>190</v>
      </c>
      <c r="F6" s="66"/>
    </row>
    <row r="7" ht="17.25" customHeight="1" spans="1:6">
      <c r="A7" s="72" t="s">
        <v>84</v>
      </c>
      <c r="B7" s="72" t="s">
        <v>85</v>
      </c>
      <c r="C7" s="72" t="s">
        <v>178</v>
      </c>
      <c r="D7" s="72" t="s">
        <v>179</v>
      </c>
      <c r="E7" s="72" t="s">
        <v>180</v>
      </c>
      <c r="F7" s="72" t="s">
        <v>181</v>
      </c>
    </row>
    <row r="8" ht="17.25" customHeight="1" spans="1:6">
      <c r="A8" s="98">
        <v>2000</v>
      </c>
      <c r="B8" s="98"/>
      <c r="C8" s="98"/>
      <c r="D8" s="98"/>
      <c r="E8" s="98"/>
      <c r="F8" s="98">
        <v>2000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2"/>
  <sheetViews>
    <sheetView showZeros="0" workbookViewId="0">
      <pane ySplit="1" topLeftCell="A12" activePane="bottomLeft" state="frozen"/>
      <selection/>
      <selection pane="bottomLeft" activeCell="I10" sqref="I10:I3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84"/>
      <c r="C2" s="201"/>
      <c r="E2" s="202"/>
      <c r="F2" s="202"/>
      <c r="G2" s="202"/>
      <c r="H2" s="202"/>
      <c r="I2" s="102"/>
      <c r="J2" s="102"/>
      <c r="K2" s="102"/>
      <c r="L2" s="102"/>
      <c r="M2" s="102"/>
      <c r="N2" s="102"/>
      <c r="R2" s="102"/>
      <c r="V2" s="201"/>
      <c r="X2" s="5" t="s">
        <v>191</v>
      </c>
    </row>
    <row r="3" ht="45.75" customHeight="1" spans="1:24">
      <c r="A3" s="84" t="str">
        <f>"2025"&amp;"年部门基本支出预算表"</f>
        <v>2025年部门基本支出预算表</v>
      </c>
      <c r="B3" s="6"/>
      <c r="C3" s="84"/>
      <c r="D3" s="84"/>
      <c r="E3" s="84"/>
      <c r="F3" s="84"/>
      <c r="G3" s="84"/>
      <c r="H3" s="84"/>
      <c r="I3" s="84"/>
      <c r="J3" s="84"/>
      <c r="K3" s="84"/>
      <c r="L3" s="84"/>
      <c r="M3" s="84"/>
      <c r="N3" s="84"/>
      <c r="O3" s="6"/>
      <c r="P3" s="6"/>
      <c r="Q3" s="6"/>
      <c r="R3" s="84"/>
      <c r="S3" s="84"/>
      <c r="T3" s="84"/>
      <c r="U3" s="84"/>
      <c r="V3" s="84"/>
      <c r="W3" s="84"/>
      <c r="X3" s="84"/>
    </row>
    <row r="4" ht="18.75" customHeight="1" spans="1:24">
      <c r="A4" s="8" t="s">
        <v>1</v>
      </c>
      <c r="B4" s="9"/>
      <c r="C4" s="203"/>
      <c r="D4" s="203"/>
      <c r="E4" s="203"/>
      <c r="F4" s="203"/>
      <c r="G4" s="203"/>
      <c r="H4" s="203"/>
      <c r="I4" s="104"/>
      <c r="J4" s="104"/>
      <c r="K4" s="104"/>
      <c r="L4" s="104"/>
      <c r="M4" s="104"/>
      <c r="N4" s="104"/>
      <c r="O4" s="11"/>
      <c r="P4" s="11"/>
      <c r="Q4" s="11"/>
      <c r="R4" s="104"/>
      <c r="V4" s="201"/>
      <c r="X4" s="5" t="s">
        <v>2</v>
      </c>
    </row>
    <row r="5" ht="18" customHeight="1" spans="1:24">
      <c r="A5" s="13" t="s">
        <v>192</v>
      </c>
      <c r="B5" s="13" t="s">
        <v>193</v>
      </c>
      <c r="C5" s="13" t="s">
        <v>194</v>
      </c>
      <c r="D5" s="13" t="s">
        <v>195</v>
      </c>
      <c r="E5" s="13" t="s">
        <v>196</v>
      </c>
      <c r="F5" s="13" t="s">
        <v>197</v>
      </c>
      <c r="G5" s="13" t="s">
        <v>198</v>
      </c>
      <c r="H5" s="13" t="s">
        <v>199</v>
      </c>
      <c r="I5" s="210" t="s">
        <v>200</v>
      </c>
      <c r="J5" s="99" t="s">
        <v>200</v>
      </c>
      <c r="K5" s="99"/>
      <c r="L5" s="99"/>
      <c r="M5" s="99"/>
      <c r="N5" s="99"/>
      <c r="O5" s="17"/>
      <c r="P5" s="17"/>
      <c r="Q5" s="17"/>
      <c r="R5" s="120" t="s">
        <v>62</v>
      </c>
      <c r="S5" s="99" t="s">
        <v>63</v>
      </c>
      <c r="T5" s="99"/>
      <c r="U5" s="99"/>
      <c r="V5" s="99"/>
      <c r="W5" s="99"/>
      <c r="X5" s="100"/>
    </row>
    <row r="6" ht="18" customHeight="1" spans="1:24">
      <c r="A6" s="19"/>
      <c r="B6" s="45"/>
      <c r="C6" s="145"/>
      <c r="D6" s="19"/>
      <c r="E6" s="19"/>
      <c r="F6" s="19"/>
      <c r="G6" s="19"/>
      <c r="H6" s="19"/>
      <c r="I6" s="143" t="s">
        <v>201</v>
      </c>
      <c r="J6" s="210" t="s">
        <v>59</v>
      </c>
      <c r="K6" s="99"/>
      <c r="L6" s="99"/>
      <c r="M6" s="99"/>
      <c r="N6" s="100"/>
      <c r="O6" s="16" t="s">
        <v>202</v>
      </c>
      <c r="P6" s="17"/>
      <c r="Q6" s="18"/>
      <c r="R6" s="13" t="s">
        <v>62</v>
      </c>
      <c r="S6" s="210" t="s">
        <v>63</v>
      </c>
      <c r="T6" s="120" t="s">
        <v>65</v>
      </c>
      <c r="U6" s="99" t="s">
        <v>63</v>
      </c>
      <c r="V6" s="120" t="s">
        <v>67</v>
      </c>
      <c r="W6" s="120" t="s">
        <v>68</v>
      </c>
      <c r="X6" s="214" t="s">
        <v>69</v>
      </c>
    </row>
    <row r="7" ht="19.5" customHeight="1" spans="1:24">
      <c r="A7" s="45"/>
      <c r="B7" s="45"/>
      <c r="C7" s="45"/>
      <c r="D7" s="45"/>
      <c r="E7" s="45"/>
      <c r="F7" s="45"/>
      <c r="G7" s="45"/>
      <c r="H7" s="45"/>
      <c r="I7" s="45"/>
      <c r="J7" s="211" t="s">
        <v>203</v>
      </c>
      <c r="K7" s="13" t="s">
        <v>204</v>
      </c>
      <c r="L7" s="13" t="s">
        <v>205</v>
      </c>
      <c r="M7" s="13" t="s">
        <v>206</v>
      </c>
      <c r="N7" s="13" t="s">
        <v>207</v>
      </c>
      <c r="O7" s="13" t="s">
        <v>59</v>
      </c>
      <c r="P7" s="13" t="s">
        <v>60</v>
      </c>
      <c r="Q7" s="13" t="s">
        <v>61</v>
      </c>
      <c r="R7" s="45"/>
      <c r="S7" s="13" t="s">
        <v>58</v>
      </c>
      <c r="T7" s="13" t="s">
        <v>65</v>
      </c>
      <c r="U7" s="13" t="s">
        <v>208</v>
      </c>
      <c r="V7" s="13" t="s">
        <v>67</v>
      </c>
      <c r="W7" s="13" t="s">
        <v>68</v>
      </c>
      <c r="X7" s="13" t="s">
        <v>69</v>
      </c>
    </row>
    <row r="8" ht="37.5" customHeight="1" spans="1:24">
      <c r="A8" s="204"/>
      <c r="B8" s="26"/>
      <c r="C8" s="204"/>
      <c r="D8" s="204"/>
      <c r="E8" s="204"/>
      <c r="F8" s="204"/>
      <c r="G8" s="204"/>
      <c r="H8" s="204"/>
      <c r="I8" s="204"/>
      <c r="J8" s="212" t="s">
        <v>58</v>
      </c>
      <c r="K8" s="23" t="s">
        <v>209</v>
      </c>
      <c r="L8" s="23" t="s">
        <v>205</v>
      </c>
      <c r="M8" s="23" t="s">
        <v>206</v>
      </c>
      <c r="N8" s="23" t="s">
        <v>207</v>
      </c>
      <c r="O8" s="23" t="s">
        <v>205</v>
      </c>
      <c r="P8" s="23" t="s">
        <v>206</v>
      </c>
      <c r="Q8" s="23" t="s">
        <v>207</v>
      </c>
      <c r="R8" s="23" t="s">
        <v>62</v>
      </c>
      <c r="S8" s="23" t="s">
        <v>58</v>
      </c>
      <c r="T8" s="23" t="s">
        <v>65</v>
      </c>
      <c r="U8" s="23" t="s">
        <v>208</v>
      </c>
      <c r="V8" s="23" t="s">
        <v>67</v>
      </c>
      <c r="W8" s="23" t="s">
        <v>68</v>
      </c>
      <c r="X8" s="23" t="s">
        <v>69</v>
      </c>
    </row>
    <row r="9" customHeight="1" spans="1:24">
      <c r="A9" s="52">
        <v>1</v>
      </c>
      <c r="B9" s="52">
        <v>2</v>
      </c>
      <c r="C9" s="52">
        <v>3</v>
      </c>
      <c r="D9" s="52">
        <v>4</v>
      </c>
      <c r="E9" s="52">
        <v>5</v>
      </c>
      <c r="F9" s="52">
        <v>6</v>
      </c>
      <c r="G9" s="52">
        <v>7</v>
      </c>
      <c r="H9" s="52">
        <v>8</v>
      </c>
      <c r="I9" s="52">
        <v>9</v>
      </c>
      <c r="J9" s="52">
        <v>10</v>
      </c>
      <c r="K9" s="52">
        <v>11</v>
      </c>
      <c r="L9" s="52">
        <v>12</v>
      </c>
      <c r="M9" s="52">
        <v>13</v>
      </c>
      <c r="N9" s="52">
        <v>14</v>
      </c>
      <c r="O9" s="52">
        <v>15</v>
      </c>
      <c r="P9" s="52">
        <v>16</v>
      </c>
      <c r="Q9" s="52">
        <v>17</v>
      </c>
      <c r="R9" s="52">
        <v>18</v>
      </c>
      <c r="S9" s="52">
        <v>19</v>
      </c>
      <c r="T9" s="52">
        <v>20</v>
      </c>
      <c r="U9" s="52">
        <v>21</v>
      </c>
      <c r="V9" s="52">
        <v>22</v>
      </c>
      <c r="W9" s="52">
        <v>23</v>
      </c>
      <c r="X9" s="52">
        <v>24</v>
      </c>
    </row>
    <row r="10" ht="20.25" customHeight="1" spans="1:24">
      <c r="A10" s="205" t="s">
        <v>71</v>
      </c>
      <c r="B10" s="205" t="s">
        <v>71</v>
      </c>
      <c r="C10" s="205" t="s">
        <v>210</v>
      </c>
      <c r="D10" s="205" t="s">
        <v>211</v>
      </c>
      <c r="E10" s="205" t="s">
        <v>99</v>
      </c>
      <c r="F10" s="205" t="s">
        <v>100</v>
      </c>
      <c r="G10" s="205" t="s">
        <v>212</v>
      </c>
      <c r="H10" s="205" t="s">
        <v>213</v>
      </c>
      <c r="I10" s="196">
        <v>993600</v>
      </c>
      <c r="J10" s="196">
        <v>993600</v>
      </c>
      <c r="K10" s="196"/>
      <c r="L10" s="196"/>
      <c r="M10" s="196">
        <v>993600</v>
      </c>
      <c r="N10" s="196"/>
      <c r="O10" s="196"/>
      <c r="P10" s="196"/>
      <c r="Q10" s="196"/>
      <c r="R10" s="196"/>
      <c r="S10" s="196"/>
      <c r="T10" s="196"/>
      <c r="U10" s="196"/>
      <c r="V10" s="196"/>
      <c r="W10" s="196"/>
      <c r="X10" s="196"/>
    </row>
    <row r="11" ht="20.25" customHeight="1" spans="1:24">
      <c r="A11" s="188" t="s">
        <v>71</v>
      </c>
      <c r="B11" s="188" t="s">
        <v>71</v>
      </c>
      <c r="C11" s="188" t="s">
        <v>210</v>
      </c>
      <c r="D11" s="188" t="s">
        <v>211</v>
      </c>
      <c r="E11" s="188" t="s">
        <v>99</v>
      </c>
      <c r="F11" s="188" t="s">
        <v>100</v>
      </c>
      <c r="G11" s="188" t="s">
        <v>214</v>
      </c>
      <c r="H11" s="188" t="s">
        <v>215</v>
      </c>
      <c r="I11" s="197">
        <v>1347012</v>
      </c>
      <c r="J11" s="197">
        <v>1347012</v>
      </c>
      <c r="K11" s="197"/>
      <c r="L11" s="197"/>
      <c r="M11" s="197">
        <v>1347012</v>
      </c>
      <c r="N11" s="197"/>
      <c r="O11" s="197"/>
      <c r="P11" s="197"/>
      <c r="Q11" s="197"/>
      <c r="R11" s="197"/>
      <c r="S11" s="197"/>
      <c r="T11" s="197"/>
      <c r="U11" s="197"/>
      <c r="V11" s="197"/>
      <c r="W11" s="197"/>
      <c r="X11" s="197"/>
    </row>
    <row r="12" ht="20.25" customHeight="1" spans="1:24">
      <c r="A12" s="188" t="s">
        <v>71</v>
      </c>
      <c r="B12" s="188" t="s">
        <v>71</v>
      </c>
      <c r="C12" s="188" t="s">
        <v>210</v>
      </c>
      <c r="D12" s="188" t="s">
        <v>211</v>
      </c>
      <c r="E12" s="188" t="s">
        <v>99</v>
      </c>
      <c r="F12" s="188" t="s">
        <v>100</v>
      </c>
      <c r="G12" s="188" t="s">
        <v>216</v>
      </c>
      <c r="H12" s="188" t="s">
        <v>217</v>
      </c>
      <c r="I12" s="197">
        <v>86800</v>
      </c>
      <c r="J12" s="197">
        <v>86800</v>
      </c>
      <c r="K12" s="197"/>
      <c r="L12" s="197"/>
      <c r="M12" s="197">
        <v>86800</v>
      </c>
      <c r="N12" s="197"/>
      <c r="O12" s="197"/>
      <c r="P12" s="197"/>
      <c r="Q12" s="197"/>
      <c r="R12" s="197"/>
      <c r="S12" s="197"/>
      <c r="T12" s="197"/>
      <c r="U12" s="197"/>
      <c r="V12" s="197"/>
      <c r="W12" s="197"/>
      <c r="X12" s="197"/>
    </row>
    <row r="13" ht="20.25" customHeight="1" spans="1:24">
      <c r="A13" s="188" t="s">
        <v>71</v>
      </c>
      <c r="B13" s="188" t="s">
        <v>71</v>
      </c>
      <c r="C13" s="188" t="s">
        <v>218</v>
      </c>
      <c r="D13" s="188" t="s">
        <v>219</v>
      </c>
      <c r="E13" s="188" t="s">
        <v>103</v>
      </c>
      <c r="F13" s="188" t="s">
        <v>104</v>
      </c>
      <c r="G13" s="188" t="s">
        <v>220</v>
      </c>
      <c r="H13" s="188" t="s">
        <v>221</v>
      </c>
      <c r="I13" s="197">
        <v>402712.32</v>
      </c>
      <c r="J13" s="197">
        <v>402712.32</v>
      </c>
      <c r="K13" s="197"/>
      <c r="L13" s="197"/>
      <c r="M13" s="197">
        <v>402712.32</v>
      </c>
      <c r="N13" s="197"/>
      <c r="O13" s="197"/>
      <c r="P13" s="197"/>
      <c r="Q13" s="197"/>
      <c r="R13" s="197"/>
      <c r="S13" s="197"/>
      <c r="T13" s="197"/>
      <c r="U13" s="197"/>
      <c r="V13" s="197"/>
      <c r="W13" s="197"/>
      <c r="X13" s="197"/>
    </row>
    <row r="14" ht="20.25" customHeight="1" spans="1:24">
      <c r="A14" s="188" t="s">
        <v>71</v>
      </c>
      <c r="B14" s="188" t="s">
        <v>71</v>
      </c>
      <c r="C14" s="188" t="s">
        <v>218</v>
      </c>
      <c r="D14" s="188" t="s">
        <v>219</v>
      </c>
      <c r="E14" s="188" t="s">
        <v>118</v>
      </c>
      <c r="F14" s="188" t="s">
        <v>119</v>
      </c>
      <c r="G14" s="188" t="s">
        <v>222</v>
      </c>
      <c r="H14" s="188" t="s">
        <v>223</v>
      </c>
      <c r="I14" s="197">
        <v>217316.09</v>
      </c>
      <c r="J14" s="197">
        <v>217316.09</v>
      </c>
      <c r="K14" s="197"/>
      <c r="L14" s="197"/>
      <c r="M14" s="197">
        <v>217316.09</v>
      </c>
      <c r="N14" s="197"/>
      <c r="O14" s="197"/>
      <c r="P14" s="197"/>
      <c r="Q14" s="197"/>
      <c r="R14" s="197"/>
      <c r="S14" s="197"/>
      <c r="T14" s="197"/>
      <c r="U14" s="197"/>
      <c r="V14" s="197"/>
      <c r="W14" s="197"/>
      <c r="X14" s="197"/>
    </row>
    <row r="15" ht="20.25" customHeight="1" spans="1:24">
      <c r="A15" s="188" t="s">
        <v>71</v>
      </c>
      <c r="B15" s="188" t="s">
        <v>71</v>
      </c>
      <c r="C15" s="188" t="s">
        <v>218</v>
      </c>
      <c r="D15" s="188" t="s">
        <v>219</v>
      </c>
      <c r="E15" s="188" t="s">
        <v>120</v>
      </c>
      <c r="F15" s="188" t="s">
        <v>121</v>
      </c>
      <c r="G15" s="188" t="s">
        <v>224</v>
      </c>
      <c r="H15" s="188" t="s">
        <v>225</v>
      </c>
      <c r="I15" s="197">
        <v>109755.6</v>
      </c>
      <c r="J15" s="197">
        <v>109755.6</v>
      </c>
      <c r="K15" s="197"/>
      <c r="L15" s="197"/>
      <c r="M15" s="197">
        <v>109755.6</v>
      </c>
      <c r="N15" s="197"/>
      <c r="O15" s="197"/>
      <c r="P15" s="197"/>
      <c r="Q15" s="197"/>
      <c r="R15" s="197"/>
      <c r="S15" s="197"/>
      <c r="T15" s="197"/>
      <c r="U15" s="197"/>
      <c r="V15" s="197"/>
      <c r="W15" s="197"/>
      <c r="X15" s="197"/>
    </row>
    <row r="16" ht="20.25" customHeight="1" spans="1:24">
      <c r="A16" s="188" t="s">
        <v>71</v>
      </c>
      <c r="B16" s="188" t="s">
        <v>71</v>
      </c>
      <c r="C16" s="188" t="s">
        <v>218</v>
      </c>
      <c r="D16" s="188" t="s">
        <v>219</v>
      </c>
      <c r="E16" s="188" t="s">
        <v>99</v>
      </c>
      <c r="F16" s="188" t="s">
        <v>100</v>
      </c>
      <c r="G16" s="188" t="s">
        <v>226</v>
      </c>
      <c r="H16" s="188" t="s">
        <v>227</v>
      </c>
      <c r="I16" s="197">
        <v>1152</v>
      </c>
      <c r="J16" s="197">
        <v>1152</v>
      </c>
      <c r="K16" s="197"/>
      <c r="L16" s="197"/>
      <c r="M16" s="197">
        <v>1152</v>
      </c>
      <c r="N16" s="197"/>
      <c r="O16" s="197"/>
      <c r="P16" s="197"/>
      <c r="Q16" s="197"/>
      <c r="R16" s="197"/>
      <c r="S16" s="197"/>
      <c r="T16" s="197"/>
      <c r="U16" s="197"/>
      <c r="V16" s="197"/>
      <c r="W16" s="197"/>
      <c r="X16" s="197"/>
    </row>
    <row r="17" ht="20.25" customHeight="1" spans="1:24">
      <c r="A17" s="188" t="s">
        <v>71</v>
      </c>
      <c r="B17" s="188" t="s">
        <v>71</v>
      </c>
      <c r="C17" s="188" t="s">
        <v>218</v>
      </c>
      <c r="D17" s="188" t="s">
        <v>219</v>
      </c>
      <c r="E17" s="188" t="s">
        <v>122</v>
      </c>
      <c r="F17" s="188" t="s">
        <v>123</v>
      </c>
      <c r="G17" s="188" t="s">
        <v>226</v>
      </c>
      <c r="H17" s="188" t="s">
        <v>227</v>
      </c>
      <c r="I17" s="197">
        <v>5033.9</v>
      </c>
      <c r="J17" s="197">
        <v>5033.9</v>
      </c>
      <c r="K17" s="197"/>
      <c r="L17" s="197"/>
      <c r="M17" s="197">
        <v>5033.9</v>
      </c>
      <c r="N17" s="197"/>
      <c r="O17" s="197"/>
      <c r="P17" s="197"/>
      <c r="Q17" s="197"/>
      <c r="R17" s="197"/>
      <c r="S17" s="197"/>
      <c r="T17" s="197"/>
      <c r="U17" s="197"/>
      <c r="V17" s="197"/>
      <c r="W17" s="197"/>
      <c r="X17" s="197"/>
    </row>
    <row r="18" ht="20.25" customHeight="1" spans="1:24">
      <c r="A18" s="188" t="s">
        <v>71</v>
      </c>
      <c r="B18" s="188" t="s">
        <v>71</v>
      </c>
      <c r="C18" s="188" t="s">
        <v>218</v>
      </c>
      <c r="D18" s="188" t="s">
        <v>219</v>
      </c>
      <c r="E18" s="188" t="s">
        <v>122</v>
      </c>
      <c r="F18" s="188" t="s">
        <v>123</v>
      </c>
      <c r="G18" s="188" t="s">
        <v>226</v>
      </c>
      <c r="H18" s="188" t="s">
        <v>227</v>
      </c>
      <c r="I18" s="197">
        <v>8236.8</v>
      </c>
      <c r="J18" s="197">
        <v>8236.8</v>
      </c>
      <c r="K18" s="197"/>
      <c r="L18" s="197"/>
      <c r="M18" s="197">
        <v>8236.8</v>
      </c>
      <c r="N18" s="197"/>
      <c r="O18" s="197"/>
      <c r="P18" s="197"/>
      <c r="Q18" s="197"/>
      <c r="R18" s="197"/>
      <c r="S18" s="197"/>
      <c r="T18" s="197"/>
      <c r="U18" s="197"/>
      <c r="V18" s="197"/>
      <c r="W18" s="197"/>
      <c r="X18" s="197"/>
    </row>
    <row r="19" ht="20.25" customHeight="1" spans="1:24">
      <c r="A19" s="188" t="s">
        <v>71</v>
      </c>
      <c r="B19" s="188" t="s">
        <v>71</v>
      </c>
      <c r="C19" s="188" t="s">
        <v>228</v>
      </c>
      <c r="D19" s="188" t="s">
        <v>139</v>
      </c>
      <c r="E19" s="188" t="s">
        <v>138</v>
      </c>
      <c r="F19" s="188" t="s">
        <v>139</v>
      </c>
      <c r="G19" s="188" t="s">
        <v>229</v>
      </c>
      <c r="H19" s="188" t="s">
        <v>139</v>
      </c>
      <c r="I19" s="197">
        <v>302034.24</v>
      </c>
      <c r="J19" s="197">
        <v>302034.24</v>
      </c>
      <c r="K19" s="197"/>
      <c r="L19" s="197"/>
      <c r="M19" s="197">
        <v>302034.24</v>
      </c>
      <c r="N19" s="197"/>
      <c r="O19" s="197"/>
      <c r="P19" s="197"/>
      <c r="Q19" s="197"/>
      <c r="R19" s="197"/>
      <c r="S19" s="197"/>
      <c r="T19" s="197"/>
      <c r="U19" s="197"/>
      <c r="V19" s="197"/>
      <c r="W19" s="197"/>
      <c r="X19" s="197"/>
    </row>
    <row r="20" ht="20.25" customHeight="1" spans="1:24">
      <c r="A20" s="188" t="s">
        <v>71</v>
      </c>
      <c r="B20" s="188" t="s">
        <v>71</v>
      </c>
      <c r="C20" s="188" t="s">
        <v>230</v>
      </c>
      <c r="D20" s="188" t="s">
        <v>231</v>
      </c>
      <c r="E20" s="188" t="s">
        <v>99</v>
      </c>
      <c r="F20" s="188" t="s">
        <v>100</v>
      </c>
      <c r="G20" s="188" t="s">
        <v>232</v>
      </c>
      <c r="H20" s="188" t="s">
        <v>233</v>
      </c>
      <c r="I20" s="197">
        <v>176400</v>
      </c>
      <c r="J20" s="197">
        <v>176400</v>
      </c>
      <c r="K20" s="197"/>
      <c r="L20" s="197"/>
      <c r="M20" s="197">
        <v>176400</v>
      </c>
      <c r="N20" s="197"/>
      <c r="O20" s="197"/>
      <c r="P20" s="197"/>
      <c r="Q20" s="197"/>
      <c r="R20" s="197"/>
      <c r="S20" s="197"/>
      <c r="T20" s="197"/>
      <c r="U20" s="197"/>
      <c r="V20" s="197"/>
      <c r="W20" s="197"/>
      <c r="X20" s="197"/>
    </row>
    <row r="21" ht="20.25" customHeight="1" spans="1:24">
      <c r="A21" s="188" t="s">
        <v>71</v>
      </c>
      <c r="B21" s="188" t="s">
        <v>71</v>
      </c>
      <c r="C21" s="188" t="s">
        <v>234</v>
      </c>
      <c r="D21" s="188" t="s">
        <v>235</v>
      </c>
      <c r="E21" s="188" t="s">
        <v>99</v>
      </c>
      <c r="F21" s="188" t="s">
        <v>100</v>
      </c>
      <c r="G21" s="188" t="s">
        <v>236</v>
      </c>
      <c r="H21" s="188" t="s">
        <v>235</v>
      </c>
      <c r="I21" s="197">
        <v>46400</v>
      </c>
      <c r="J21" s="197">
        <v>46400</v>
      </c>
      <c r="K21" s="197"/>
      <c r="L21" s="197"/>
      <c r="M21" s="197">
        <v>46400</v>
      </c>
      <c r="N21" s="197"/>
      <c r="O21" s="197"/>
      <c r="P21" s="197"/>
      <c r="Q21" s="197"/>
      <c r="R21" s="197"/>
      <c r="S21" s="197"/>
      <c r="T21" s="197"/>
      <c r="U21" s="197"/>
      <c r="V21" s="197"/>
      <c r="W21" s="197"/>
      <c r="X21" s="197"/>
    </row>
    <row r="22" ht="20.25" customHeight="1" spans="1:24">
      <c r="A22" s="188" t="s">
        <v>71</v>
      </c>
      <c r="B22" s="188" t="s">
        <v>71</v>
      </c>
      <c r="C22" s="188" t="s">
        <v>237</v>
      </c>
      <c r="D22" s="188" t="s">
        <v>238</v>
      </c>
      <c r="E22" s="188" t="s">
        <v>99</v>
      </c>
      <c r="F22" s="188" t="s">
        <v>100</v>
      </c>
      <c r="G22" s="188" t="s">
        <v>239</v>
      </c>
      <c r="H22" s="188" t="s">
        <v>240</v>
      </c>
      <c r="I22" s="197">
        <v>12000</v>
      </c>
      <c r="J22" s="197">
        <v>12000</v>
      </c>
      <c r="K22" s="197"/>
      <c r="L22" s="197"/>
      <c r="M22" s="197">
        <v>12000</v>
      </c>
      <c r="N22" s="197"/>
      <c r="O22" s="197"/>
      <c r="P22" s="197"/>
      <c r="Q22" s="197"/>
      <c r="R22" s="197"/>
      <c r="S22" s="197"/>
      <c r="T22" s="197"/>
      <c r="U22" s="197"/>
      <c r="V22" s="197"/>
      <c r="W22" s="197"/>
      <c r="X22" s="197"/>
    </row>
    <row r="23" ht="20.25" customHeight="1" spans="1:24">
      <c r="A23" s="188" t="s">
        <v>71</v>
      </c>
      <c r="B23" s="188" t="s">
        <v>71</v>
      </c>
      <c r="C23" s="188" t="s">
        <v>237</v>
      </c>
      <c r="D23" s="188" t="s">
        <v>238</v>
      </c>
      <c r="E23" s="188" t="s">
        <v>99</v>
      </c>
      <c r="F23" s="188" t="s">
        <v>100</v>
      </c>
      <c r="G23" s="188" t="s">
        <v>241</v>
      </c>
      <c r="H23" s="188" t="s">
        <v>242</v>
      </c>
      <c r="I23" s="197">
        <v>8000</v>
      </c>
      <c r="J23" s="197">
        <v>8000</v>
      </c>
      <c r="K23" s="197"/>
      <c r="L23" s="197"/>
      <c r="M23" s="197">
        <v>8000</v>
      </c>
      <c r="N23" s="197"/>
      <c r="O23" s="197"/>
      <c r="P23" s="197"/>
      <c r="Q23" s="197"/>
      <c r="R23" s="197"/>
      <c r="S23" s="197"/>
      <c r="T23" s="197"/>
      <c r="U23" s="197"/>
      <c r="V23" s="197"/>
      <c r="W23" s="197"/>
      <c r="X23" s="197"/>
    </row>
    <row r="24" ht="20.25" customHeight="1" spans="1:24">
      <c r="A24" s="188" t="s">
        <v>71</v>
      </c>
      <c r="B24" s="188" t="s">
        <v>71</v>
      </c>
      <c r="C24" s="188" t="s">
        <v>237</v>
      </c>
      <c r="D24" s="188" t="s">
        <v>238</v>
      </c>
      <c r="E24" s="188" t="s">
        <v>99</v>
      </c>
      <c r="F24" s="188" t="s">
        <v>100</v>
      </c>
      <c r="G24" s="188" t="s">
        <v>243</v>
      </c>
      <c r="H24" s="188" t="s">
        <v>244</v>
      </c>
      <c r="I24" s="197">
        <v>10000</v>
      </c>
      <c r="J24" s="197">
        <v>10000</v>
      </c>
      <c r="K24" s="197"/>
      <c r="L24" s="197"/>
      <c r="M24" s="197">
        <v>10000</v>
      </c>
      <c r="N24" s="197"/>
      <c r="O24" s="197"/>
      <c r="P24" s="197"/>
      <c r="Q24" s="197"/>
      <c r="R24" s="197"/>
      <c r="S24" s="197"/>
      <c r="T24" s="197"/>
      <c r="U24" s="197"/>
      <c r="V24" s="197"/>
      <c r="W24" s="197"/>
      <c r="X24" s="197"/>
    </row>
    <row r="25" ht="20.25" customHeight="1" spans="1:24">
      <c r="A25" s="188" t="s">
        <v>71</v>
      </c>
      <c r="B25" s="188" t="s">
        <v>71</v>
      </c>
      <c r="C25" s="188" t="s">
        <v>237</v>
      </c>
      <c r="D25" s="188" t="s">
        <v>238</v>
      </c>
      <c r="E25" s="188" t="s">
        <v>99</v>
      </c>
      <c r="F25" s="188" t="s">
        <v>100</v>
      </c>
      <c r="G25" s="188" t="s">
        <v>245</v>
      </c>
      <c r="H25" s="188" t="s">
        <v>246</v>
      </c>
      <c r="I25" s="197">
        <v>300</v>
      </c>
      <c r="J25" s="197">
        <v>300</v>
      </c>
      <c r="K25" s="197"/>
      <c r="L25" s="197"/>
      <c r="M25" s="197">
        <v>300</v>
      </c>
      <c r="N25" s="197"/>
      <c r="O25" s="197"/>
      <c r="P25" s="197"/>
      <c r="Q25" s="197"/>
      <c r="R25" s="197"/>
      <c r="S25" s="197"/>
      <c r="T25" s="197"/>
      <c r="U25" s="197"/>
      <c r="V25" s="197"/>
      <c r="W25" s="197"/>
      <c r="X25" s="197"/>
    </row>
    <row r="26" ht="20.25" customHeight="1" spans="1:24">
      <c r="A26" s="188" t="s">
        <v>71</v>
      </c>
      <c r="B26" s="188" t="s">
        <v>71</v>
      </c>
      <c r="C26" s="188" t="s">
        <v>237</v>
      </c>
      <c r="D26" s="188" t="s">
        <v>238</v>
      </c>
      <c r="E26" s="188" t="s">
        <v>105</v>
      </c>
      <c r="F26" s="188" t="s">
        <v>106</v>
      </c>
      <c r="G26" s="188" t="s">
        <v>245</v>
      </c>
      <c r="H26" s="188" t="s">
        <v>246</v>
      </c>
      <c r="I26" s="197">
        <v>6000</v>
      </c>
      <c r="J26" s="197">
        <v>6000</v>
      </c>
      <c r="K26" s="197"/>
      <c r="L26" s="197"/>
      <c r="M26" s="197">
        <v>6000</v>
      </c>
      <c r="N26" s="197"/>
      <c r="O26" s="197"/>
      <c r="P26" s="197"/>
      <c r="Q26" s="197"/>
      <c r="R26" s="197"/>
      <c r="S26" s="197"/>
      <c r="T26" s="197"/>
      <c r="U26" s="197"/>
      <c r="V26" s="197"/>
      <c r="W26" s="197"/>
      <c r="X26" s="197"/>
    </row>
    <row r="27" ht="20.25" customHeight="1" spans="1:24">
      <c r="A27" s="188" t="s">
        <v>71</v>
      </c>
      <c r="B27" s="188" t="s">
        <v>71</v>
      </c>
      <c r="C27" s="188" t="s">
        <v>247</v>
      </c>
      <c r="D27" s="188" t="s">
        <v>248</v>
      </c>
      <c r="E27" s="188" t="s">
        <v>99</v>
      </c>
      <c r="F27" s="188" t="s">
        <v>100</v>
      </c>
      <c r="G27" s="188" t="s">
        <v>216</v>
      </c>
      <c r="H27" s="188" t="s">
        <v>217</v>
      </c>
      <c r="I27" s="197">
        <v>321840</v>
      </c>
      <c r="J27" s="197">
        <v>321840</v>
      </c>
      <c r="K27" s="197"/>
      <c r="L27" s="197"/>
      <c r="M27" s="197">
        <v>321840</v>
      </c>
      <c r="N27" s="197"/>
      <c r="O27" s="197"/>
      <c r="P27" s="197"/>
      <c r="Q27" s="197"/>
      <c r="R27" s="197"/>
      <c r="S27" s="197"/>
      <c r="T27" s="197"/>
      <c r="U27" s="197"/>
      <c r="V27" s="197"/>
      <c r="W27" s="197"/>
      <c r="X27" s="197"/>
    </row>
    <row r="28" ht="20.25" customHeight="1" spans="1:24">
      <c r="A28" s="188" t="s">
        <v>71</v>
      </c>
      <c r="B28" s="188" t="s">
        <v>71</v>
      </c>
      <c r="C28" s="188" t="s">
        <v>249</v>
      </c>
      <c r="D28" s="188" t="s">
        <v>227</v>
      </c>
      <c r="E28" s="188" t="s">
        <v>120</v>
      </c>
      <c r="F28" s="188" t="s">
        <v>121</v>
      </c>
      <c r="G28" s="188" t="s">
        <v>224</v>
      </c>
      <c r="H28" s="188" t="s">
        <v>225</v>
      </c>
      <c r="I28" s="197">
        <v>40000</v>
      </c>
      <c r="J28" s="197">
        <v>40000</v>
      </c>
      <c r="K28" s="197"/>
      <c r="L28" s="197"/>
      <c r="M28" s="197">
        <v>40000</v>
      </c>
      <c r="N28" s="197"/>
      <c r="O28" s="197"/>
      <c r="P28" s="197"/>
      <c r="Q28" s="197"/>
      <c r="R28" s="197"/>
      <c r="S28" s="197"/>
      <c r="T28" s="197"/>
      <c r="U28" s="197"/>
      <c r="V28" s="197"/>
      <c r="W28" s="197"/>
      <c r="X28" s="197"/>
    </row>
    <row r="29" ht="20.25" customHeight="1" spans="1:24">
      <c r="A29" s="188" t="s">
        <v>71</v>
      </c>
      <c r="B29" s="188" t="s">
        <v>71</v>
      </c>
      <c r="C29" s="188" t="s">
        <v>250</v>
      </c>
      <c r="D29" s="188" t="s">
        <v>251</v>
      </c>
      <c r="E29" s="188" t="s">
        <v>99</v>
      </c>
      <c r="F29" s="188" t="s">
        <v>100</v>
      </c>
      <c r="G29" s="188" t="s">
        <v>252</v>
      </c>
      <c r="H29" s="188" t="s">
        <v>253</v>
      </c>
      <c r="I29" s="197">
        <v>39408</v>
      </c>
      <c r="J29" s="197">
        <v>39408</v>
      </c>
      <c r="K29" s="197"/>
      <c r="L29" s="197"/>
      <c r="M29" s="197">
        <v>39408</v>
      </c>
      <c r="N29" s="197"/>
      <c r="O29" s="197"/>
      <c r="P29" s="197"/>
      <c r="Q29" s="197"/>
      <c r="R29" s="197"/>
      <c r="S29" s="197"/>
      <c r="T29" s="197"/>
      <c r="U29" s="197"/>
      <c r="V29" s="197"/>
      <c r="W29" s="197"/>
      <c r="X29" s="197"/>
    </row>
    <row r="30" ht="20.25" customHeight="1" spans="1:24">
      <c r="A30" s="188" t="s">
        <v>71</v>
      </c>
      <c r="B30" s="188" t="s">
        <v>71</v>
      </c>
      <c r="C30" s="188" t="s">
        <v>254</v>
      </c>
      <c r="D30" s="188" t="s">
        <v>188</v>
      </c>
      <c r="E30" s="188" t="s">
        <v>99</v>
      </c>
      <c r="F30" s="188" t="s">
        <v>100</v>
      </c>
      <c r="G30" s="188" t="s">
        <v>255</v>
      </c>
      <c r="H30" s="188" t="s">
        <v>188</v>
      </c>
      <c r="I30" s="197">
        <v>2000</v>
      </c>
      <c r="J30" s="197">
        <v>2000</v>
      </c>
      <c r="K30" s="197"/>
      <c r="L30" s="197"/>
      <c r="M30" s="197">
        <v>2000</v>
      </c>
      <c r="N30" s="197"/>
      <c r="O30" s="197"/>
      <c r="P30" s="197"/>
      <c r="Q30" s="197"/>
      <c r="R30" s="197"/>
      <c r="S30" s="197"/>
      <c r="T30" s="197"/>
      <c r="U30" s="197"/>
      <c r="V30" s="197"/>
      <c r="W30" s="197"/>
      <c r="X30" s="197"/>
    </row>
    <row r="31" ht="17.25" customHeight="1" spans="1:24">
      <c r="A31" s="188" t="s">
        <v>71</v>
      </c>
      <c r="B31" s="188" t="s">
        <v>71</v>
      </c>
      <c r="C31" s="206" t="s">
        <v>256</v>
      </c>
      <c r="D31" s="206" t="s">
        <v>257</v>
      </c>
      <c r="E31" s="206" t="s">
        <v>99</v>
      </c>
      <c r="F31" s="206" t="s">
        <v>100</v>
      </c>
      <c r="G31" s="206" t="s">
        <v>216</v>
      </c>
      <c r="H31" s="206" t="s">
        <v>217</v>
      </c>
      <c r="I31" s="197">
        <v>3370</v>
      </c>
      <c r="J31" s="197">
        <v>3370</v>
      </c>
      <c r="K31" s="197"/>
      <c r="L31" s="197"/>
      <c r="M31" s="197">
        <v>3370</v>
      </c>
      <c r="N31" s="197"/>
      <c r="O31" s="197"/>
      <c r="P31" s="197"/>
      <c r="Q31" s="197"/>
      <c r="R31" s="197"/>
      <c r="S31" s="197"/>
      <c r="T31" s="197"/>
      <c r="U31" s="197"/>
      <c r="V31" s="197"/>
      <c r="W31" s="197"/>
      <c r="X31" s="197"/>
    </row>
    <row r="32" ht="17.25" customHeight="1" spans="1:24">
      <c r="A32" s="207" t="s">
        <v>183</v>
      </c>
      <c r="B32" s="208"/>
      <c r="C32" s="208"/>
      <c r="D32" s="208"/>
      <c r="E32" s="208"/>
      <c r="F32" s="208"/>
      <c r="G32" s="208"/>
      <c r="H32" s="209"/>
      <c r="I32" s="213">
        <v>4139370.95</v>
      </c>
      <c r="J32" s="213">
        <v>4139370.95</v>
      </c>
      <c r="K32" s="213"/>
      <c r="L32" s="213"/>
      <c r="M32" s="213">
        <v>4139370.95</v>
      </c>
      <c r="N32" s="213"/>
      <c r="O32" s="213"/>
      <c r="P32" s="213"/>
      <c r="Q32" s="213"/>
      <c r="R32" s="213"/>
      <c r="S32" s="213"/>
      <c r="T32" s="213"/>
      <c r="U32" s="213"/>
      <c r="V32" s="213"/>
      <c r="W32" s="213"/>
      <c r="X32" s="213"/>
    </row>
  </sheetData>
  <mergeCells count="31">
    <mergeCell ref="A3:X3"/>
    <mergeCell ref="A4:H4"/>
    <mergeCell ref="I5:X5"/>
    <mergeCell ref="J6:N6"/>
    <mergeCell ref="O6:Q6"/>
    <mergeCell ref="S6:X6"/>
    <mergeCell ref="A32:H3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7"/>
  <sheetViews>
    <sheetView showZeros="0" workbookViewId="0">
      <pane ySplit="1" topLeftCell="A26" activePane="bottomLeft" state="frozen"/>
      <selection/>
      <selection pane="bottomLeft" activeCell="N37" sqref="K37 N37"/>
    </sheetView>
  </sheetViews>
  <sheetFormatPr defaultColWidth="9.14166666666667" defaultRowHeight="14.25" customHeight="1"/>
  <cols>
    <col min="1" max="1" width="10.2833333333333" customWidth="1"/>
    <col min="2" max="2" width="17.75" customWidth="1"/>
    <col min="3" max="3" width="42.75" style="182" customWidth="1"/>
    <col min="4" max="4" width="31.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2"/>
      <c r="B1" s="2"/>
      <c r="C1" s="183"/>
      <c r="D1" s="2"/>
      <c r="E1" s="2"/>
      <c r="F1" s="2"/>
      <c r="G1" s="2"/>
      <c r="H1" s="2"/>
      <c r="I1" s="2"/>
      <c r="J1" s="2"/>
      <c r="K1" s="2"/>
      <c r="L1" s="2"/>
      <c r="M1" s="2"/>
      <c r="N1" s="2"/>
      <c r="O1" s="2"/>
      <c r="P1" s="2"/>
      <c r="Q1" s="2"/>
      <c r="R1" s="2"/>
      <c r="S1" s="2"/>
      <c r="T1" s="2"/>
      <c r="U1" s="2"/>
      <c r="V1" s="2"/>
      <c r="W1" s="2"/>
    </row>
    <row r="2" ht="13.5" customHeight="1" spans="2:23">
      <c r="B2" s="184"/>
      <c r="E2" s="4"/>
      <c r="F2" s="4"/>
      <c r="G2" s="4"/>
      <c r="H2" s="4"/>
      <c r="U2" s="184"/>
      <c r="W2" s="198" t="s">
        <v>258</v>
      </c>
    </row>
    <row r="3" ht="46.5" customHeight="1" spans="1:23">
      <c r="A3" s="6" t="str">
        <f>"2025"&amp;"年部门项目支出预算表"</f>
        <v>2025年部门项目支出预算表</v>
      </c>
      <c r="B3" s="6"/>
      <c r="C3" s="103"/>
      <c r="D3" s="6"/>
      <c r="E3" s="6"/>
      <c r="F3" s="6"/>
      <c r="G3" s="6"/>
      <c r="H3" s="6"/>
      <c r="I3" s="6"/>
      <c r="J3" s="6"/>
      <c r="K3" s="6"/>
      <c r="L3" s="6"/>
      <c r="M3" s="6"/>
      <c r="N3" s="6"/>
      <c r="O3" s="6"/>
      <c r="P3" s="6"/>
      <c r="Q3" s="6"/>
      <c r="R3" s="6"/>
      <c r="S3" s="6"/>
      <c r="T3" s="6"/>
      <c r="U3" s="6"/>
      <c r="V3" s="6"/>
      <c r="W3" s="6"/>
    </row>
    <row r="4" ht="13.5" customHeight="1" spans="1:23">
      <c r="A4" s="8" t="s">
        <v>1</v>
      </c>
      <c r="B4" s="9"/>
      <c r="C4" s="10"/>
      <c r="D4" s="9"/>
      <c r="E4" s="9"/>
      <c r="F4" s="9"/>
      <c r="G4" s="9"/>
      <c r="H4" s="9"/>
      <c r="I4" s="11"/>
      <c r="J4" s="11"/>
      <c r="K4" s="11"/>
      <c r="L4" s="11"/>
      <c r="M4" s="11"/>
      <c r="N4" s="11"/>
      <c r="O4" s="11"/>
      <c r="P4" s="11"/>
      <c r="Q4" s="11"/>
      <c r="U4" s="184"/>
      <c r="W4" s="136" t="s">
        <v>2</v>
      </c>
    </row>
    <row r="5" ht="21.75" customHeight="1" spans="1:23">
      <c r="A5" s="13" t="s">
        <v>259</v>
      </c>
      <c r="B5" s="15" t="s">
        <v>194</v>
      </c>
      <c r="C5" s="13" t="s">
        <v>195</v>
      </c>
      <c r="D5" s="13" t="s">
        <v>260</v>
      </c>
      <c r="E5" s="15" t="s">
        <v>196</v>
      </c>
      <c r="F5" s="15" t="s">
        <v>197</v>
      </c>
      <c r="G5" s="15" t="s">
        <v>261</v>
      </c>
      <c r="H5" s="15" t="s">
        <v>262</v>
      </c>
      <c r="I5" s="44" t="s">
        <v>56</v>
      </c>
      <c r="J5" s="16" t="s">
        <v>263</v>
      </c>
      <c r="K5" s="17"/>
      <c r="L5" s="17"/>
      <c r="M5" s="18"/>
      <c r="N5" s="16" t="s">
        <v>202</v>
      </c>
      <c r="O5" s="17"/>
      <c r="P5" s="18"/>
      <c r="Q5" s="15" t="s">
        <v>62</v>
      </c>
      <c r="R5" s="16" t="s">
        <v>63</v>
      </c>
      <c r="S5" s="17"/>
      <c r="T5" s="17"/>
      <c r="U5" s="17"/>
      <c r="V5" s="17"/>
      <c r="W5" s="18"/>
    </row>
    <row r="6" ht="21.75" customHeight="1" spans="1:23">
      <c r="A6" s="19"/>
      <c r="B6" s="45"/>
      <c r="C6" s="19"/>
      <c r="D6" s="19"/>
      <c r="E6" s="21"/>
      <c r="F6" s="21"/>
      <c r="G6" s="21"/>
      <c r="H6" s="21"/>
      <c r="I6" s="45"/>
      <c r="J6" s="192" t="s">
        <v>59</v>
      </c>
      <c r="K6" s="193"/>
      <c r="L6" s="15" t="s">
        <v>60</v>
      </c>
      <c r="M6" s="15" t="s">
        <v>61</v>
      </c>
      <c r="N6" s="15" t="s">
        <v>59</v>
      </c>
      <c r="O6" s="15" t="s">
        <v>60</v>
      </c>
      <c r="P6" s="15" t="s">
        <v>61</v>
      </c>
      <c r="Q6" s="21"/>
      <c r="R6" s="15" t="s">
        <v>58</v>
      </c>
      <c r="S6" s="15" t="s">
        <v>65</v>
      </c>
      <c r="T6" s="15" t="s">
        <v>208</v>
      </c>
      <c r="U6" s="15" t="s">
        <v>67</v>
      </c>
      <c r="V6" s="15" t="s">
        <v>68</v>
      </c>
      <c r="W6" s="15" t="s">
        <v>69</v>
      </c>
    </row>
    <row r="7" ht="21" customHeight="1" spans="1:23">
      <c r="A7" s="45"/>
      <c r="B7" s="45"/>
      <c r="C7" s="21"/>
      <c r="D7" s="45"/>
      <c r="E7" s="45"/>
      <c r="F7" s="45"/>
      <c r="G7" s="45"/>
      <c r="H7" s="45"/>
      <c r="I7" s="45"/>
      <c r="J7" s="194" t="s">
        <v>58</v>
      </c>
      <c r="K7" s="195"/>
      <c r="L7" s="45"/>
      <c r="M7" s="45"/>
      <c r="N7" s="45"/>
      <c r="O7" s="45"/>
      <c r="P7" s="45"/>
      <c r="Q7" s="45"/>
      <c r="R7" s="45"/>
      <c r="S7" s="45"/>
      <c r="T7" s="45"/>
      <c r="U7" s="45"/>
      <c r="V7" s="45"/>
      <c r="W7" s="45"/>
    </row>
    <row r="8" ht="39.75" customHeight="1" spans="1:23">
      <c r="A8" s="23"/>
      <c r="B8" s="26"/>
      <c r="C8" s="23"/>
      <c r="D8" s="23"/>
      <c r="E8" s="25"/>
      <c r="F8" s="25"/>
      <c r="G8" s="25"/>
      <c r="H8" s="25"/>
      <c r="I8" s="26"/>
      <c r="J8" s="85" t="s">
        <v>58</v>
      </c>
      <c r="K8" s="85" t="s">
        <v>264</v>
      </c>
      <c r="L8" s="25"/>
      <c r="M8" s="25"/>
      <c r="N8" s="25"/>
      <c r="O8" s="25"/>
      <c r="P8" s="25"/>
      <c r="Q8" s="25"/>
      <c r="R8" s="25"/>
      <c r="S8" s="25"/>
      <c r="T8" s="25"/>
      <c r="U8" s="26"/>
      <c r="V8" s="25"/>
      <c r="W8" s="25"/>
    </row>
    <row r="9" ht="15" customHeight="1" spans="1:23">
      <c r="A9" s="27">
        <v>1</v>
      </c>
      <c r="B9" s="27">
        <v>2</v>
      </c>
      <c r="C9" s="185">
        <v>3</v>
      </c>
      <c r="D9" s="27">
        <v>4</v>
      </c>
      <c r="E9" s="27">
        <v>5</v>
      </c>
      <c r="F9" s="27">
        <v>6</v>
      </c>
      <c r="G9" s="27">
        <v>7</v>
      </c>
      <c r="H9" s="27">
        <v>8</v>
      </c>
      <c r="I9" s="27">
        <v>9</v>
      </c>
      <c r="J9" s="27">
        <v>10</v>
      </c>
      <c r="K9" s="27">
        <v>11</v>
      </c>
      <c r="L9" s="52">
        <v>12</v>
      </c>
      <c r="M9" s="52">
        <v>13</v>
      </c>
      <c r="N9" s="52">
        <v>14</v>
      </c>
      <c r="O9" s="52">
        <v>15</v>
      </c>
      <c r="P9" s="52">
        <v>16</v>
      </c>
      <c r="Q9" s="52">
        <v>17</v>
      </c>
      <c r="R9" s="52">
        <v>18</v>
      </c>
      <c r="S9" s="52">
        <v>19</v>
      </c>
      <c r="T9" s="52">
        <v>20</v>
      </c>
      <c r="U9" s="27">
        <v>21</v>
      </c>
      <c r="V9" s="52">
        <v>22</v>
      </c>
      <c r="W9" s="27">
        <v>23</v>
      </c>
    </row>
    <row r="10" ht="21.75" customHeight="1" spans="1:23">
      <c r="A10" s="186" t="s">
        <v>265</v>
      </c>
      <c r="B10" s="186" t="s">
        <v>266</v>
      </c>
      <c r="C10" s="186" t="s">
        <v>267</v>
      </c>
      <c r="D10" s="186" t="s">
        <v>71</v>
      </c>
      <c r="E10" s="186" t="s">
        <v>182</v>
      </c>
      <c r="F10" s="186" t="s">
        <v>111</v>
      </c>
      <c r="G10" s="186" t="s">
        <v>252</v>
      </c>
      <c r="H10" s="186" t="s">
        <v>253</v>
      </c>
      <c r="I10" s="196">
        <v>15899.19</v>
      </c>
      <c r="J10" s="196">
        <v>15899.19</v>
      </c>
      <c r="K10" s="196">
        <v>15899.19</v>
      </c>
      <c r="L10" s="196"/>
      <c r="M10" s="196"/>
      <c r="N10" s="196"/>
      <c r="O10" s="196"/>
      <c r="P10" s="196"/>
      <c r="Q10" s="196"/>
      <c r="R10" s="196"/>
      <c r="S10" s="196"/>
      <c r="T10" s="199"/>
      <c r="U10" s="98"/>
      <c r="V10" s="98"/>
      <c r="W10" s="98"/>
    </row>
    <row r="11" ht="21.75" customHeight="1" spans="1:23">
      <c r="A11" s="187" t="s">
        <v>265</v>
      </c>
      <c r="B11" s="187" t="s">
        <v>268</v>
      </c>
      <c r="C11" s="187" t="s">
        <v>269</v>
      </c>
      <c r="D11" s="187" t="s">
        <v>71</v>
      </c>
      <c r="E11" s="187" t="s">
        <v>112</v>
      </c>
      <c r="F11" s="187" t="s">
        <v>113</v>
      </c>
      <c r="G11" s="187" t="s">
        <v>252</v>
      </c>
      <c r="H11" s="187" t="s">
        <v>253</v>
      </c>
      <c r="I11" s="197">
        <v>4567.77</v>
      </c>
      <c r="J11" s="197">
        <v>4567.77</v>
      </c>
      <c r="K11" s="197">
        <v>4567.77</v>
      </c>
      <c r="L11" s="197"/>
      <c r="M11" s="197"/>
      <c r="N11" s="197"/>
      <c r="O11" s="197"/>
      <c r="P11" s="197"/>
      <c r="Q11" s="197"/>
      <c r="R11" s="197"/>
      <c r="S11" s="197"/>
      <c r="T11" s="200"/>
      <c r="U11" s="98"/>
      <c r="V11" s="98"/>
      <c r="W11" s="98"/>
    </row>
    <row r="12" ht="21.75" customHeight="1" spans="1:23">
      <c r="A12" s="187" t="s">
        <v>265</v>
      </c>
      <c r="B12" s="187" t="s">
        <v>270</v>
      </c>
      <c r="C12" s="187" t="s">
        <v>271</v>
      </c>
      <c r="D12" s="187" t="s">
        <v>71</v>
      </c>
      <c r="E12" s="187" t="s">
        <v>112</v>
      </c>
      <c r="F12" s="187" t="s">
        <v>113</v>
      </c>
      <c r="G12" s="187" t="s">
        <v>252</v>
      </c>
      <c r="H12" s="187" t="s">
        <v>253</v>
      </c>
      <c r="I12" s="197">
        <v>36520</v>
      </c>
      <c r="J12" s="197">
        <v>36520</v>
      </c>
      <c r="K12" s="197">
        <v>36520</v>
      </c>
      <c r="L12" s="197"/>
      <c r="M12" s="197"/>
      <c r="N12" s="197"/>
      <c r="O12" s="197"/>
      <c r="P12" s="197"/>
      <c r="Q12" s="197"/>
      <c r="R12" s="197"/>
      <c r="S12" s="197"/>
      <c r="T12" s="200"/>
      <c r="U12" s="98"/>
      <c r="V12" s="98"/>
      <c r="W12" s="98"/>
    </row>
    <row r="13" ht="21.75" customHeight="1" spans="1:23">
      <c r="A13" s="187" t="s">
        <v>265</v>
      </c>
      <c r="B13" s="187" t="s">
        <v>272</v>
      </c>
      <c r="C13" s="187" t="s">
        <v>273</v>
      </c>
      <c r="D13" s="187" t="s">
        <v>71</v>
      </c>
      <c r="E13" s="187" t="s">
        <v>109</v>
      </c>
      <c r="F13" s="187" t="s">
        <v>110</v>
      </c>
      <c r="G13" s="187" t="s">
        <v>274</v>
      </c>
      <c r="H13" s="187" t="s">
        <v>275</v>
      </c>
      <c r="I13" s="197">
        <v>720000</v>
      </c>
      <c r="J13" s="197">
        <v>720000</v>
      </c>
      <c r="K13" s="197">
        <v>720000</v>
      </c>
      <c r="L13" s="197"/>
      <c r="M13" s="197"/>
      <c r="N13" s="197"/>
      <c r="O13" s="197"/>
      <c r="P13" s="197"/>
      <c r="Q13" s="197"/>
      <c r="R13" s="197"/>
      <c r="S13" s="197"/>
      <c r="T13" s="200"/>
      <c r="U13" s="98"/>
      <c r="V13" s="98"/>
      <c r="W13" s="98"/>
    </row>
    <row r="14" ht="21.75" customHeight="1" spans="1:23">
      <c r="A14" s="187" t="s">
        <v>265</v>
      </c>
      <c r="B14" s="187" t="s">
        <v>276</v>
      </c>
      <c r="C14" s="187" t="s">
        <v>277</v>
      </c>
      <c r="D14" s="187" t="s">
        <v>71</v>
      </c>
      <c r="E14" s="187" t="s">
        <v>112</v>
      </c>
      <c r="F14" s="187" t="s">
        <v>113</v>
      </c>
      <c r="G14" s="187" t="s">
        <v>239</v>
      </c>
      <c r="H14" s="187" t="s">
        <v>240</v>
      </c>
      <c r="I14" s="197">
        <v>12694.96</v>
      </c>
      <c r="J14" s="197">
        <v>12694.96</v>
      </c>
      <c r="K14" s="197">
        <v>12694.96</v>
      </c>
      <c r="L14" s="197"/>
      <c r="M14" s="197"/>
      <c r="N14" s="197"/>
      <c r="O14" s="197"/>
      <c r="P14" s="197"/>
      <c r="Q14" s="197"/>
      <c r="R14" s="197"/>
      <c r="S14" s="197"/>
      <c r="T14" s="200"/>
      <c r="U14" s="98"/>
      <c r="V14" s="98"/>
      <c r="W14" s="98"/>
    </row>
    <row r="15" ht="21.75" customHeight="1" spans="1:23">
      <c r="A15" s="187" t="s">
        <v>265</v>
      </c>
      <c r="B15" s="187" t="s">
        <v>278</v>
      </c>
      <c r="C15" s="187" t="s">
        <v>279</v>
      </c>
      <c r="D15" s="187" t="s">
        <v>71</v>
      </c>
      <c r="E15" s="187" t="s">
        <v>112</v>
      </c>
      <c r="F15" s="187" t="s">
        <v>113</v>
      </c>
      <c r="G15" s="187" t="s">
        <v>239</v>
      </c>
      <c r="H15" s="187" t="s">
        <v>240</v>
      </c>
      <c r="I15" s="197">
        <v>34765</v>
      </c>
      <c r="J15" s="197">
        <v>34765</v>
      </c>
      <c r="K15" s="197">
        <v>34765</v>
      </c>
      <c r="L15" s="197"/>
      <c r="M15" s="197"/>
      <c r="N15" s="197"/>
      <c r="O15" s="197"/>
      <c r="P15" s="197"/>
      <c r="Q15" s="197"/>
      <c r="R15" s="197"/>
      <c r="S15" s="197"/>
      <c r="T15" s="200"/>
      <c r="U15" s="98"/>
      <c r="V15" s="98"/>
      <c r="W15" s="98"/>
    </row>
    <row r="16" ht="21.75" customHeight="1" spans="1:23">
      <c r="A16" s="187" t="s">
        <v>265</v>
      </c>
      <c r="B16" s="187" t="s">
        <v>280</v>
      </c>
      <c r="C16" s="187" t="s">
        <v>281</v>
      </c>
      <c r="D16" s="187" t="s">
        <v>71</v>
      </c>
      <c r="E16" s="187" t="s">
        <v>112</v>
      </c>
      <c r="F16" s="187" t="s">
        <v>113</v>
      </c>
      <c r="G16" s="187" t="s">
        <v>252</v>
      </c>
      <c r="H16" s="187" t="s">
        <v>253</v>
      </c>
      <c r="I16" s="197">
        <v>180160</v>
      </c>
      <c r="J16" s="197"/>
      <c r="K16" s="197"/>
      <c r="L16" s="197"/>
      <c r="M16" s="197"/>
      <c r="N16" s="197">
        <v>180160</v>
      </c>
      <c r="O16" s="197"/>
      <c r="P16" s="197"/>
      <c r="Q16" s="197"/>
      <c r="R16" s="197"/>
      <c r="S16" s="197"/>
      <c r="T16" s="200"/>
      <c r="U16" s="98"/>
      <c r="V16" s="98"/>
      <c r="W16" s="98"/>
    </row>
    <row r="17" ht="21.75" customHeight="1" spans="1:23">
      <c r="A17" s="187" t="s">
        <v>265</v>
      </c>
      <c r="B17" s="187" t="s">
        <v>280</v>
      </c>
      <c r="C17" s="187" t="s">
        <v>281</v>
      </c>
      <c r="D17" s="187" t="s">
        <v>71</v>
      </c>
      <c r="E17" s="187" t="s">
        <v>112</v>
      </c>
      <c r="F17" s="187" t="s">
        <v>113</v>
      </c>
      <c r="G17" s="187" t="s">
        <v>252</v>
      </c>
      <c r="H17" s="187" t="s">
        <v>253</v>
      </c>
      <c r="I17" s="197">
        <v>17101.33</v>
      </c>
      <c r="J17" s="197"/>
      <c r="K17" s="197"/>
      <c r="L17" s="197"/>
      <c r="M17" s="197"/>
      <c r="N17" s="197">
        <v>17101.33</v>
      </c>
      <c r="O17" s="197"/>
      <c r="P17" s="197"/>
      <c r="Q17" s="197"/>
      <c r="R17" s="197"/>
      <c r="S17" s="197"/>
      <c r="T17" s="200"/>
      <c r="U17" s="98"/>
      <c r="V17" s="98"/>
      <c r="W17" s="98"/>
    </row>
    <row r="18" ht="21.75" customHeight="1" spans="1:23">
      <c r="A18" s="187" t="s">
        <v>265</v>
      </c>
      <c r="B18" s="187" t="s">
        <v>282</v>
      </c>
      <c r="C18" s="187" t="s">
        <v>283</v>
      </c>
      <c r="D18" s="187" t="s">
        <v>71</v>
      </c>
      <c r="E18" s="187" t="s">
        <v>112</v>
      </c>
      <c r="F18" s="187" t="s">
        <v>113</v>
      </c>
      <c r="G18" s="187" t="s">
        <v>252</v>
      </c>
      <c r="H18" s="187" t="s">
        <v>253</v>
      </c>
      <c r="I18" s="197">
        <v>1618.37</v>
      </c>
      <c r="J18" s="197">
        <v>1618.37</v>
      </c>
      <c r="K18" s="197">
        <v>1618.37</v>
      </c>
      <c r="L18" s="197"/>
      <c r="M18" s="197"/>
      <c r="N18" s="197"/>
      <c r="O18" s="197"/>
      <c r="P18" s="197"/>
      <c r="Q18" s="197"/>
      <c r="R18" s="197"/>
      <c r="S18" s="197"/>
      <c r="T18" s="200"/>
      <c r="U18" s="98"/>
      <c r="V18" s="98"/>
      <c r="W18" s="98"/>
    </row>
    <row r="19" ht="21.75" customHeight="1" spans="1:23">
      <c r="A19" s="187" t="s">
        <v>265</v>
      </c>
      <c r="B19" s="187" t="s">
        <v>284</v>
      </c>
      <c r="C19" s="187" t="s">
        <v>285</v>
      </c>
      <c r="D19" s="187" t="s">
        <v>71</v>
      </c>
      <c r="E19" s="187" t="s">
        <v>128</v>
      </c>
      <c r="F19" s="187" t="s">
        <v>129</v>
      </c>
      <c r="G19" s="187" t="s">
        <v>274</v>
      </c>
      <c r="H19" s="187" t="s">
        <v>275</v>
      </c>
      <c r="I19" s="197">
        <v>1113600</v>
      </c>
      <c r="J19" s="197">
        <v>1113600</v>
      </c>
      <c r="K19" s="197">
        <v>1113600</v>
      </c>
      <c r="L19" s="197"/>
      <c r="M19" s="197"/>
      <c r="N19" s="197"/>
      <c r="O19" s="197"/>
      <c r="P19" s="197"/>
      <c r="Q19" s="197"/>
      <c r="R19" s="197"/>
      <c r="S19" s="197"/>
      <c r="T19" s="200"/>
      <c r="U19" s="98"/>
      <c r="V19" s="98"/>
      <c r="W19" s="98"/>
    </row>
    <row r="20" ht="21.75" customHeight="1" spans="1:23">
      <c r="A20" s="187" t="s">
        <v>265</v>
      </c>
      <c r="B20" s="187" t="s">
        <v>286</v>
      </c>
      <c r="C20" s="187" t="s">
        <v>287</v>
      </c>
      <c r="D20" s="187" t="s">
        <v>71</v>
      </c>
      <c r="E20" s="187" t="s">
        <v>109</v>
      </c>
      <c r="F20" s="187" t="s">
        <v>110</v>
      </c>
      <c r="G20" s="187" t="s">
        <v>274</v>
      </c>
      <c r="H20" s="187" t="s">
        <v>275</v>
      </c>
      <c r="I20" s="197"/>
      <c r="J20" s="197"/>
      <c r="K20" s="197"/>
      <c r="L20" s="197"/>
      <c r="M20" s="197"/>
      <c r="N20" s="197"/>
      <c r="O20" s="197"/>
      <c r="P20" s="197"/>
      <c r="Q20" s="197"/>
      <c r="R20" s="197"/>
      <c r="S20" s="197"/>
      <c r="T20" s="200"/>
      <c r="U20" s="98"/>
      <c r="V20" s="98"/>
      <c r="W20" s="98"/>
    </row>
    <row r="21" ht="21.75" customHeight="1" spans="1:23">
      <c r="A21" s="187" t="s">
        <v>265</v>
      </c>
      <c r="B21" s="187" t="s">
        <v>288</v>
      </c>
      <c r="C21" s="187" t="s">
        <v>289</v>
      </c>
      <c r="D21" s="187" t="s">
        <v>71</v>
      </c>
      <c r="E21" s="187" t="s">
        <v>112</v>
      </c>
      <c r="F21" s="187" t="s">
        <v>113</v>
      </c>
      <c r="G21" s="187" t="s">
        <v>239</v>
      </c>
      <c r="H21" s="187" t="s">
        <v>240</v>
      </c>
      <c r="I21" s="197">
        <v>80900</v>
      </c>
      <c r="J21" s="197">
        <v>80900</v>
      </c>
      <c r="K21" s="197">
        <v>80900</v>
      </c>
      <c r="L21" s="197"/>
      <c r="M21" s="197"/>
      <c r="N21" s="197"/>
      <c r="O21" s="197"/>
      <c r="P21" s="197"/>
      <c r="Q21" s="197"/>
      <c r="R21" s="197"/>
      <c r="S21" s="197"/>
      <c r="T21" s="200"/>
      <c r="U21" s="98"/>
      <c r="V21" s="98"/>
      <c r="W21" s="98"/>
    </row>
    <row r="22" ht="21.75" customHeight="1" spans="1:23">
      <c r="A22" s="187" t="s">
        <v>265</v>
      </c>
      <c r="B22" s="187" t="s">
        <v>290</v>
      </c>
      <c r="C22" s="187" t="s">
        <v>291</v>
      </c>
      <c r="D22" s="187" t="s">
        <v>71</v>
      </c>
      <c r="E22" s="187" t="s">
        <v>112</v>
      </c>
      <c r="F22" s="187" t="s">
        <v>113</v>
      </c>
      <c r="G22" s="187" t="s">
        <v>252</v>
      </c>
      <c r="H22" s="187" t="s">
        <v>253</v>
      </c>
      <c r="I22" s="197">
        <v>500000</v>
      </c>
      <c r="J22" s="197">
        <v>500000</v>
      </c>
      <c r="K22" s="197">
        <v>500000</v>
      </c>
      <c r="L22" s="197"/>
      <c r="M22" s="197"/>
      <c r="N22" s="197"/>
      <c r="O22" s="197"/>
      <c r="P22" s="197"/>
      <c r="Q22" s="197"/>
      <c r="R22" s="197"/>
      <c r="S22" s="197"/>
      <c r="T22" s="200"/>
      <c r="U22" s="98"/>
      <c r="V22" s="98"/>
      <c r="W22" s="98"/>
    </row>
    <row r="23" ht="21.75" customHeight="1" spans="1:23">
      <c r="A23" s="187" t="s">
        <v>265</v>
      </c>
      <c r="B23" s="187" t="s">
        <v>292</v>
      </c>
      <c r="C23" s="187" t="s">
        <v>293</v>
      </c>
      <c r="D23" s="187" t="s">
        <v>71</v>
      </c>
      <c r="E23" s="187" t="s">
        <v>128</v>
      </c>
      <c r="F23" s="187" t="s">
        <v>129</v>
      </c>
      <c r="G23" s="187" t="s">
        <v>252</v>
      </c>
      <c r="H23" s="187" t="s">
        <v>253</v>
      </c>
      <c r="I23" s="197">
        <v>63121.9</v>
      </c>
      <c r="J23" s="197">
        <v>63121.9</v>
      </c>
      <c r="K23" s="197">
        <v>63121.9</v>
      </c>
      <c r="L23" s="197"/>
      <c r="M23" s="197"/>
      <c r="N23" s="197"/>
      <c r="O23" s="197"/>
      <c r="P23" s="197"/>
      <c r="Q23" s="197"/>
      <c r="R23" s="197"/>
      <c r="S23" s="197"/>
      <c r="T23" s="200"/>
      <c r="U23" s="98"/>
      <c r="V23" s="98"/>
      <c r="W23" s="98"/>
    </row>
    <row r="24" ht="21.75" customHeight="1" spans="1:23">
      <c r="A24" s="187" t="s">
        <v>265</v>
      </c>
      <c r="B24" s="187" t="s">
        <v>294</v>
      </c>
      <c r="C24" s="187" t="s">
        <v>295</v>
      </c>
      <c r="D24" s="187" t="s">
        <v>71</v>
      </c>
      <c r="E24" s="187" t="s">
        <v>112</v>
      </c>
      <c r="F24" s="187" t="s">
        <v>113</v>
      </c>
      <c r="G24" s="187" t="s">
        <v>252</v>
      </c>
      <c r="H24" s="187" t="s">
        <v>253</v>
      </c>
      <c r="I24" s="197">
        <v>148000</v>
      </c>
      <c r="J24" s="197"/>
      <c r="K24" s="197"/>
      <c r="L24" s="197"/>
      <c r="M24" s="197"/>
      <c r="N24" s="197">
        <v>148000</v>
      </c>
      <c r="O24" s="197"/>
      <c r="P24" s="197"/>
      <c r="Q24" s="197"/>
      <c r="R24" s="197"/>
      <c r="S24" s="197"/>
      <c r="T24" s="200"/>
      <c r="U24" s="98"/>
      <c r="V24" s="98"/>
      <c r="W24" s="98"/>
    </row>
    <row r="25" ht="21.75" customHeight="1" spans="1:23">
      <c r="A25" s="187" t="s">
        <v>265</v>
      </c>
      <c r="B25" s="187" t="s">
        <v>294</v>
      </c>
      <c r="C25" s="187" t="s">
        <v>295</v>
      </c>
      <c r="D25" s="187" t="s">
        <v>71</v>
      </c>
      <c r="E25" s="187" t="s">
        <v>112</v>
      </c>
      <c r="F25" s="187" t="s">
        <v>113</v>
      </c>
      <c r="G25" s="187" t="s">
        <v>252</v>
      </c>
      <c r="H25" s="187" t="s">
        <v>253</v>
      </c>
      <c r="I25" s="197">
        <v>1110390.43</v>
      </c>
      <c r="J25" s="197"/>
      <c r="K25" s="197"/>
      <c r="L25" s="197"/>
      <c r="M25" s="197"/>
      <c r="N25" s="197">
        <v>1110390.43</v>
      </c>
      <c r="O25" s="197"/>
      <c r="P25" s="197"/>
      <c r="Q25" s="197"/>
      <c r="R25" s="197"/>
      <c r="S25" s="197"/>
      <c r="T25" s="200"/>
      <c r="U25" s="98"/>
      <c r="V25" s="98"/>
      <c r="W25" s="98"/>
    </row>
    <row r="26" ht="21.75" customHeight="1" spans="1:23">
      <c r="A26" s="187" t="s">
        <v>265</v>
      </c>
      <c r="B26" s="187" t="s">
        <v>294</v>
      </c>
      <c r="C26" s="187" t="s">
        <v>295</v>
      </c>
      <c r="D26" s="187" t="s">
        <v>71</v>
      </c>
      <c r="E26" s="187" t="s">
        <v>112</v>
      </c>
      <c r="F26" s="187" t="s">
        <v>113</v>
      </c>
      <c r="G26" s="187" t="s">
        <v>252</v>
      </c>
      <c r="H26" s="187" t="s">
        <v>253</v>
      </c>
      <c r="I26" s="197">
        <v>131496.47</v>
      </c>
      <c r="J26" s="197"/>
      <c r="K26" s="197"/>
      <c r="L26" s="197"/>
      <c r="M26" s="197"/>
      <c r="N26" s="197">
        <v>131496.47</v>
      </c>
      <c r="O26" s="197"/>
      <c r="P26" s="197"/>
      <c r="Q26" s="197"/>
      <c r="R26" s="197"/>
      <c r="S26" s="197"/>
      <c r="T26" s="200"/>
      <c r="U26" s="98"/>
      <c r="V26" s="98"/>
      <c r="W26" s="98"/>
    </row>
    <row r="27" ht="21.75" customHeight="1" spans="1:23">
      <c r="A27" s="187" t="s">
        <v>265</v>
      </c>
      <c r="B27" s="187" t="s">
        <v>296</v>
      </c>
      <c r="C27" s="187" t="s">
        <v>297</v>
      </c>
      <c r="D27" s="187" t="s">
        <v>71</v>
      </c>
      <c r="E27" s="187" t="s">
        <v>128</v>
      </c>
      <c r="F27" s="187" t="s">
        <v>129</v>
      </c>
      <c r="G27" s="187" t="s">
        <v>252</v>
      </c>
      <c r="H27" s="187" t="s">
        <v>253</v>
      </c>
      <c r="I27" s="197">
        <v>184900</v>
      </c>
      <c r="J27" s="197">
        <v>184900</v>
      </c>
      <c r="K27" s="197">
        <v>184900</v>
      </c>
      <c r="L27" s="197"/>
      <c r="M27" s="197"/>
      <c r="N27" s="197"/>
      <c r="O27" s="197"/>
      <c r="P27" s="197"/>
      <c r="Q27" s="197"/>
      <c r="R27" s="197"/>
      <c r="S27" s="197"/>
      <c r="T27" s="200"/>
      <c r="U27" s="98"/>
      <c r="V27" s="98"/>
      <c r="W27" s="98"/>
    </row>
    <row r="28" ht="21.75" customHeight="1" spans="1:23">
      <c r="A28" s="187" t="s">
        <v>265</v>
      </c>
      <c r="B28" s="187" t="s">
        <v>298</v>
      </c>
      <c r="C28" s="187" t="s">
        <v>299</v>
      </c>
      <c r="D28" s="187" t="s">
        <v>71</v>
      </c>
      <c r="E28" s="187" t="s">
        <v>128</v>
      </c>
      <c r="F28" s="187" t="s">
        <v>129</v>
      </c>
      <c r="G28" s="187" t="s">
        <v>252</v>
      </c>
      <c r="H28" s="187" t="s">
        <v>253</v>
      </c>
      <c r="I28" s="197">
        <v>238000</v>
      </c>
      <c r="J28" s="197">
        <v>238000</v>
      </c>
      <c r="K28" s="197">
        <v>238000</v>
      </c>
      <c r="L28" s="197"/>
      <c r="M28" s="197"/>
      <c r="N28" s="197"/>
      <c r="O28" s="197"/>
      <c r="P28" s="197"/>
      <c r="Q28" s="197"/>
      <c r="R28" s="197"/>
      <c r="S28" s="197"/>
      <c r="T28" s="200"/>
      <c r="U28" s="98"/>
      <c r="V28" s="98"/>
      <c r="W28" s="98"/>
    </row>
    <row r="29" ht="21.75" customHeight="1" spans="1:23">
      <c r="A29" s="187" t="s">
        <v>265</v>
      </c>
      <c r="B29" s="187" t="s">
        <v>300</v>
      </c>
      <c r="C29" s="187" t="s">
        <v>301</v>
      </c>
      <c r="D29" s="187" t="s">
        <v>71</v>
      </c>
      <c r="E29" s="187" t="s">
        <v>128</v>
      </c>
      <c r="F29" s="187" t="s">
        <v>129</v>
      </c>
      <c r="G29" s="187" t="s">
        <v>252</v>
      </c>
      <c r="H29" s="187" t="s">
        <v>253</v>
      </c>
      <c r="I29" s="197">
        <v>2880000</v>
      </c>
      <c r="J29" s="197">
        <v>2880000</v>
      </c>
      <c r="K29" s="197">
        <v>2880000</v>
      </c>
      <c r="L29" s="197"/>
      <c r="M29" s="197"/>
      <c r="N29" s="197"/>
      <c r="O29" s="197"/>
      <c r="P29" s="197"/>
      <c r="Q29" s="197"/>
      <c r="R29" s="197"/>
      <c r="S29" s="197"/>
      <c r="T29" s="200"/>
      <c r="U29" s="98"/>
      <c r="V29" s="98"/>
      <c r="W29" s="98"/>
    </row>
    <row r="30" ht="21.75" customHeight="1" spans="1:23">
      <c r="A30" s="187" t="s">
        <v>265</v>
      </c>
      <c r="B30" s="187" t="s">
        <v>302</v>
      </c>
      <c r="C30" s="187" t="s">
        <v>303</v>
      </c>
      <c r="D30" s="187" t="s">
        <v>71</v>
      </c>
      <c r="E30" s="187" t="s">
        <v>132</v>
      </c>
      <c r="F30" s="187" t="s">
        <v>133</v>
      </c>
      <c r="G30" s="187" t="s">
        <v>304</v>
      </c>
      <c r="H30" s="187" t="s">
        <v>305</v>
      </c>
      <c r="I30" s="197">
        <v>20000</v>
      </c>
      <c r="J30" s="197">
        <v>20000</v>
      </c>
      <c r="K30" s="197">
        <v>20000</v>
      </c>
      <c r="L30" s="197"/>
      <c r="M30" s="197"/>
      <c r="N30" s="197"/>
      <c r="O30" s="197"/>
      <c r="P30" s="197"/>
      <c r="Q30" s="197"/>
      <c r="R30" s="197"/>
      <c r="S30" s="197"/>
      <c r="T30" s="200"/>
      <c r="U30" s="98"/>
      <c r="V30" s="98"/>
      <c r="W30" s="98"/>
    </row>
    <row r="31" ht="18.75" customHeight="1" spans="1:23">
      <c r="A31" s="187" t="s">
        <v>265</v>
      </c>
      <c r="B31" s="188" t="s">
        <v>306</v>
      </c>
      <c r="C31" s="189" t="s">
        <v>307</v>
      </c>
      <c r="D31" s="188" t="s">
        <v>71</v>
      </c>
      <c r="E31" s="188" t="s">
        <v>112</v>
      </c>
      <c r="F31" s="188" t="s">
        <v>113</v>
      </c>
      <c r="G31" s="188" t="s">
        <v>252</v>
      </c>
      <c r="H31" s="187" t="s">
        <v>253</v>
      </c>
      <c r="I31" s="197">
        <v>120000</v>
      </c>
      <c r="J31" s="197">
        <v>120000</v>
      </c>
      <c r="K31" s="197">
        <v>120000</v>
      </c>
      <c r="L31" s="197"/>
      <c r="M31" s="197"/>
      <c r="N31" s="197"/>
      <c r="O31" s="197"/>
      <c r="P31" s="197"/>
      <c r="Q31" s="197"/>
      <c r="R31" s="197"/>
      <c r="S31" s="197"/>
      <c r="T31" s="200"/>
      <c r="U31" s="98"/>
      <c r="V31" s="98"/>
      <c r="W31" s="98"/>
    </row>
    <row r="32" ht="18.75" customHeight="1" spans="1:23">
      <c r="A32" s="187" t="s">
        <v>265</v>
      </c>
      <c r="B32" s="188" t="s">
        <v>308</v>
      </c>
      <c r="C32" s="189" t="s">
        <v>309</v>
      </c>
      <c r="D32" s="188" t="s">
        <v>71</v>
      </c>
      <c r="E32" s="188" t="s">
        <v>109</v>
      </c>
      <c r="F32" s="188" t="s">
        <v>110</v>
      </c>
      <c r="G32" s="188" t="s">
        <v>274</v>
      </c>
      <c r="H32" s="187" t="s">
        <v>275</v>
      </c>
      <c r="I32" s="197">
        <v>720000</v>
      </c>
      <c r="J32" s="197">
        <v>720000</v>
      </c>
      <c r="K32" s="197">
        <v>720000</v>
      </c>
      <c r="L32" s="197"/>
      <c r="M32" s="197"/>
      <c r="N32" s="197"/>
      <c r="O32" s="197"/>
      <c r="P32" s="197"/>
      <c r="Q32" s="197"/>
      <c r="R32" s="197"/>
      <c r="S32" s="197"/>
      <c r="T32" s="200"/>
      <c r="U32" s="98"/>
      <c r="V32" s="98"/>
      <c r="W32" s="98"/>
    </row>
    <row r="33" ht="18.75" customHeight="1" spans="1:23">
      <c r="A33" s="187" t="s">
        <v>265</v>
      </c>
      <c r="B33" s="188" t="s">
        <v>310</v>
      </c>
      <c r="C33" s="189" t="s">
        <v>311</v>
      </c>
      <c r="D33" s="188" t="s">
        <v>71</v>
      </c>
      <c r="E33" s="188" t="s">
        <v>132</v>
      </c>
      <c r="F33" s="188" t="s">
        <v>133</v>
      </c>
      <c r="G33" s="188" t="s">
        <v>304</v>
      </c>
      <c r="H33" s="187" t="s">
        <v>305</v>
      </c>
      <c r="I33" s="197">
        <v>40000</v>
      </c>
      <c r="J33" s="197">
        <v>40000</v>
      </c>
      <c r="K33" s="197">
        <v>40000</v>
      </c>
      <c r="L33" s="197"/>
      <c r="M33" s="197"/>
      <c r="N33" s="197"/>
      <c r="O33" s="197"/>
      <c r="P33" s="197"/>
      <c r="Q33" s="197"/>
      <c r="R33" s="197"/>
      <c r="S33" s="197"/>
      <c r="T33" s="200"/>
      <c r="U33" s="98"/>
      <c r="V33" s="98"/>
      <c r="W33" s="98"/>
    </row>
    <row r="34" ht="18.75" customHeight="1" spans="1:23">
      <c r="A34" s="187" t="s">
        <v>265</v>
      </c>
      <c r="B34" s="188" t="s">
        <v>312</v>
      </c>
      <c r="C34" s="189" t="s">
        <v>313</v>
      </c>
      <c r="D34" s="188" t="s">
        <v>71</v>
      </c>
      <c r="E34" s="188" t="s">
        <v>99</v>
      </c>
      <c r="F34" s="188" t="s">
        <v>100</v>
      </c>
      <c r="G34" s="188" t="s">
        <v>239</v>
      </c>
      <c r="H34" s="187" t="s">
        <v>240</v>
      </c>
      <c r="I34" s="197">
        <v>50000</v>
      </c>
      <c r="J34" s="197">
        <v>50000</v>
      </c>
      <c r="K34" s="197">
        <v>50000</v>
      </c>
      <c r="L34" s="197"/>
      <c r="M34" s="197"/>
      <c r="N34" s="197"/>
      <c r="O34" s="197"/>
      <c r="P34" s="197"/>
      <c r="Q34" s="197"/>
      <c r="R34" s="197"/>
      <c r="S34" s="197"/>
      <c r="T34" s="200"/>
      <c r="U34" s="98"/>
      <c r="V34" s="98"/>
      <c r="W34" s="98"/>
    </row>
    <row r="35" ht="18.75" customHeight="1" spans="1:23">
      <c r="A35" s="187" t="s">
        <v>265</v>
      </c>
      <c r="B35" s="188" t="s">
        <v>314</v>
      </c>
      <c r="C35" s="189" t="s">
        <v>315</v>
      </c>
      <c r="D35" s="188" t="s">
        <v>71</v>
      </c>
      <c r="E35" s="188" t="s">
        <v>99</v>
      </c>
      <c r="F35" s="188" t="s">
        <v>100</v>
      </c>
      <c r="G35" s="188" t="s">
        <v>252</v>
      </c>
      <c r="H35" s="187" t="s">
        <v>253</v>
      </c>
      <c r="I35" s="197">
        <v>51001.7</v>
      </c>
      <c r="J35" s="197">
        <v>51001.7</v>
      </c>
      <c r="K35" s="197">
        <v>51001.7</v>
      </c>
      <c r="L35" s="197"/>
      <c r="M35" s="197"/>
      <c r="N35" s="197"/>
      <c r="O35" s="197"/>
      <c r="P35" s="197"/>
      <c r="Q35" s="197"/>
      <c r="R35" s="197"/>
      <c r="S35" s="197"/>
      <c r="T35" s="200"/>
      <c r="U35" s="98"/>
      <c r="V35" s="98"/>
      <c r="W35" s="98"/>
    </row>
    <row r="36" ht="18.75" customHeight="1" spans="1:23">
      <c r="A36" s="187" t="s">
        <v>265</v>
      </c>
      <c r="B36" s="188" t="s">
        <v>316</v>
      </c>
      <c r="C36" s="189" t="s">
        <v>317</v>
      </c>
      <c r="D36" s="188" t="s">
        <v>71</v>
      </c>
      <c r="E36" s="188" t="s">
        <v>128</v>
      </c>
      <c r="F36" s="188" t="s">
        <v>129</v>
      </c>
      <c r="G36" s="188" t="s">
        <v>252</v>
      </c>
      <c r="H36" s="187" t="s">
        <v>253</v>
      </c>
      <c r="I36" s="197">
        <v>6200000</v>
      </c>
      <c r="J36" s="197">
        <v>6200000</v>
      </c>
      <c r="K36" s="197">
        <v>6200000</v>
      </c>
      <c r="L36" s="197"/>
      <c r="M36" s="197"/>
      <c r="N36" s="197"/>
      <c r="O36" s="197"/>
      <c r="P36" s="197"/>
      <c r="Q36" s="197"/>
      <c r="R36" s="197"/>
      <c r="S36" s="197"/>
      <c r="T36" s="200"/>
      <c r="U36" s="98"/>
      <c r="V36" s="98"/>
      <c r="W36" s="98"/>
    </row>
    <row r="37" ht="18.75" customHeight="1" spans="1:23">
      <c r="A37" s="190" t="s">
        <v>183</v>
      </c>
      <c r="B37" s="188"/>
      <c r="C37" s="189"/>
      <c r="D37" s="188"/>
      <c r="E37" s="188"/>
      <c r="F37" s="188"/>
      <c r="G37" s="188"/>
      <c r="H37" s="191"/>
      <c r="I37" s="197">
        <v>14674737.12</v>
      </c>
      <c r="J37" s="197">
        <v>13087588.89</v>
      </c>
      <c r="K37" s="197">
        <v>13087588.89</v>
      </c>
      <c r="L37" s="197"/>
      <c r="M37" s="197"/>
      <c r="N37" s="197">
        <v>1587148.23</v>
      </c>
      <c r="O37" s="197"/>
      <c r="P37" s="197"/>
      <c r="Q37" s="197"/>
      <c r="R37" s="197"/>
      <c r="S37" s="197"/>
      <c r="T37" s="200"/>
      <c r="U37" s="98"/>
      <c r="V37" s="98"/>
      <c r="W37" s="98"/>
    </row>
  </sheetData>
  <mergeCells count="28">
    <mergeCell ref="A3:W3"/>
    <mergeCell ref="A4:H4"/>
    <mergeCell ref="J5:M5"/>
    <mergeCell ref="N5:P5"/>
    <mergeCell ref="R5:W5"/>
    <mergeCell ref="A37:H3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49"/>
  <sheetViews>
    <sheetView showZeros="0" workbookViewId="0">
      <pane ySplit="1" topLeftCell="A2" activePane="bottomLeft" state="frozen"/>
      <selection/>
      <selection pane="bottomLeft" activeCell="B141" sqref="B141:B145"/>
    </sheetView>
  </sheetViews>
  <sheetFormatPr defaultColWidth="9.14166666666667" defaultRowHeight="12" customHeight="1"/>
  <cols>
    <col min="1" max="1" width="34.2833333333333" style="151" customWidth="1"/>
    <col min="2" max="2" width="29" style="151" customWidth="1"/>
    <col min="3" max="4" width="23.575" customWidth="1"/>
    <col min="5" max="5" width="36.375" style="152" customWidth="1"/>
    <col min="6" max="6" width="11.2833333333333" customWidth="1"/>
    <col min="7" max="7" width="25.1416666666667" customWidth="1"/>
    <col min="8" max="8" width="15.575" customWidth="1"/>
    <col min="9" max="9" width="13.425" customWidth="1"/>
    <col min="10" max="10" width="18.85" customWidth="1"/>
  </cols>
  <sheetData>
    <row r="1" customHeight="1" spans="1:10">
      <c r="A1" s="153"/>
      <c r="B1" s="153"/>
      <c r="C1" s="154"/>
      <c r="D1" s="154"/>
      <c r="E1" s="154"/>
      <c r="F1" s="154"/>
      <c r="G1" s="154"/>
      <c r="H1" s="154"/>
      <c r="I1" s="154"/>
      <c r="J1" s="173" t="s">
        <v>318</v>
      </c>
    </row>
    <row r="2" ht="33" customHeight="1" spans="1:10">
      <c r="A2" s="155" t="str">
        <f>"2025"&amp;"年部门项目支出绩效目标表"</f>
        <v>2025年部门项目支出绩效目标表</v>
      </c>
      <c r="B2" s="156"/>
      <c r="C2" s="157"/>
      <c r="D2" s="157"/>
      <c r="E2" s="157"/>
      <c r="F2" s="158"/>
      <c r="G2" s="157"/>
      <c r="H2" s="158"/>
      <c r="I2" s="158"/>
      <c r="J2" s="157"/>
    </row>
    <row r="3" ht="39.75" customHeight="1" spans="1:10">
      <c r="A3" s="159" t="str">
        <f>"单位名称："&amp;"寻甸回族彝族自治县公共就业和人才服务中心"</f>
        <v>单位名称：寻甸回族彝族自治县公共就业和人才服务中心</v>
      </c>
      <c r="B3" s="153"/>
      <c r="C3" s="154"/>
      <c r="D3" s="154"/>
      <c r="E3" s="154"/>
      <c r="F3" s="154"/>
      <c r="G3" s="154"/>
      <c r="H3" s="154"/>
      <c r="I3" s="154"/>
      <c r="J3" s="154"/>
    </row>
    <row r="4" ht="17.25" customHeight="1" spans="1:10">
      <c r="A4" s="160" t="s">
        <v>195</v>
      </c>
      <c r="B4" s="160" t="s">
        <v>319</v>
      </c>
      <c r="C4" s="160" t="s">
        <v>320</v>
      </c>
      <c r="D4" s="160" t="s">
        <v>321</v>
      </c>
      <c r="E4" s="161" t="s">
        <v>322</v>
      </c>
      <c r="F4" s="162" t="s">
        <v>323</v>
      </c>
      <c r="G4" s="160" t="s">
        <v>324</v>
      </c>
      <c r="H4" s="162" t="s">
        <v>325</v>
      </c>
      <c r="I4" s="162" t="s">
        <v>326</v>
      </c>
      <c r="J4" s="160" t="s">
        <v>327</v>
      </c>
    </row>
    <row r="5" ht="44.25" customHeight="1" spans="1:10">
      <c r="A5" s="163">
        <v>1</v>
      </c>
      <c r="B5" s="163">
        <v>2</v>
      </c>
      <c r="C5" s="163">
        <v>3</v>
      </c>
      <c r="D5" s="163">
        <v>4</v>
      </c>
      <c r="E5" s="164">
        <v>5</v>
      </c>
      <c r="F5" s="165">
        <v>6</v>
      </c>
      <c r="G5" s="163">
        <v>7</v>
      </c>
      <c r="H5" s="165">
        <v>8</v>
      </c>
      <c r="I5" s="165">
        <v>9</v>
      </c>
      <c r="J5" s="163">
        <v>10</v>
      </c>
    </row>
    <row r="6" ht="18.75" customHeight="1" spans="1:10">
      <c r="A6" s="166" t="s">
        <v>71</v>
      </c>
      <c r="B6" s="167"/>
      <c r="C6" s="167"/>
      <c r="D6" s="167"/>
      <c r="E6" s="168"/>
      <c r="F6" s="89"/>
      <c r="G6" s="169"/>
      <c r="H6" s="89"/>
      <c r="I6" s="89"/>
      <c r="J6" s="169"/>
    </row>
    <row r="7" ht="42" customHeight="1" spans="1:10">
      <c r="A7" s="170" t="s">
        <v>71</v>
      </c>
      <c r="B7" s="74"/>
      <c r="C7" s="74"/>
      <c r="D7" s="74"/>
      <c r="E7" s="171"/>
      <c r="F7" s="74"/>
      <c r="G7" s="166"/>
      <c r="H7" s="74"/>
      <c r="I7" s="74"/>
      <c r="J7" s="166"/>
    </row>
    <row r="8" ht="42" customHeight="1" spans="1:10">
      <c r="A8" s="172" t="s">
        <v>303</v>
      </c>
      <c r="B8" s="74" t="s">
        <v>328</v>
      </c>
      <c r="C8" s="74" t="s">
        <v>329</v>
      </c>
      <c r="D8" s="74" t="s">
        <v>330</v>
      </c>
      <c r="E8" s="171" t="s">
        <v>331</v>
      </c>
      <c r="F8" s="74" t="s">
        <v>332</v>
      </c>
      <c r="G8" s="166" t="s">
        <v>333</v>
      </c>
      <c r="H8" s="74" t="s">
        <v>334</v>
      </c>
      <c r="I8" s="74" t="s">
        <v>335</v>
      </c>
      <c r="J8" s="166" t="s">
        <v>328</v>
      </c>
    </row>
    <row r="9" ht="42" customHeight="1" spans="1:10">
      <c r="A9" s="172"/>
      <c r="B9" s="74" t="s">
        <v>328</v>
      </c>
      <c r="C9" s="74" t="s">
        <v>329</v>
      </c>
      <c r="D9" s="74" t="s">
        <v>336</v>
      </c>
      <c r="E9" s="171" t="s">
        <v>337</v>
      </c>
      <c r="F9" s="74" t="s">
        <v>332</v>
      </c>
      <c r="G9" s="166" t="s">
        <v>338</v>
      </c>
      <c r="H9" s="74" t="s">
        <v>339</v>
      </c>
      <c r="I9" s="74" t="s">
        <v>335</v>
      </c>
      <c r="J9" s="166" t="s">
        <v>328</v>
      </c>
    </row>
    <row r="10" ht="42" customHeight="1" spans="1:10">
      <c r="A10" s="172"/>
      <c r="B10" s="74" t="s">
        <v>328</v>
      </c>
      <c r="C10" s="74" t="s">
        <v>329</v>
      </c>
      <c r="D10" s="74" t="s">
        <v>336</v>
      </c>
      <c r="E10" s="171" t="s">
        <v>340</v>
      </c>
      <c r="F10" s="74" t="s">
        <v>332</v>
      </c>
      <c r="G10" s="166" t="s">
        <v>341</v>
      </c>
      <c r="H10" s="74" t="s">
        <v>339</v>
      </c>
      <c r="I10" s="74" t="s">
        <v>335</v>
      </c>
      <c r="J10" s="166" t="s">
        <v>328</v>
      </c>
    </row>
    <row r="11" ht="42" customHeight="1" spans="1:10">
      <c r="A11" s="172"/>
      <c r="B11" s="74" t="s">
        <v>328</v>
      </c>
      <c r="C11" s="74" t="s">
        <v>342</v>
      </c>
      <c r="D11" s="74" t="s">
        <v>343</v>
      </c>
      <c r="E11" s="171" t="s">
        <v>344</v>
      </c>
      <c r="F11" s="74" t="s">
        <v>345</v>
      </c>
      <c r="G11" s="166" t="s">
        <v>346</v>
      </c>
      <c r="H11" s="74" t="s">
        <v>334</v>
      </c>
      <c r="I11" s="74" t="s">
        <v>335</v>
      </c>
      <c r="J11" s="166" t="s">
        <v>328</v>
      </c>
    </row>
    <row r="12" ht="42" customHeight="1" spans="1:10">
      <c r="A12" s="172"/>
      <c r="B12" s="74" t="s">
        <v>328</v>
      </c>
      <c r="C12" s="74" t="s">
        <v>347</v>
      </c>
      <c r="D12" s="74" t="s">
        <v>348</v>
      </c>
      <c r="E12" s="171" t="s">
        <v>349</v>
      </c>
      <c r="F12" s="74" t="s">
        <v>345</v>
      </c>
      <c r="G12" s="166" t="s">
        <v>350</v>
      </c>
      <c r="H12" s="74" t="s">
        <v>334</v>
      </c>
      <c r="I12" s="74" t="s">
        <v>335</v>
      </c>
      <c r="J12" s="166" t="s">
        <v>328</v>
      </c>
    </row>
    <row r="13" ht="42" customHeight="1" spans="1:10">
      <c r="A13" s="172"/>
      <c r="B13" s="74" t="s">
        <v>328</v>
      </c>
      <c r="C13" s="74" t="s">
        <v>347</v>
      </c>
      <c r="D13" s="74" t="s">
        <v>348</v>
      </c>
      <c r="E13" s="171" t="s">
        <v>351</v>
      </c>
      <c r="F13" s="74" t="s">
        <v>345</v>
      </c>
      <c r="G13" s="166" t="s">
        <v>350</v>
      </c>
      <c r="H13" s="74" t="s">
        <v>334</v>
      </c>
      <c r="I13" s="74" t="s">
        <v>335</v>
      </c>
      <c r="J13" s="166" t="s">
        <v>328</v>
      </c>
    </row>
    <row r="14" ht="42" customHeight="1" spans="1:10">
      <c r="A14" s="172" t="s">
        <v>285</v>
      </c>
      <c r="B14" s="74" t="s">
        <v>352</v>
      </c>
      <c r="C14" s="74" t="s">
        <v>329</v>
      </c>
      <c r="D14" s="74" t="s">
        <v>330</v>
      </c>
      <c r="E14" s="171" t="s">
        <v>353</v>
      </c>
      <c r="F14" s="74" t="s">
        <v>345</v>
      </c>
      <c r="G14" s="166" t="s">
        <v>354</v>
      </c>
      <c r="H14" s="74" t="s">
        <v>355</v>
      </c>
      <c r="I14" s="74" t="s">
        <v>335</v>
      </c>
      <c r="J14" s="166" t="s">
        <v>352</v>
      </c>
    </row>
    <row r="15" ht="42" customHeight="1" spans="1:10">
      <c r="A15" s="172"/>
      <c r="B15" s="74" t="s">
        <v>352</v>
      </c>
      <c r="C15" s="74" t="s">
        <v>329</v>
      </c>
      <c r="D15" s="74" t="s">
        <v>330</v>
      </c>
      <c r="E15" s="171" t="s">
        <v>356</v>
      </c>
      <c r="F15" s="74" t="s">
        <v>357</v>
      </c>
      <c r="G15" s="166" t="s">
        <v>358</v>
      </c>
      <c r="H15" s="74" t="s">
        <v>359</v>
      </c>
      <c r="I15" s="74" t="s">
        <v>335</v>
      </c>
      <c r="J15" s="166" t="s">
        <v>352</v>
      </c>
    </row>
    <row r="16" ht="42" customHeight="1" spans="1:10">
      <c r="A16" s="172"/>
      <c r="B16" s="74" t="s">
        <v>352</v>
      </c>
      <c r="C16" s="74" t="s">
        <v>329</v>
      </c>
      <c r="D16" s="74" t="s">
        <v>330</v>
      </c>
      <c r="E16" s="171" t="s">
        <v>360</v>
      </c>
      <c r="F16" s="74" t="s">
        <v>357</v>
      </c>
      <c r="G16" s="166" t="s">
        <v>361</v>
      </c>
      <c r="H16" s="74" t="s">
        <v>362</v>
      </c>
      <c r="I16" s="74" t="s">
        <v>335</v>
      </c>
      <c r="J16" s="166" t="s">
        <v>352</v>
      </c>
    </row>
    <row r="17" ht="42" customHeight="1" spans="1:10">
      <c r="A17" s="172"/>
      <c r="B17" s="74" t="s">
        <v>352</v>
      </c>
      <c r="C17" s="74" t="s">
        <v>329</v>
      </c>
      <c r="D17" s="74" t="s">
        <v>330</v>
      </c>
      <c r="E17" s="171" t="s">
        <v>363</v>
      </c>
      <c r="F17" s="74" t="s">
        <v>332</v>
      </c>
      <c r="G17" s="166" t="s">
        <v>364</v>
      </c>
      <c r="H17" s="74" t="s">
        <v>334</v>
      </c>
      <c r="I17" s="74" t="s">
        <v>335</v>
      </c>
      <c r="J17" s="166" t="s">
        <v>352</v>
      </c>
    </row>
    <row r="18" ht="42" customHeight="1" spans="1:10">
      <c r="A18" s="172"/>
      <c r="B18" s="74" t="s">
        <v>352</v>
      </c>
      <c r="C18" s="74" t="s">
        <v>329</v>
      </c>
      <c r="D18" s="74" t="s">
        <v>365</v>
      </c>
      <c r="E18" s="171" t="s">
        <v>366</v>
      </c>
      <c r="F18" s="74" t="s">
        <v>332</v>
      </c>
      <c r="G18" s="166" t="s">
        <v>364</v>
      </c>
      <c r="H18" s="74" t="s">
        <v>334</v>
      </c>
      <c r="I18" s="74" t="s">
        <v>335</v>
      </c>
      <c r="J18" s="166" t="s">
        <v>352</v>
      </c>
    </row>
    <row r="19" ht="42" customHeight="1" spans="1:10">
      <c r="A19" s="172"/>
      <c r="B19" s="74" t="s">
        <v>352</v>
      </c>
      <c r="C19" s="74" t="s">
        <v>329</v>
      </c>
      <c r="D19" s="74" t="s">
        <v>365</v>
      </c>
      <c r="E19" s="171" t="s">
        <v>367</v>
      </c>
      <c r="F19" s="74" t="s">
        <v>345</v>
      </c>
      <c r="G19" s="166" t="s">
        <v>368</v>
      </c>
      <c r="H19" s="74" t="s">
        <v>334</v>
      </c>
      <c r="I19" s="74" t="s">
        <v>335</v>
      </c>
      <c r="J19" s="166" t="s">
        <v>352</v>
      </c>
    </row>
    <row r="20" ht="42" customHeight="1" spans="1:10">
      <c r="A20" s="172"/>
      <c r="B20" s="74" t="s">
        <v>352</v>
      </c>
      <c r="C20" s="74" t="s">
        <v>329</v>
      </c>
      <c r="D20" s="74" t="s">
        <v>336</v>
      </c>
      <c r="E20" s="171" t="s">
        <v>369</v>
      </c>
      <c r="F20" s="74" t="s">
        <v>345</v>
      </c>
      <c r="G20" s="166" t="s">
        <v>370</v>
      </c>
      <c r="H20" s="74" t="s">
        <v>371</v>
      </c>
      <c r="I20" s="74" t="s">
        <v>335</v>
      </c>
      <c r="J20" s="166" t="s">
        <v>352</v>
      </c>
    </row>
    <row r="21" ht="42" customHeight="1" spans="1:10">
      <c r="A21" s="172"/>
      <c r="B21" s="74" t="s">
        <v>352</v>
      </c>
      <c r="C21" s="74" t="s">
        <v>329</v>
      </c>
      <c r="D21" s="74" t="s">
        <v>336</v>
      </c>
      <c r="E21" s="171" t="s">
        <v>372</v>
      </c>
      <c r="F21" s="74" t="s">
        <v>357</v>
      </c>
      <c r="G21" s="166" t="s">
        <v>373</v>
      </c>
      <c r="H21" s="74" t="s">
        <v>371</v>
      </c>
      <c r="I21" s="74" t="s">
        <v>335</v>
      </c>
      <c r="J21" s="166" t="s">
        <v>352</v>
      </c>
    </row>
    <row r="22" ht="42" customHeight="1" spans="1:10">
      <c r="A22" s="172"/>
      <c r="B22" s="74" t="s">
        <v>352</v>
      </c>
      <c r="C22" s="74" t="s">
        <v>342</v>
      </c>
      <c r="D22" s="74" t="s">
        <v>374</v>
      </c>
      <c r="E22" s="171" t="s">
        <v>375</v>
      </c>
      <c r="F22" s="74" t="s">
        <v>357</v>
      </c>
      <c r="G22" s="166" t="s">
        <v>358</v>
      </c>
      <c r="H22" s="74" t="s">
        <v>359</v>
      </c>
      <c r="I22" s="74" t="s">
        <v>335</v>
      </c>
      <c r="J22" s="166" t="s">
        <v>352</v>
      </c>
    </row>
    <row r="23" ht="42" customHeight="1" spans="1:10">
      <c r="A23" s="172"/>
      <c r="B23" s="74" t="s">
        <v>352</v>
      </c>
      <c r="C23" s="74" t="s">
        <v>342</v>
      </c>
      <c r="D23" s="74" t="s">
        <v>374</v>
      </c>
      <c r="E23" s="171" t="s">
        <v>376</v>
      </c>
      <c r="F23" s="74" t="s">
        <v>332</v>
      </c>
      <c r="G23" s="166" t="s">
        <v>364</v>
      </c>
      <c r="H23" s="74" t="s">
        <v>334</v>
      </c>
      <c r="I23" s="74" t="s">
        <v>335</v>
      </c>
      <c r="J23" s="166" t="s">
        <v>352</v>
      </c>
    </row>
    <row r="24" ht="42" customHeight="1" spans="1:10">
      <c r="A24" s="172"/>
      <c r="B24" s="74" t="s">
        <v>352</v>
      </c>
      <c r="C24" s="74" t="s">
        <v>347</v>
      </c>
      <c r="D24" s="74" t="s">
        <v>348</v>
      </c>
      <c r="E24" s="171" t="s">
        <v>377</v>
      </c>
      <c r="F24" s="74" t="s">
        <v>345</v>
      </c>
      <c r="G24" s="166" t="s">
        <v>378</v>
      </c>
      <c r="H24" s="74" t="s">
        <v>334</v>
      </c>
      <c r="I24" s="74" t="s">
        <v>335</v>
      </c>
      <c r="J24" s="166" t="s">
        <v>379</v>
      </c>
    </row>
    <row r="25" ht="42" customHeight="1" spans="1:10">
      <c r="A25" s="172"/>
      <c r="B25" s="74" t="s">
        <v>352</v>
      </c>
      <c r="C25" s="74" t="s">
        <v>347</v>
      </c>
      <c r="D25" s="74" t="s">
        <v>348</v>
      </c>
      <c r="E25" s="171" t="s">
        <v>380</v>
      </c>
      <c r="F25" s="74" t="s">
        <v>345</v>
      </c>
      <c r="G25" s="166" t="s">
        <v>346</v>
      </c>
      <c r="H25" s="74" t="s">
        <v>334</v>
      </c>
      <c r="I25" s="74" t="s">
        <v>335</v>
      </c>
      <c r="J25" s="166" t="s">
        <v>379</v>
      </c>
    </row>
    <row r="26" ht="42" customHeight="1" spans="1:10">
      <c r="A26" s="172" t="s">
        <v>283</v>
      </c>
      <c r="B26" s="74" t="s">
        <v>283</v>
      </c>
      <c r="C26" s="74" t="s">
        <v>329</v>
      </c>
      <c r="D26" s="74" t="s">
        <v>330</v>
      </c>
      <c r="E26" s="171" t="s">
        <v>381</v>
      </c>
      <c r="F26" s="74" t="s">
        <v>345</v>
      </c>
      <c r="G26" s="166" t="s">
        <v>179</v>
      </c>
      <c r="H26" s="74" t="s">
        <v>359</v>
      </c>
      <c r="I26" s="74" t="s">
        <v>335</v>
      </c>
      <c r="J26" s="166" t="s">
        <v>283</v>
      </c>
    </row>
    <row r="27" ht="42" customHeight="1" spans="1:10">
      <c r="A27" s="172"/>
      <c r="B27" s="74" t="s">
        <v>283</v>
      </c>
      <c r="C27" s="74" t="s">
        <v>329</v>
      </c>
      <c r="D27" s="74" t="s">
        <v>365</v>
      </c>
      <c r="E27" s="171" t="s">
        <v>382</v>
      </c>
      <c r="F27" s="74" t="s">
        <v>345</v>
      </c>
      <c r="G27" s="166" t="s">
        <v>378</v>
      </c>
      <c r="H27" s="74" t="s">
        <v>334</v>
      </c>
      <c r="I27" s="74" t="s">
        <v>335</v>
      </c>
      <c r="J27" s="166" t="s">
        <v>283</v>
      </c>
    </row>
    <row r="28" ht="42" customHeight="1" spans="1:10">
      <c r="A28" s="172"/>
      <c r="B28" s="74" t="s">
        <v>283</v>
      </c>
      <c r="C28" s="74" t="s">
        <v>329</v>
      </c>
      <c r="D28" s="74" t="s">
        <v>336</v>
      </c>
      <c r="E28" s="171" t="s">
        <v>383</v>
      </c>
      <c r="F28" s="74" t="s">
        <v>345</v>
      </c>
      <c r="G28" s="166" t="s">
        <v>378</v>
      </c>
      <c r="H28" s="74" t="s">
        <v>334</v>
      </c>
      <c r="I28" s="74" t="s">
        <v>335</v>
      </c>
      <c r="J28" s="166" t="s">
        <v>283</v>
      </c>
    </row>
    <row r="29" ht="42" customHeight="1" spans="1:10">
      <c r="A29" s="172"/>
      <c r="B29" s="74" t="s">
        <v>283</v>
      </c>
      <c r="C29" s="74" t="s">
        <v>329</v>
      </c>
      <c r="D29" s="74" t="s">
        <v>330</v>
      </c>
      <c r="E29" s="171" t="s">
        <v>384</v>
      </c>
      <c r="F29" s="74" t="s">
        <v>332</v>
      </c>
      <c r="G29" s="166" t="s">
        <v>385</v>
      </c>
      <c r="H29" s="74" t="s">
        <v>386</v>
      </c>
      <c r="I29" s="74" t="s">
        <v>335</v>
      </c>
      <c r="J29" s="166" t="s">
        <v>283</v>
      </c>
    </row>
    <row r="30" ht="42" customHeight="1" spans="1:10">
      <c r="A30" s="172"/>
      <c r="B30" s="74" t="s">
        <v>283</v>
      </c>
      <c r="C30" s="74" t="s">
        <v>329</v>
      </c>
      <c r="D30" s="74" t="s">
        <v>330</v>
      </c>
      <c r="E30" s="171" t="s">
        <v>387</v>
      </c>
      <c r="F30" s="74" t="s">
        <v>332</v>
      </c>
      <c r="G30" s="166" t="s">
        <v>385</v>
      </c>
      <c r="H30" s="74" t="s">
        <v>386</v>
      </c>
      <c r="I30" s="74" t="s">
        <v>335</v>
      </c>
      <c r="J30" s="166" t="s">
        <v>388</v>
      </c>
    </row>
    <row r="31" ht="42" customHeight="1" spans="1:10">
      <c r="A31" s="172"/>
      <c r="B31" s="74" t="s">
        <v>283</v>
      </c>
      <c r="C31" s="74" t="s">
        <v>329</v>
      </c>
      <c r="D31" s="74" t="s">
        <v>330</v>
      </c>
      <c r="E31" s="171" t="s">
        <v>389</v>
      </c>
      <c r="F31" s="74" t="s">
        <v>332</v>
      </c>
      <c r="G31" s="166" t="s">
        <v>390</v>
      </c>
      <c r="H31" s="74" t="s">
        <v>391</v>
      </c>
      <c r="I31" s="74" t="s">
        <v>335</v>
      </c>
      <c r="J31" s="166" t="s">
        <v>283</v>
      </c>
    </row>
    <row r="32" ht="42" customHeight="1" spans="1:10">
      <c r="A32" s="172"/>
      <c r="B32" s="74" t="s">
        <v>283</v>
      </c>
      <c r="C32" s="74" t="s">
        <v>342</v>
      </c>
      <c r="D32" s="74" t="s">
        <v>374</v>
      </c>
      <c r="E32" s="171" t="s">
        <v>392</v>
      </c>
      <c r="F32" s="74" t="s">
        <v>345</v>
      </c>
      <c r="G32" s="166" t="s">
        <v>378</v>
      </c>
      <c r="H32" s="74" t="s">
        <v>334</v>
      </c>
      <c r="I32" s="74" t="s">
        <v>335</v>
      </c>
      <c r="J32" s="166" t="s">
        <v>283</v>
      </c>
    </row>
    <row r="33" ht="42" customHeight="1" spans="1:10">
      <c r="A33" s="172"/>
      <c r="B33" s="74" t="s">
        <v>283</v>
      </c>
      <c r="C33" s="74" t="s">
        <v>347</v>
      </c>
      <c r="D33" s="74" t="s">
        <v>348</v>
      </c>
      <c r="E33" s="171" t="s">
        <v>393</v>
      </c>
      <c r="F33" s="74" t="s">
        <v>345</v>
      </c>
      <c r="G33" s="166" t="s">
        <v>350</v>
      </c>
      <c r="H33" s="74" t="s">
        <v>334</v>
      </c>
      <c r="I33" s="74" t="s">
        <v>335</v>
      </c>
      <c r="J33" s="166" t="s">
        <v>283</v>
      </c>
    </row>
    <row r="34" ht="42" customHeight="1" spans="1:10">
      <c r="A34" s="172" t="s">
        <v>269</v>
      </c>
      <c r="B34" s="74" t="s">
        <v>394</v>
      </c>
      <c r="C34" s="74" t="s">
        <v>329</v>
      </c>
      <c r="D34" s="74" t="s">
        <v>365</v>
      </c>
      <c r="E34" s="171" t="s">
        <v>395</v>
      </c>
      <c r="F34" s="74" t="s">
        <v>345</v>
      </c>
      <c r="G34" s="166" t="s">
        <v>350</v>
      </c>
      <c r="H34" s="74" t="s">
        <v>334</v>
      </c>
      <c r="I34" s="74" t="s">
        <v>335</v>
      </c>
      <c r="J34" s="166" t="s">
        <v>396</v>
      </c>
    </row>
    <row r="35" ht="42" customHeight="1" spans="1:10">
      <c r="A35" s="172"/>
      <c r="B35" s="74" t="s">
        <v>394</v>
      </c>
      <c r="C35" s="74" t="s">
        <v>329</v>
      </c>
      <c r="D35" s="74" t="s">
        <v>336</v>
      </c>
      <c r="E35" s="171" t="s">
        <v>397</v>
      </c>
      <c r="F35" s="74" t="s">
        <v>345</v>
      </c>
      <c r="G35" s="166" t="s">
        <v>350</v>
      </c>
      <c r="H35" s="74" t="s">
        <v>334</v>
      </c>
      <c r="I35" s="74" t="s">
        <v>335</v>
      </c>
      <c r="J35" s="166" t="s">
        <v>398</v>
      </c>
    </row>
    <row r="36" ht="42" customHeight="1" spans="1:10">
      <c r="A36" s="172"/>
      <c r="B36" s="74" t="s">
        <v>394</v>
      </c>
      <c r="C36" s="74" t="s">
        <v>342</v>
      </c>
      <c r="D36" s="74" t="s">
        <v>374</v>
      </c>
      <c r="E36" s="171" t="s">
        <v>399</v>
      </c>
      <c r="F36" s="74" t="s">
        <v>345</v>
      </c>
      <c r="G36" s="166" t="s">
        <v>350</v>
      </c>
      <c r="H36" s="74" t="s">
        <v>334</v>
      </c>
      <c r="I36" s="74" t="s">
        <v>335</v>
      </c>
      <c r="J36" s="166" t="s">
        <v>400</v>
      </c>
    </row>
    <row r="37" ht="42" customHeight="1" spans="1:10">
      <c r="A37" s="172"/>
      <c r="B37" s="74" t="s">
        <v>394</v>
      </c>
      <c r="C37" s="74" t="s">
        <v>347</v>
      </c>
      <c r="D37" s="74" t="s">
        <v>348</v>
      </c>
      <c r="E37" s="171" t="s">
        <v>401</v>
      </c>
      <c r="F37" s="74" t="s">
        <v>345</v>
      </c>
      <c r="G37" s="166" t="s">
        <v>350</v>
      </c>
      <c r="H37" s="74" t="s">
        <v>334</v>
      </c>
      <c r="I37" s="74" t="s">
        <v>335</v>
      </c>
      <c r="J37" s="166" t="s">
        <v>402</v>
      </c>
    </row>
    <row r="38" ht="42" customHeight="1" spans="1:10">
      <c r="A38" s="172" t="s">
        <v>267</v>
      </c>
      <c r="B38" s="74" t="s">
        <v>403</v>
      </c>
      <c r="C38" s="74" t="s">
        <v>329</v>
      </c>
      <c r="D38" s="74" t="s">
        <v>330</v>
      </c>
      <c r="E38" s="171" t="s">
        <v>404</v>
      </c>
      <c r="F38" s="74" t="s">
        <v>332</v>
      </c>
      <c r="G38" s="166" t="s">
        <v>89</v>
      </c>
      <c r="H38" s="74" t="s">
        <v>359</v>
      </c>
      <c r="I38" s="74" t="s">
        <v>335</v>
      </c>
      <c r="J38" s="166" t="s">
        <v>267</v>
      </c>
    </row>
    <row r="39" ht="42" customHeight="1" spans="1:10">
      <c r="A39" s="172"/>
      <c r="B39" s="74" t="s">
        <v>403</v>
      </c>
      <c r="C39" s="74" t="s">
        <v>329</v>
      </c>
      <c r="D39" s="74" t="s">
        <v>365</v>
      </c>
      <c r="E39" s="171" t="s">
        <v>405</v>
      </c>
      <c r="F39" s="74" t="s">
        <v>345</v>
      </c>
      <c r="G39" s="166" t="s">
        <v>350</v>
      </c>
      <c r="H39" s="74" t="s">
        <v>334</v>
      </c>
      <c r="I39" s="74" t="s">
        <v>335</v>
      </c>
      <c r="J39" s="166" t="s">
        <v>267</v>
      </c>
    </row>
    <row r="40" ht="42" customHeight="1" spans="1:10">
      <c r="A40" s="172"/>
      <c r="B40" s="74" t="s">
        <v>403</v>
      </c>
      <c r="C40" s="74" t="s">
        <v>329</v>
      </c>
      <c r="D40" s="74" t="s">
        <v>336</v>
      </c>
      <c r="E40" s="171" t="s">
        <v>406</v>
      </c>
      <c r="F40" s="74" t="s">
        <v>345</v>
      </c>
      <c r="G40" s="166" t="s">
        <v>350</v>
      </c>
      <c r="H40" s="74" t="s">
        <v>334</v>
      </c>
      <c r="I40" s="74" t="s">
        <v>335</v>
      </c>
      <c r="J40" s="166" t="s">
        <v>267</v>
      </c>
    </row>
    <row r="41" ht="42" customHeight="1" spans="1:10">
      <c r="A41" s="172"/>
      <c r="B41" s="74" t="s">
        <v>403</v>
      </c>
      <c r="C41" s="74" t="s">
        <v>342</v>
      </c>
      <c r="D41" s="74" t="s">
        <v>407</v>
      </c>
      <c r="E41" s="171" t="s">
        <v>408</v>
      </c>
      <c r="F41" s="74" t="s">
        <v>332</v>
      </c>
      <c r="G41" s="166" t="s">
        <v>89</v>
      </c>
      <c r="H41" s="74" t="s">
        <v>359</v>
      </c>
      <c r="I41" s="74" t="s">
        <v>335</v>
      </c>
      <c r="J41" s="166" t="s">
        <v>267</v>
      </c>
    </row>
    <row r="42" ht="42" customHeight="1" spans="1:10">
      <c r="A42" s="172"/>
      <c r="B42" s="74" t="s">
        <v>403</v>
      </c>
      <c r="C42" s="74" t="s">
        <v>342</v>
      </c>
      <c r="D42" s="74" t="s">
        <v>374</v>
      </c>
      <c r="E42" s="171" t="s">
        <v>409</v>
      </c>
      <c r="F42" s="74" t="s">
        <v>345</v>
      </c>
      <c r="G42" s="166" t="s">
        <v>378</v>
      </c>
      <c r="H42" s="74" t="s">
        <v>359</v>
      </c>
      <c r="I42" s="74" t="s">
        <v>335</v>
      </c>
      <c r="J42" s="166" t="s">
        <v>267</v>
      </c>
    </row>
    <row r="43" ht="42" customHeight="1" spans="1:10">
      <c r="A43" s="172"/>
      <c r="B43" s="74" t="s">
        <v>403</v>
      </c>
      <c r="C43" s="74" t="s">
        <v>342</v>
      </c>
      <c r="D43" s="74" t="s">
        <v>374</v>
      </c>
      <c r="E43" s="171" t="s">
        <v>410</v>
      </c>
      <c r="F43" s="74" t="s">
        <v>357</v>
      </c>
      <c r="G43" s="166" t="s">
        <v>84</v>
      </c>
      <c r="H43" s="74" t="s">
        <v>411</v>
      </c>
      <c r="I43" s="74" t="s">
        <v>335</v>
      </c>
      <c r="J43" s="166" t="s">
        <v>267</v>
      </c>
    </row>
    <row r="44" ht="42" customHeight="1" spans="1:10">
      <c r="A44" s="172"/>
      <c r="B44" s="74" t="s">
        <v>403</v>
      </c>
      <c r="C44" s="74" t="s">
        <v>347</v>
      </c>
      <c r="D44" s="74" t="s">
        <v>348</v>
      </c>
      <c r="E44" s="171" t="s">
        <v>393</v>
      </c>
      <c r="F44" s="74" t="s">
        <v>345</v>
      </c>
      <c r="G44" s="166" t="s">
        <v>412</v>
      </c>
      <c r="H44" s="74" t="s">
        <v>334</v>
      </c>
      <c r="I44" s="74" t="s">
        <v>335</v>
      </c>
      <c r="J44" s="166" t="s">
        <v>267</v>
      </c>
    </row>
    <row r="45" ht="42" customHeight="1" spans="1:10">
      <c r="A45" s="172"/>
      <c r="B45" s="74" t="s">
        <v>403</v>
      </c>
      <c r="C45" s="74" t="s">
        <v>347</v>
      </c>
      <c r="D45" s="74" t="s">
        <v>348</v>
      </c>
      <c r="E45" s="171" t="s">
        <v>413</v>
      </c>
      <c r="F45" s="74" t="s">
        <v>345</v>
      </c>
      <c r="G45" s="166" t="s">
        <v>350</v>
      </c>
      <c r="H45" s="74" t="s">
        <v>334</v>
      </c>
      <c r="I45" s="74" t="s">
        <v>335</v>
      </c>
      <c r="J45" s="166" t="s">
        <v>267</v>
      </c>
    </row>
    <row r="46" ht="42" customHeight="1" spans="1:10">
      <c r="A46" s="172" t="s">
        <v>299</v>
      </c>
      <c r="B46" s="74" t="s">
        <v>414</v>
      </c>
      <c r="C46" s="74" t="s">
        <v>329</v>
      </c>
      <c r="D46" s="74" t="s">
        <v>330</v>
      </c>
      <c r="E46" s="171" t="s">
        <v>415</v>
      </c>
      <c r="F46" s="74" t="s">
        <v>332</v>
      </c>
      <c r="G46" s="166" t="s">
        <v>416</v>
      </c>
      <c r="H46" s="74" t="s">
        <v>359</v>
      </c>
      <c r="I46" s="74" t="s">
        <v>335</v>
      </c>
      <c r="J46" s="166" t="s">
        <v>417</v>
      </c>
    </row>
    <row r="47" ht="42" customHeight="1" spans="1:10">
      <c r="A47" s="172"/>
      <c r="B47" s="74" t="s">
        <v>414</v>
      </c>
      <c r="C47" s="74" t="s">
        <v>329</v>
      </c>
      <c r="D47" s="74" t="s">
        <v>365</v>
      </c>
      <c r="E47" s="171" t="s">
        <v>418</v>
      </c>
      <c r="F47" s="74" t="s">
        <v>345</v>
      </c>
      <c r="G47" s="166" t="s">
        <v>416</v>
      </c>
      <c r="H47" s="74" t="s">
        <v>359</v>
      </c>
      <c r="I47" s="74" t="s">
        <v>335</v>
      </c>
      <c r="J47" s="166" t="s">
        <v>417</v>
      </c>
    </row>
    <row r="48" ht="42" customHeight="1" spans="1:10">
      <c r="A48" s="172"/>
      <c r="B48" s="74" t="s">
        <v>414</v>
      </c>
      <c r="C48" s="74" t="s">
        <v>329</v>
      </c>
      <c r="D48" s="74" t="s">
        <v>336</v>
      </c>
      <c r="E48" s="171" t="s">
        <v>369</v>
      </c>
      <c r="F48" s="74" t="s">
        <v>332</v>
      </c>
      <c r="G48" s="166" t="s">
        <v>373</v>
      </c>
      <c r="H48" s="74" t="s">
        <v>371</v>
      </c>
      <c r="I48" s="74" t="s">
        <v>335</v>
      </c>
      <c r="J48" s="166" t="s">
        <v>417</v>
      </c>
    </row>
    <row r="49" customHeight="1" spans="1:10">
      <c r="A49" s="172"/>
      <c r="B49" s="74" t="s">
        <v>414</v>
      </c>
      <c r="C49" s="74" t="s">
        <v>329</v>
      </c>
      <c r="D49" s="74" t="s">
        <v>336</v>
      </c>
      <c r="E49" s="171" t="s">
        <v>419</v>
      </c>
      <c r="F49" s="74" t="s">
        <v>332</v>
      </c>
      <c r="G49" s="166" t="s">
        <v>420</v>
      </c>
      <c r="H49" s="74" t="s">
        <v>371</v>
      </c>
      <c r="I49" s="74" t="s">
        <v>335</v>
      </c>
      <c r="J49" s="166" t="s">
        <v>417</v>
      </c>
    </row>
    <row r="50" customHeight="1" spans="1:10">
      <c r="A50" s="172"/>
      <c r="B50" s="74" t="s">
        <v>414</v>
      </c>
      <c r="C50" s="74" t="s">
        <v>329</v>
      </c>
      <c r="D50" s="74" t="s">
        <v>421</v>
      </c>
      <c r="E50" s="171" t="s">
        <v>384</v>
      </c>
      <c r="F50" s="74" t="s">
        <v>332</v>
      </c>
      <c r="G50" s="166" t="s">
        <v>422</v>
      </c>
      <c r="H50" s="74" t="s">
        <v>355</v>
      </c>
      <c r="I50" s="74" t="s">
        <v>335</v>
      </c>
      <c r="J50" s="166" t="s">
        <v>417</v>
      </c>
    </row>
    <row r="51" customHeight="1" spans="1:10">
      <c r="A51" s="172"/>
      <c r="B51" s="74" t="s">
        <v>414</v>
      </c>
      <c r="C51" s="74" t="s">
        <v>329</v>
      </c>
      <c r="D51" s="74" t="s">
        <v>421</v>
      </c>
      <c r="E51" s="171" t="s">
        <v>387</v>
      </c>
      <c r="F51" s="74" t="s">
        <v>357</v>
      </c>
      <c r="G51" s="166" t="s">
        <v>180</v>
      </c>
      <c r="H51" s="74" t="s">
        <v>334</v>
      </c>
      <c r="I51" s="74" t="s">
        <v>335</v>
      </c>
      <c r="J51" s="166" t="s">
        <v>417</v>
      </c>
    </row>
    <row r="52" customHeight="1" spans="1:10">
      <c r="A52" s="172"/>
      <c r="B52" s="74" t="s">
        <v>414</v>
      </c>
      <c r="C52" s="74" t="s">
        <v>342</v>
      </c>
      <c r="D52" s="74" t="s">
        <v>407</v>
      </c>
      <c r="E52" s="171" t="s">
        <v>423</v>
      </c>
      <c r="F52" s="74" t="s">
        <v>345</v>
      </c>
      <c r="G52" s="166" t="s">
        <v>424</v>
      </c>
      <c r="H52" s="74" t="s">
        <v>425</v>
      </c>
      <c r="I52" s="74" t="s">
        <v>335</v>
      </c>
      <c r="J52" s="166" t="s">
        <v>417</v>
      </c>
    </row>
    <row r="53" customHeight="1" spans="1:10">
      <c r="A53" s="172"/>
      <c r="B53" s="74" t="s">
        <v>414</v>
      </c>
      <c r="C53" s="74" t="s">
        <v>342</v>
      </c>
      <c r="D53" s="74" t="s">
        <v>374</v>
      </c>
      <c r="E53" s="171" t="s">
        <v>426</v>
      </c>
      <c r="F53" s="74" t="s">
        <v>332</v>
      </c>
      <c r="G53" s="166" t="s">
        <v>427</v>
      </c>
      <c r="H53" s="74" t="s">
        <v>428</v>
      </c>
      <c r="I53" s="74" t="s">
        <v>335</v>
      </c>
      <c r="J53" s="166" t="s">
        <v>417</v>
      </c>
    </row>
    <row r="54" customHeight="1" spans="1:10">
      <c r="A54" s="172"/>
      <c r="B54" s="74" t="s">
        <v>414</v>
      </c>
      <c r="C54" s="74" t="s">
        <v>342</v>
      </c>
      <c r="D54" s="74" t="s">
        <v>374</v>
      </c>
      <c r="E54" s="171" t="s">
        <v>429</v>
      </c>
      <c r="F54" s="74" t="s">
        <v>332</v>
      </c>
      <c r="G54" s="166" t="s">
        <v>416</v>
      </c>
      <c r="H54" s="74" t="s">
        <v>430</v>
      </c>
      <c r="I54" s="74" t="s">
        <v>335</v>
      </c>
      <c r="J54" s="166" t="s">
        <v>431</v>
      </c>
    </row>
    <row r="55" customHeight="1" spans="1:10">
      <c r="A55" s="172"/>
      <c r="B55" s="74" t="s">
        <v>414</v>
      </c>
      <c r="C55" s="74" t="s">
        <v>342</v>
      </c>
      <c r="D55" s="74" t="s">
        <v>374</v>
      </c>
      <c r="E55" s="171" t="s">
        <v>432</v>
      </c>
      <c r="F55" s="74" t="s">
        <v>332</v>
      </c>
      <c r="G55" s="166" t="s">
        <v>416</v>
      </c>
      <c r="H55" s="74" t="s">
        <v>359</v>
      </c>
      <c r="I55" s="74" t="s">
        <v>335</v>
      </c>
      <c r="J55" s="166" t="s">
        <v>417</v>
      </c>
    </row>
    <row r="56" customHeight="1" spans="1:10">
      <c r="A56" s="172"/>
      <c r="B56" s="74" t="s">
        <v>414</v>
      </c>
      <c r="C56" s="74" t="s">
        <v>342</v>
      </c>
      <c r="D56" s="74" t="s">
        <v>374</v>
      </c>
      <c r="E56" s="171" t="s">
        <v>376</v>
      </c>
      <c r="F56" s="74" t="s">
        <v>332</v>
      </c>
      <c r="G56" s="166" t="s">
        <v>364</v>
      </c>
      <c r="H56" s="74" t="s">
        <v>334</v>
      </c>
      <c r="I56" s="74" t="s">
        <v>335</v>
      </c>
      <c r="J56" s="166" t="s">
        <v>417</v>
      </c>
    </row>
    <row r="57" customHeight="1" spans="1:10">
      <c r="A57" s="172"/>
      <c r="B57" s="74" t="s">
        <v>414</v>
      </c>
      <c r="C57" s="74" t="s">
        <v>342</v>
      </c>
      <c r="D57" s="74" t="s">
        <v>343</v>
      </c>
      <c r="E57" s="171" t="s">
        <v>433</v>
      </c>
      <c r="F57" s="74" t="s">
        <v>332</v>
      </c>
      <c r="G57" s="166" t="s">
        <v>434</v>
      </c>
      <c r="H57" s="74" t="s">
        <v>435</v>
      </c>
      <c r="I57" s="74" t="s">
        <v>335</v>
      </c>
      <c r="J57" s="166" t="s">
        <v>417</v>
      </c>
    </row>
    <row r="58" customHeight="1" spans="1:10">
      <c r="A58" s="172"/>
      <c r="B58" s="74" t="s">
        <v>414</v>
      </c>
      <c r="C58" s="74" t="s">
        <v>347</v>
      </c>
      <c r="D58" s="74" t="s">
        <v>348</v>
      </c>
      <c r="E58" s="171" t="s">
        <v>377</v>
      </c>
      <c r="F58" s="74" t="s">
        <v>345</v>
      </c>
      <c r="G58" s="166" t="s">
        <v>378</v>
      </c>
      <c r="H58" s="74" t="s">
        <v>334</v>
      </c>
      <c r="I58" s="74" t="s">
        <v>335</v>
      </c>
      <c r="J58" s="166" t="s">
        <v>417</v>
      </c>
    </row>
    <row r="59" customHeight="1" spans="1:10">
      <c r="A59" s="172"/>
      <c r="B59" s="74" t="s">
        <v>414</v>
      </c>
      <c r="C59" s="74" t="s">
        <v>347</v>
      </c>
      <c r="D59" s="74" t="s">
        <v>348</v>
      </c>
      <c r="E59" s="171" t="s">
        <v>380</v>
      </c>
      <c r="F59" s="74" t="s">
        <v>345</v>
      </c>
      <c r="G59" s="166" t="s">
        <v>378</v>
      </c>
      <c r="H59" s="74" t="s">
        <v>334</v>
      </c>
      <c r="I59" s="74" t="s">
        <v>335</v>
      </c>
      <c r="J59" s="166" t="s">
        <v>417</v>
      </c>
    </row>
    <row r="60" customHeight="1" spans="1:10">
      <c r="A60" s="172" t="s">
        <v>315</v>
      </c>
      <c r="B60" s="74" t="s">
        <v>315</v>
      </c>
      <c r="C60" s="74" t="s">
        <v>329</v>
      </c>
      <c r="D60" s="74" t="s">
        <v>330</v>
      </c>
      <c r="E60" s="171" t="s">
        <v>436</v>
      </c>
      <c r="F60" s="74" t="s">
        <v>332</v>
      </c>
      <c r="G60" s="166" t="s">
        <v>437</v>
      </c>
      <c r="H60" s="74" t="s">
        <v>359</v>
      </c>
      <c r="I60" s="74" t="s">
        <v>335</v>
      </c>
      <c r="J60" s="166" t="s">
        <v>315</v>
      </c>
    </row>
    <row r="61" customHeight="1" spans="1:10">
      <c r="A61" s="172"/>
      <c r="B61" s="74" t="s">
        <v>315</v>
      </c>
      <c r="C61" s="74" t="s">
        <v>329</v>
      </c>
      <c r="D61" s="74" t="s">
        <v>421</v>
      </c>
      <c r="E61" s="171" t="s">
        <v>384</v>
      </c>
      <c r="F61" s="74" t="s">
        <v>345</v>
      </c>
      <c r="G61" s="166" t="s">
        <v>438</v>
      </c>
      <c r="H61" s="74" t="s">
        <v>425</v>
      </c>
      <c r="I61" s="74" t="s">
        <v>335</v>
      </c>
      <c r="J61" s="166" t="s">
        <v>315</v>
      </c>
    </row>
    <row r="62" customHeight="1" spans="1:10">
      <c r="A62" s="172"/>
      <c r="B62" s="74" t="s">
        <v>315</v>
      </c>
      <c r="C62" s="74" t="s">
        <v>342</v>
      </c>
      <c r="D62" s="74" t="s">
        <v>343</v>
      </c>
      <c r="E62" s="171" t="s">
        <v>439</v>
      </c>
      <c r="F62" s="74" t="s">
        <v>345</v>
      </c>
      <c r="G62" s="166" t="s">
        <v>350</v>
      </c>
      <c r="H62" s="74" t="s">
        <v>334</v>
      </c>
      <c r="I62" s="74" t="s">
        <v>335</v>
      </c>
      <c r="J62" s="166" t="s">
        <v>315</v>
      </c>
    </row>
    <row r="63" customHeight="1" spans="1:10">
      <c r="A63" s="172"/>
      <c r="B63" s="74" t="s">
        <v>315</v>
      </c>
      <c r="C63" s="74" t="s">
        <v>347</v>
      </c>
      <c r="D63" s="74" t="s">
        <v>348</v>
      </c>
      <c r="E63" s="171" t="s">
        <v>348</v>
      </c>
      <c r="F63" s="74" t="s">
        <v>345</v>
      </c>
      <c r="G63" s="166" t="s">
        <v>350</v>
      </c>
      <c r="H63" s="74" t="s">
        <v>334</v>
      </c>
      <c r="I63" s="74" t="s">
        <v>335</v>
      </c>
      <c r="J63" s="166" t="s">
        <v>315</v>
      </c>
    </row>
    <row r="64" customHeight="1" spans="1:10">
      <c r="A64" s="172" t="s">
        <v>313</v>
      </c>
      <c r="B64" s="74" t="s">
        <v>440</v>
      </c>
      <c r="C64" s="74" t="s">
        <v>329</v>
      </c>
      <c r="D64" s="74" t="s">
        <v>330</v>
      </c>
      <c r="E64" s="171" t="s">
        <v>441</v>
      </c>
      <c r="F64" s="74" t="s">
        <v>332</v>
      </c>
      <c r="G64" s="166" t="s">
        <v>437</v>
      </c>
      <c r="H64" s="74" t="s">
        <v>359</v>
      </c>
      <c r="I64" s="74" t="s">
        <v>335</v>
      </c>
      <c r="J64" s="166" t="s">
        <v>440</v>
      </c>
    </row>
    <row r="65" customHeight="1" spans="1:10">
      <c r="A65" s="172"/>
      <c r="B65" s="74" t="s">
        <v>440</v>
      </c>
      <c r="C65" s="74" t="s">
        <v>329</v>
      </c>
      <c r="D65" s="74" t="s">
        <v>336</v>
      </c>
      <c r="E65" s="171" t="s">
        <v>442</v>
      </c>
      <c r="F65" s="74" t="s">
        <v>332</v>
      </c>
      <c r="G65" s="166" t="s">
        <v>434</v>
      </c>
      <c r="H65" s="74" t="s">
        <v>435</v>
      </c>
      <c r="I65" s="74" t="s">
        <v>335</v>
      </c>
      <c r="J65" s="166" t="s">
        <v>440</v>
      </c>
    </row>
    <row r="66" customHeight="1" spans="1:10">
      <c r="A66" s="172"/>
      <c r="B66" s="74" t="s">
        <v>440</v>
      </c>
      <c r="C66" s="74" t="s">
        <v>329</v>
      </c>
      <c r="D66" s="74" t="s">
        <v>421</v>
      </c>
      <c r="E66" s="171" t="s">
        <v>384</v>
      </c>
      <c r="F66" s="74" t="s">
        <v>332</v>
      </c>
      <c r="G66" s="166" t="s">
        <v>180</v>
      </c>
      <c r="H66" s="74" t="s">
        <v>355</v>
      </c>
      <c r="I66" s="74" t="s">
        <v>335</v>
      </c>
      <c r="J66" s="166" t="s">
        <v>440</v>
      </c>
    </row>
    <row r="67" customHeight="1" spans="1:10">
      <c r="A67" s="172"/>
      <c r="B67" s="74" t="s">
        <v>440</v>
      </c>
      <c r="C67" s="74" t="s">
        <v>342</v>
      </c>
      <c r="D67" s="74" t="s">
        <v>343</v>
      </c>
      <c r="E67" s="171" t="s">
        <v>443</v>
      </c>
      <c r="F67" s="74" t="s">
        <v>345</v>
      </c>
      <c r="G67" s="166" t="s">
        <v>350</v>
      </c>
      <c r="H67" s="74" t="s">
        <v>334</v>
      </c>
      <c r="I67" s="74" t="s">
        <v>335</v>
      </c>
      <c r="J67" s="166" t="s">
        <v>440</v>
      </c>
    </row>
    <row r="68" customHeight="1" spans="1:10">
      <c r="A68" s="172"/>
      <c r="B68" s="74" t="s">
        <v>440</v>
      </c>
      <c r="C68" s="74" t="s">
        <v>347</v>
      </c>
      <c r="D68" s="74" t="s">
        <v>348</v>
      </c>
      <c r="E68" s="171" t="s">
        <v>444</v>
      </c>
      <c r="F68" s="74" t="s">
        <v>345</v>
      </c>
      <c r="G68" s="166" t="s">
        <v>350</v>
      </c>
      <c r="H68" s="74" t="s">
        <v>334</v>
      </c>
      <c r="I68" s="74" t="s">
        <v>335</v>
      </c>
      <c r="J68" s="166" t="s">
        <v>440</v>
      </c>
    </row>
    <row r="69" customHeight="1" spans="1:10">
      <c r="A69" s="172" t="s">
        <v>311</v>
      </c>
      <c r="B69" s="74" t="s">
        <v>445</v>
      </c>
      <c r="C69" s="74" t="s">
        <v>329</v>
      </c>
      <c r="D69" s="74" t="s">
        <v>330</v>
      </c>
      <c r="E69" s="171" t="s">
        <v>446</v>
      </c>
      <c r="F69" s="74" t="s">
        <v>345</v>
      </c>
      <c r="G69" s="166" t="s">
        <v>447</v>
      </c>
      <c r="H69" s="74" t="s">
        <v>359</v>
      </c>
      <c r="I69" s="74" t="s">
        <v>335</v>
      </c>
      <c r="J69" s="166" t="s">
        <v>440</v>
      </c>
    </row>
    <row r="70" customHeight="1" spans="1:10">
      <c r="A70" s="172"/>
      <c r="B70" s="74" t="s">
        <v>445</v>
      </c>
      <c r="C70" s="74" t="s">
        <v>329</v>
      </c>
      <c r="D70" s="74" t="s">
        <v>330</v>
      </c>
      <c r="E70" s="171" t="s">
        <v>448</v>
      </c>
      <c r="F70" s="74" t="s">
        <v>345</v>
      </c>
      <c r="G70" s="166" t="s">
        <v>449</v>
      </c>
      <c r="H70" s="74" t="s">
        <v>359</v>
      </c>
      <c r="I70" s="74" t="s">
        <v>335</v>
      </c>
      <c r="J70" s="166" t="s">
        <v>440</v>
      </c>
    </row>
    <row r="71" customHeight="1" spans="1:10">
      <c r="A71" s="172"/>
      <c r="B71" s="74" t="s">
        <v>445</v>
      </c>
      <c r="C71" s="74" t="s">
        <v>329</v>
      </c>
      <c r="D71" s="74" t="s">
        <v>336</v>
      </c>
      <c r="E71" s="171" t="s">
        <v>337</v>
      </c>
      <c r="F71" s="74" t="s">
        <v>332</v>
      </c>
      <c r="G71" s="166" t="s">
        <v>450</v>
      </c>
      <c r="H71" s="74" t="s">
        <v>339</v>
      </c>
      <c r="I71" s="74" t="s">
        <v>335</v>
      </c>
      <c r="J71" s="166" t="s">
        <v>440</v>
      </c>
    </row>
    <row r="72" customHeight="1" spans="1:10">
      <c r="A72" s="172"/>
      <c r="B72" s="74" t="s">
        <v>445</v>
      </c>
      <c r="C72" s="74" t="s">
        <v>329</v>
      </c>
      <c r="D72" s="74" t="s">
        <v>336</v>
      </c>
      <c r="E72" s="171" t="s">
        <v>340</v>
      </c>
      <c r="F72" s="74" t="s">
        <v>332</v>
      </c>
      <c r="G72" s="166" t="s">
        <v>451</v>
      </c>
      <c r="H72" s="74" t="s">
        <v>339</v>
      </c>
      <c r="I72" s="74" t="s">
        <v>335</v>
      </c>
      <c r="J72" s="166" t="s">
        <v>440</v>
      </c>
    </row>
    <row r="73" customHeight="1" spans="1:10">
      <c r="A73" s="172"/>
      <c r="B73" s="74" t="s">
        <v>445</v>
      </c>
      <c r="C73" s="74" t="s">
        <v>342</v>
      </c>
      <c r="D73" s="74" t="s">
        <v>343</v>
      </c>
      <c r="E73" s="171" t="s">
        <v>452</v>
      </c>
      <c r="F73" s="74" t="s">
        <v>345</v>
      </c>
      <c r="G73" s="166" t="s">
        <v>346</v>
      </c>
      <c r="H73" s="74" t="s">
        <v>334</v>
      </c>
      <c r="I73" s="74" t="s">
        <v>335</v>
      </c>
      <c r="J73" s="166" t="s">
        <v>440</v>
      </c>
    </row>
    <row r="74" customHeight="1" spans="1:10">
      <c r="A74" s="172"/>
      <c r="B74" s="74" t="s">
        <v>445</v>
      </c>
      <c r="C74" s="74" t="s">
        <v>347</v>
      </c>
      <c r="D74" s="74" t="s">
        <v>348</v>
      </c>
      <c r="E74" s="171" t="s">
        <v>453</v>
      </c>
      <c r="F74" s="74" t="s">
        <v>345</v>
      </c>
      <c r="G74" s="166" t="s">
        <v>350</v>
      </c>
      <c r="H74" s="74" t="s">
        <v>334</v>
      </c>
      <c r="I74" s="74" t="s">
        <v>335</v>
      </c>
      <c r="J74" s="166" t="s">
        <v>440</v>
      </c>
    </row>
    <row r="75" customHeight="1" spans="1:10">
      <c r="A75" s="172" t="s">
        <v>297</v>
      </c>
      <c r="B75" s="74" t="s">
        <v>454</v>
      </c>
      <c r="C75" s="74" t="s">
        <v>329</v>
      </c>
      <c r="D75" s="74" t="s">
        <v>330</v>
      </c>
      <c r="E75" s="171" t="s">
        <v>415</v>
      </c>
      <c r="F75" s="74" t="s">
        <v>332</v>
      </c>
      <c r="G75" s="166" t="s">
        <v>416</v>
      </c>
      <c r="H75" s="74" t="s">
        <v>359</v>
      </c>
      <c r="I75" s="74" t="s">
        <v>335</v>
      </c>
      <c r="J75" s="166" t="s">
        <v>454</v>
      </c>
    </row>
    <row r="76" customHeight="1" spans="1:10">
      <c r="A76" s="172"/>
      <c r="B76" s="74" t="s">
        <v>454</v>
      </c>
      <c r="C76" s="74" t="s">
        <v>329</v>
      </c>
      <c r="D76" s="74" t="s">
        <v>365</v>
      </c>
      <c r="E76" s="171" t="s">
        <v>418</v>
      </c>
      <c r="F76" s="74" t="s">
        <v>345</v>
      </c>
      <c r="G76" s="166" t="s">
        <v>416</v>
      </c>
      <c r="H76" s="74" t="s">
        <v>359</v>
      </c>
      <c r="I76" s="74" t="s">
        <v>335</v>
      </c>
      <c r="J76" s="166" t="s">
        <v>454</v>
      </c>
    </row>
    <row r="77" customHeight="1" spans="1:10">
      <c r="A77" s="172"/>
      <c r="B77" s="74" t="s">
        <v>454</v>
      </c>
      <c r="C77" s="74" t="s">
        <v>329</v>
      </c>
      <c r="D77" s="74" t="s">
        <v>336</v>
      </c>
      <c r="E77" s="171" t="s">
        <v>369</v>
      </c>
      <c r="F77" s="74" t="s">
        <v>332</v>
      </c>
      <c r="G77" s="166" t="s">
        <v>373</v>
      </c>
      <c r="H77" s="74" t="s">
        <v>371</v>
      </c>
      <c r="I77" s="74" t="s">
        <v>335</v>
      </c>
      <c r="J77" s="166" t="s">
        <v>454</v>
      </c>
    </row>
    <row r="78" customHeight="1" spans="1:10">
      <c r="A78" s="172"/>
      <c r="B78" s="74" t="s">
        <v>454</v>
      </c>
      <c r="C78" s="74" t="s">
        <v>329</v>
      </c>
      <c r="D78" s="74" t="s">
        <v>336</v>
      </c>
      <c r="E78" s="171" t="s">
        <v>419</v>
      </c>
      <c r="F78" s="74" t="s">
        <v>332</v>
      </c>
      <c r="G78" s="166" t="s">
        <v>420</v>
      </c>
      <c r="H78" s="74" t="s">
        <v>371</v>
      </c>
      <c r="I78" s="74" t="s">
        <v>335</v>
      </c>
      <c r="J78" s="166" t="s">
        <v>454</v>
      </c>
    </row>
    <row r="79" customHeight="1" spans="1:10">
      <c r="A79" s="172"/>
      <c r="B79" s="74" t="s">
        <v>454</v>
      </c>
      <c r="C79" s="74" t="s">
        <v>329</v>
      </c>
      <c r="D79" s="74" t="s">
        <v>421</v>
      </c>
      <c r="E79" s="171" t="s">
        <v>384</v>
      </c>
      <c r="F79" s="74" t="s">
        <v>332</v>
      </c>
      <c r="G79" s="166" t="s">
        <v>422</v>
      </c>
      <c r="H79" s="74" t="s">
        <v>355</v>
      </c>
      <c r="I79" s="74" t="s">
        <v>335</v>
      </c>
      <c r="J79" s="166" t="s">
        <v>454</v>
      </c>
    </row>
    <row r="80" customHeight="1" spans="1:10">
      <c r="A80" s="172"/>
      <c r="B80" s="74" t="s">
        <v>454</v>
      </c>
      <c r="C80" s="74" t="s">
        <v>329</v>
      </c>
      <c r="D80" s="74" t="s">
        <v>421</v>
      </c>
      <c r="E80" s="171" t="s">
        <v>387</v>
      </c>
      <c r="F80" s="74" t="s">
        <v>357</v>
      </c>
      <c r="G80" s="166" t="s">
        <v>180</v>
      </c>
      <c r="H80" s="74" t="s">
        <v>334</v>
      </c>
      <c r="I80" s="74" t="s">
        <v>335</v>
      </c>
      <c r="J80" s="166" t="s">
        <v>454</v>
      </c>
    </row>
    <row r="81" customHeight="1" spans="1:10">
      <c r="A81" s="172"/>
      <c r="B81" s="74" t="s">
        <v>454</v>
      </c>
      <c r="C81" s="74" t="s">
        <v>342</v>
      </c>
      <c r="D81" s="74" t="s">
        <v>407</v>
      </c>
      <c r="E81" s="171" t="s">
        <v>455</v>
      </c>
      <c r="F81" s="74" t="s">
        <v>345</v>
      </c>
      <c r="G81" s="166" t="s">
        <v>424</v>
      </c>
      <c r="H81" s="74" t="s">
        <v>425</v>
      </c>
      <c r="I81" s="74" t="s">
        <v>335</v>
      </c>
      <c r="J81" s="166" t="s">
        <v>454</v>
      </c>
    </row>
    <row r="82" customHeight="1" spans="1:10">
      <c r="A82" s="172"/>
      <c r="B82" s="74" t="s">
        <v>454</v>
      </c>
      <c r="C82" s="74" t="s">
        <v>342</v>
      </c>
      <c r="D82" s="74" t="s">
        <v>374</v>
      </c>
      <c r="E82" s="171" t="s">
        <v>426</v>
      </c>
      <c r="F82" s="74" t="s">
        <v>332</v>
      </c>
      <c r="G82" s="166" t="s">
        <v>427</v>
      </c>
      <c r="H82" s="74" t="s">
        <v>428</v>
      </c>
      <c r="I82" s="74" t="s">
        <v>335</v>
      </c>
      <c r="J82" s="166" t="s">
        <v>454</v>
      </c>
    </row>
    <row r="83" customHeight="1" spans="1:10">
      <c r="A83" s="172"/>
      <c r="B83" s="74" t="s">
        <v>454</v>
      </c>
      <c r="C83" s="74" t="s">
        <v>342</v>
      </c>
      <c r="D83" s="74" t="s">
        <v>374</v>
      </c>
      <c r="E83" s="171" t="s">
        <v>429</v>
      </c>
      <c r="F83" s="74" t="s">
        <v>332</v>
      </c>
      <c r="G83" s="166" t="s">
        <v>416</v>
      </c>
      <c r="H83" s="74" t="s">
        <v>430</v>
      </c>
      <c r="I83" s="74" t="s">
        <v>335</v>
      </c>
      <c r="J83" s="166" t="s">
        <v>454</v>
      </c>
    </row>
    <row r="84" customHeight="1" spans="1:10">
      <c r="A84" s="172"/>
      <c r="B84" s="74" t="s">
        <v>454</v>
      </c>
      <c r="C84" s="74" t="s">
        <v>342</v>
      </c>
      <c r="D84" s="74" t="s">
        <v>374</v>
      </c>
      <c r="E84" s="171" t="s">
        <v>456</v>
      </c>
      <c r="F84" s="74" t="s">
        <v>332</v>
      </c>
      <c r="G84" s="166" t="s">
        <v>364</v>
      </c>
      <c r="H84" s="74" t="s">
        <v>334</v>
      </c>
      <c r="I84" s="74" t="s">
        <v>335</v>
      </c>
      <c r="J84" s="166" t="s">
        <v>454</v>
      </c>
    </row>
    <row r="85" customHeight="1" spans="1:10">
      <c r="A85" s="172"/>
      <c r="B85" s="74" t="s">
        <v>454</v>
      </c>
      <c r="C85" s="74" t="s">
        <v>342</v>
      </c>
      <c r="D85" s="74" t="s">
        <v>374</v>
      </c>
      <c r="E85" s="171" t="s">
        <v>457</v>
      </c>
      <c r="F85" s="74" t="s">
        <v>332</v>
      </c>
      <c r="G85" s="166" t="s">
        <v>416</v>
      </c>
      <c r="H85" s="74" t="s">
        <v>359</v>
      </c>
      <c r="I85" s="74" t="s">
        <v>335</v>
      </c>
      <c r="J85" s="166" t="s">
        <v>454</v>
      </c>
    </row>
    <row r="86" customHeight="1" spans="1:10">
      <c r="A86" s="172"/>
      <c r="B86" s="74" t="s">
        <v>454</v>
      </c>
      <c r="C86" s="74" t="s">
        <v>342</v>
      </c>
      <c r="D86" s="74" t="s">
        <v>343</v>
      </c>
      <c r="E86" s="171" t="s">
        <v>433</v>
      </c>
      <c r="F86" s="74" t="s">
        <v>332</v>
      </c>
      <c r="G86" s="166" t="s">
        <v>434</v>
      </c>
      <c r="H86" s="74" t="s">
        <v>435</v>
      </c>
      <c r="I86" s="74" t="s">
        <v>335</v>
      </c>
      <c r="J86" s="166" t="s">
        <v>454</v>
      </c>
    </row>
    <row r="87" customHeight="1" spans="1:10">
      <c r="A87" s="172"/>
      <c r="B87" s="74" t="s">
        <v>454</v>
      </c>
      <c r="C87" s="74" t="s">
        <v>347</v>
      </c>
      <c r="D87" s="74" t="s">
        <v>348</v>
      </c>
      <c r="E87" s="171" t="s">
        <v>377</v>
      </c>
      <c r="F87" s="74" t="s">
        <v>345</v>
      </c>
      <c r="G87" s="166" t="s">
        <v>378</v>
      </c>
      <c r="H87" s="74" t="s">
        <v>334</v>
      </c>
      <c r="I87" s="74" t="s">
        <v>335</v>
      </c>
      <c r="J87" s="166" t="s">
        <v>454</v>
      </c>
    </row>
    <row r="88" customHeight="1" spans="1:10">
      <c r="A88" s="172"/>
      <c r="B88" s="74" t="s">
        <v>454</v>
      </c>
      <c r="C88" s="74" t="s">
        <v>347</v>
      </c>
      <c r="D88" s="74" t="s">
        <v>348</v>
      </c>
      <c r="E88" s="171" t="s">
        <v>380</v>
      </c>
      <c r="F88" s="74" t="s">
        <v>345</v>
      </c>
      <c r="G88" s="166" t="s">
        <v>378</v>
      </c>
      <c r="H88" s="74" t="s">
        <v>334</v>
      </c>
      <c r="I88" s="74" t="s">
        <v>335</v>
      </c>
      <c r="J88" s="166" t="s">
        <v>454</v>
      </c>
    </row>
    <row r="89" customHeight="1" spans="1:10">
      <c r="A89" s="172" t="s">
        <v>273</v>
      </c>
      <c r="B89" s="74" t="s">
        <v>458</v>
      </c>
      <c r="C89" s="74" t="s">
        <v>329</v>
      </c>
      <c r="D89" s="74" t="s">
        <v>330</v>
      </c>
      <c r="E89" s="171" t="s">
        <v>459</v>
      </c>
      <c r="F89" s="74" t="s">
        <v>345</v>
      </c>
      <c r="G89" s="166" t="s">
        <v>460</v>
      </c>
      <c r="H89" s="74" t="s">
        <v>359</v>
      </c>
      <c r="I89" s="74" t="s">
        <v>335</v>
      </c>
      <c r="J89" s="166" t="s">
        <v>461</v>
      </c>
    </row>
    <row r="90" customHeight="1" spans="1:10">
      <c r="A90" s="172"/>
      <c r="B90" s="74" t="s">
        <v>458</v>
      </c>
      <c r="C90" s="74" t="s">
        <v>329</v>
      </c>
      <c r="D90" s="74" t="s">
        <v>330</v>
      </c>
      <c r="E90" s="171" t="s">
        <v>462</v>
      </c>
      <c r="F90" s="74" t="s">
        <v>332</v>
      </c>
      <c r="G90" s="166" t="s">
        <v>84</v>
      </c>
      <c r="H90" s="74" t="s">
        <v>435</v>
      </c>
      <c r="I90" s="74" t="s">
        <v>335</v>
      </c>
      <c r="J90" s="166" t="s">
        <v>463</v>
      </c>
    </row>
    <row r="91" customHeight="1" spans="1:10">
      <c r="A91" s="172"/>
      <c r="B91" s="74" t="s">
        <v>458</v>
      </c>
      <c r="C91" s="74" t="s">
        <v>342</v>
      </c>
      <c r="D91" s="74" t="s">
        <v>374</v>
      </c>
      <c r="E91" s="171" t="s">
        <v>464</v>
      </c>
      <c r="F91" s="74" t="s">
        <v>332</v>
      </c>
      <c r="G91" s="166" t="s">
        <v>364</v>
      </c>
      <c r="H91" s="74" t="s">
        <v>334</v>
      </c>
      <c r="I91" s="74" t="s">
        <v>335</v>
      </c>
      <c r="J91" s="166" t="s">
        <v>465</v>
      </c>
    </row>
    <row r="92" customHeight="1" spans="1:10">
      <c r="A92" s="172"/>
      <c r="B92" s="74" t="s">
        <v>458</v>
      </c>
      <c r="C92" s="74" t="s">
        <v>347</v>
      </c>
      <c r="D92" s="74" t="s">
        <v>348</v>
      </c>
      <c r="E92" s="171" t="s">
        <v>401</v>
      </c>
      <c r="F92" s="74" t="s">
        <v>345</v>
      </c>
      <c r="G92" s="166" t="s">
        <v>350</v>
      </c>
      <c r="H92" s="74" t="s">
        <v>334</v>
      </c>
      <c r="I92" s="74" t="s">
        <v>335</v>
      </c>
      <c r="J92" s="166" t="s">
        <v>402</v>
      </c>
    </row>
    <row r="93" customHeight="1" spans="1:10">
      <c r="A93" s="172" t="s">
        <v>301</v>
      </c>
      <c r="B93" s="74" t="s">
        <v>328</v>
      </c>
      <c r="C93" s="74" t="s">
        <v>329</v>
      </c>
      <c r="D93" s="74" t="s">
        <v>330</v>
      </c>
      <c r="E93" s="171" t="s">
        <v>466</v>
      </c>
      <c r="F93" s="74" t="s">
        <v>332</v>
      </c>
      <c r="G93" s="166" t="s">
        <v>467</v>
      </c>
      <c r="H93" s="74" t="s">
        <v>355</v>
      </c>
      <c r="I93" s="74" t="s">
        <v>335</v>
      </c>
      <c r="J93" s="166" t="s">
        <v>328</v>
      </c>
    </row>
    <row r="94" customHeight="1" spans="1:10">
      <c r="A94" s="172"/>
      <c r="B94" s="74" t="s">
        <v>328</v>
      </c>
      <c r="C94" s="74" t="s">
        <v>329</v>
      </c>
      <c r="D94" s="74" t="s">
        <v>336</v>
      </c>
      <c r="E94" s="171" t="s">
        <v>468</v>
      </c>
      <c r="F94" s="74" t="s">
        <v>332</v>
      </c>
      <c r="G94" s="166" t="s">
        <v>338</v>
      </c>
      <c r="H94" s="74" t="s">
        <v>339</v>
      </c>
      <c r="I94" s="74" t="s">
        <v>335</v>
      </c>
      <c r="J94" s="166" t="s">
        <v>328</v>
      </c>
    </row>
    <row r="95" customHeight="1" spans="1:10">
      <c r="A95" s="172"/>
      <c r="B95" s="74" t="s">
        <v>328</v>
      </c>
      <c r="C95" s="74" t="s">
        <v>329</v>
      </c>
      <c r="D95" s="74" t="s">
        <v>336</v>
      </c>
      <c r="E95" s="171" t="s">
        <v>469</v>
      </c>
      <c r="F95" s="74" t="s">
        <v>332</v>
      </c>
      <c r="G95" s="166" t="s">
        <v>341</v>
      </c>
      <c r="H95" s="74" t="s">
        <v>339</v>
      </c>
      <c r="I95" s="74" t="s">
        <v>335</v>
      </c>
      <c r="J95" s="166" t="s">
        <v>328</v>
      </c>
    </row>
    <row r="96" customHeight="1" spans="1:10">
      <c r="A96" s="172"/>
      <c r="B96" s="74" t="s">
        <v>328</v>
      </c>
      <c r="C96" s="74" t="s">
        <v>342</v>
      </c>
      <c r="D96" s="74" t="s">
        <v>343</v>
      </c>
      <c r="E96" s="171" t="s">
        <v>439</v>
      </c>
      <c r="F96" s="74" t="s">
        <v>345</v>
      </c>
      <c r="G96" s="166" t="s">
        <v>346</v>
      </c>
      <c r="H96" s="74" t="s">
        <v>334</v>
      </c>
      <c r="I96" s="74" t="s">
        <v>335</v>
      </c>
      <c r="J96" s="166" t="s">
        <v>328</v>
      </c>
    </row>
    <row r="97" customHeight="1" spans="1:10">
      <c r="A97" s="172"/>
      <c r="B97" s="74" t="s">
        <v>328</v>
      </c>
      <c r="C97" s="74" t="s">
        <v>347</v>
      </c>
      <c r="D97" s="74" t="s">
        <v>348</v>
      </c>
      <c r="E97" s="171" t="s">
        <v>470</v>
      </c>
      <c r="F97" s="74" t="s">
        <v>345</v>
      </c>
      <c r="G97" s="166" t="s">
        <v>378</v>
      </c>
      <c r="H97" s="74" t="s">
        <v>334</v>
      </c>
      <c r="I97" s="74" t="s">
        <v>335</v>
      </c>
      <c r="J97" s="166" t="s">
        <v>328</v>
      </c>
    </row>
    <row r="98" customHeight="1" spans="1:10">
      <c r="A98" s="172" t="s">
        <v>289</v>
      </c>
      <c r="B98" s="74" t="s">
        <v>471</v>
      </c>
      <c r="C98" s="74" t="s">
        <v>329</v>
      </c>
      <c r="D98" s="74" t="s">
        <v>330</v>
      </c>
      <c r="E98" s="171" t="s">
        <v>472</v>
      </c>
      <c r="F98" s="74" t="s">
        <v>345</v>
      </c>
      <c r="G98" s="166" t="s">
        <v>473</v>
      </c>
      <c r="H98" s="74" t="s">
        <v>359</v>
      </c>
      <c r="I98" s="74" t="s">
        <v>335</v>
      </c>
      <c r="J98" s="166" t="s">
        <v>471</v>
      </c>
    </row>
    <row r="99" customHeight="1" spans="1:10">
      <c r="A99" s="172"/>
      <c r="B99" s="74" t="s">
        <v>471</v>
      </c>
      <c r="C99" s="74" t="s">
        <v>342</v>
      </c>
      <c r="D99" s="74" t="s">
        <v>374</v>
      </c>
      <c r="E99" s="171" t="s">
        <v>474</v>
      </c>
      <c r="F99" s="74" t="s">
        <v>345</v>
      </c>
      <c r="G99" s="166" t="s">
        <v>378</v>
      </c>
      <c r="H99" s="74" t="s">
        <v>334</v>
      </c>
      <c r="I99" s="74" t="s">
        <v>335</v>
      </c>
      <c r="J99" s="166" t="s">
        <v>471</v>
      </c>
    </row>
    <row r="100" customHeight="1" spans="1:10">
      <c r="A100" s="172"/>
      <c r="B100" s="74" t="s">
        <v>471</v>
      </c>
      <c r="C100" s="74" t="s">
        <v>342</v>
      </c>
      <c r="D100" s="74" t="s">
        <v>374</v>
      </c>
      <c r="E100" s="171" t="s">
        <v>475</v>
      </c>
      <c r="F100" s="74" t="s">
        <v>345</v>
      </c>
      <c r="G100" s="166" t="s">
        <v>476</v>
      </c>
      <c r="H100" s="74" t="s">
        <v>334</v>
      </c>
      <c r="I100" s="74" t="s">
        <v>335</v>
      </c>
      <c r="J100" s="166" t="s">
        <v>471</v>
      </c>
    </row>
    <row r="101" customHeight="1" spans="1:10">
      <c r="A101" s="172"/>
      <c r="B101" s="74" t="s">
        <v>471</v>
      </c>
      <c r="C101" s="74" t="s">
        <v>342</v>
      </c>
      <c r="D101" s="74" t="s">
        <v>374</v>
      </c>
      <c r="E101" s="171" t="s">
        <v>477</v>
      </c>
      <c r="F101" s="74" t="s">
        <v>345</v>
      </c>
      <c r="G101" s="166" t="s">
        <v>378</v>
      </c>
      <c r="H101" s="74" t="s">
        <v>334</v>
      </c>
      <c r="I101" s="74" t="s">
        <v>335</v>
      </c>
      <c r="J101" s="166" t="s">
        <v>471</v>
      </c>
    </row>
    <row r="102" customHeight="1" spans="1:10">
      <c r="A102" s="172"/>
      <c r="B102" s="74" t="s">
        <v>471</v>
      </c>
      <c r="C102" s="74" t="s">
        <v>347</v>
      </c>
      <c r="D102" s="74" t="s">
        <v>348</v>
      </c>
      <c r="E102" s="171" t="s">
        <v>401</v>
      </c>
      <c r="F102" s="74" t="s">
        <v>345</v>
      </c>
      <c r="G102" s="166" t="s">
        <v>350</v>
      </c>
      <c r="H102" s="74" t="s">
        <v>334</v>
      </c>
      <c r="I102" s="74" t="s">
        <v>335</v>
      </c>
      <c r="J102" s="166" t="s">
        <v>471</v>
      </c>
    </row>
    <row r="103" customHeight="1" spans="1:10">
      <c r="A103" s="172" t="s">
        <v>309</v>
      </c>
      <c r="B103" s="74" t="s">
        <v>309</v>
      </c>
      <c r="C103" s="74" t="s">
        <v>329</v>
      </c>
      <c r="D103" s="74" t="s">
        <v>330</v>
      </c>
      <c r="E103" s="171" t="s">
        <v>459</v>
      </c>
      <c r="F103" s="74" t="s">
        <v>345</v>
      </c>
      <c r="G103" s="166" t="s">
        <v>478</v>
      </c>
      <c r="H103" s="74" t="s">
        <v>359</v>
      </c>
      <c r="I103" s="74" t="s">
        <v>335</v>
      </c>
      <c r="J103" s="166" t="s">
        <v>309</v>
      </c>
    </row>
    <row r="104" customHeight="1" spans="1:10">
      <c r="A104" s="172"/>
      <c r="B104" s="74" t="s">
        <v>309</v>
      </c>
      <c r="C104" s="74" t="s">
        <v>329</v>
      </c>
      <c r="D104" s="74" t="s">
        <v>330</v>
      </c>
      <c r="E104" s="171" t="s">
        <v>462</v>
      </c>
      <c r="F104" s="74" t="s">
        <v>332</v>
      </c>
      <c r="G104" s="166" t="s">
        <v>434</v>
      </c>
      <c r="H104" s="74" t="s">
        <v>435</v>
      </c>
      <c r="I104" s="74" t="s">
        <v>335</v>
      </c>
      <c r="J104" s="166" t="s">
        <v>309</v>
      </c>
    </row>
    <row r="105" customHeight="1" spans="1:10">
      <c r="A105" s="172"/>
      <c r="B105" s="74" t="s">
        <v>309</v>
      </c>
      <c r="C105" s="74" t="s">
        <v>329</v>
      </c>
      <c r="D105" s="74" t="s">
        <v>421</v>
      </c>
      <c r="E105" s="171" t="s">
        <v>387</v>
      </c>
      <c r="F105" s="74" t="s">
        <v>345</v>
      </c>
      <c r="G105" s="166" t="s">
        <v>364</v>
      </c>
      <c r="H105" s="74" t="s">
        <v>334</v>
      </c>
      <c r="I105" s="74" t="s">
        <v>335</v>
      </c>
      <c r="J105" s="166" t="s">
        <v>309</v>
      </c>
    </row>
    <row r="106" customHeight="1" spans="1:10">
      <c r="A106" s="172"/>
      <c r="B106" s="74" t="s">
        <v>309</v>
      </c>
      <c r="C106" s="74" t="s">
        <v>342</v>
      </c>
      <c r="D106" s="74" t="s">
        <v>343</v>
      </c>
      <c r="E106" s="171" t="s">
        <v>439</v>
      </c>
      <c r="F106" s="74" t="s">
        <v>345</v>
      </c>
      <c r="G106" s="166" t="s">
        <v>378</v>
      </c>
      <c r="H106" s="74" t="s">
        <v>334</v>
      </c>
      <c r="I106" s="74" t="s">
        <v>335</v>
      </c>
      <c r="J106" s="166" t="s">
        <v>309</v>
      </c>
    </row>
    <row r="107" customHeight="1" spans="1:10">
      <c r="A107" s="172"/>
      <c r="B107" s="74" t="s">
        <v>309</v>
      </c>
      <c r="C107" s="74" t="s">
        <v>347</v>
      </c>
      <c r="D107" s="74" t="s">
        <v>348</v>
      </c>
      <c r="E107" s="171" t="s">
        <v>401</v>
      </c>
      <c r="F107" s="74" t="s">
        <v>345</v>
      </c>
      <c r="G107" s="166" t="s">
        <v>350</v>
      </c>
      <c r="H107" s="74" t="s">
        <v>334</v>
      </c>
      <c r="I107" s="74" t="s">
        <v>335</v>
      </c>
      <c r="J107" s="166" t="s">
        <v>309</v>
      </c>
    </row>
    <row r="108" customHeight="1" spans="1:10">
      <c r="A108" s="172" t="s">
        <v>293</v>
      </c>
      <c r="B108" s="74" t="s">
        <v>479</v>
      </c>
      <c r="C108" s="74" t="s">
        <v>329</v>
      </c>
      <c r="D108" s="74" t="s">
        <v>330</v>
      </c>
      <c r="E108" s="171" t="s">
        <v>480</v>
      </c>
      <c r="F108" s="74" t="s">
        <v>345</v>
      </c>
      <c r="G108" s="166" t="s">
        <v>481</v>
      </c>
      <c r="H108" s="74" t="s">
        <v>359</v>
      </c>
      <c r="I108" s="74" t="s">
        <v>335</v>
      </c>
      <c r="J108" s="166" t="s">
        <v>482</v>
      </c>
    </row>
    <row r="109" customHeight="1" spans="1:10">
      <c r="A109" s="172"/>
      <c r="B109" s="74" t="s">
        <v>479</v>
      </c>
      <c r="C109" s="74" t="s">
        <v>329</v>
      </c>
      <c r="D109" s="74" t="s">
        <v>330</v>
      </c>
      <c r="E109" s="171" t="s">
        <v>483</v>
      </c>
      <c r="F109" s="74" t="s">
        <v>345</v>
      </c>
      <c r="G109" s="166" t="s">
        <v>484</v>
      </c>
      <c r="H109" s="74" t="s">
        <v>359</v>
      </c>
      <c r="I109" s="74" t="s">
        <v>335</v>
      </c>
      <c r="J109" s="166" t="s">
        <v>482</v>
      </c>
    </row>
    <row r="110" customHeight="1" spans="1:10">
      <c r="A110" s="172"/>
      <c r="B110" s="74" t="s">
        <v>479</v>
      </c>
      <c r="C110" s="74" t="s">
        <v>329</v>
      </c>
      <c r="D110" s="74" t="s">
        <v>336</v>
      </c>
      <c r="E110" s="171" t="s">
        <v>372</v>
      </c>
      <c r="F110" s="74" t="s">
        <v>357</v>
      </c>
      <c r="G110" s="166" t="s">
        <v>341</v>
      </c>
      <c r="H110" s="74" t="s">
        <v>339</v>
      </c>
      <c r="I110" s="74" t="s">
        <v>335</v>
      </c>
      <c r="J110" s="166" t="s">
        <v>482</v>
      </c>
    </row>
    <row r="111" customHeight="1" spans="1:10">
      <c r="A111" s="172"/>
      <c r="B111" s="74" t="s">
        <v>479</v>
      </c>
      <c r="C111" s="74" t="s">
        <v>342</v>
      </c>
      <c r="D111" s="74" t="s">
        <v>407</v>
      </c>
      <c r="E111" s="171" t="s">
        <v>485</v>
      </c>
      <c r="F111" s="74" t="s">
        <v>345</v>
      </c>
      <c r="G111" s="166" t="s">
        <v>486</v>
      </c>
      <c r="H111" s="74" t="s">
        <v>355</v>
      </c>
      <c r="I111" s="74" t="s">
        <v>335</v>
      </c>
      <c r="J111" s="166" t="s">
        <v>482</v>
      </c>
    </row>
    <row r="112" customHeight="1" spans="1:10">
      <c r="A112" s="172"/>
      <c r="B112" s="74" t="s">
        <v>479</v>
      </c>
      <c r="C112" s="74" t="s">
        <v>347</v>
      </c>
      <c r="D112" s="74" t="s">
        <v>348</v>
      </c>
      <c r="E112" s="171" t="s">
        <v>487</v>
      </c>
      <c r="F112" s="74" t="s">
        <v>345</v>
      </c>
      <c r="G112" s="166" t="s">
        <v>350</v>
      </c>
      <c r="H112" s="74" t="s">
        <v>334</v>
      </c>
      <c r="I112" s="74" t="s">
        <v>335</v>
      </c>
      <c r="J112" s="166" t="s">
        <v>482</v>
      </c>
    </row>
    <row r="113" customHeight="1" spans="1:10">
      <c r="A113" s="172" t="s">
        <v>317</v>
      </c>
      <c r="B113" s="74" t="s">
        <v>317</v>
      </c>
      <c r="C113" s="74" t="s">
        <v>329</v>
      </c>
      <c r="D113" s="74" t="s">
        <v>330</v>
      </c>
      <c r="E113" s="171" t="s">
        <v>488</v>
      </c>
      <c r="F113" s="74" t="s">
        <v>332</v>
      </c>
      <c r="G113" s="166" t="s">
        <v>489</v>
      </c>
      <c r="H113" s="74" t="s">
        <v>359</v>
      </c>
      <c r="I113" s="74" t="s">
        <v>335</v>
      </c>
      <c r="J113" s="166" t="s">
        <v>317</v>
      </c>
    </row>
    <row r="114" customHeight="1" spans="1:10">
      <c r="A114" s="172"/>
      <c r="B114" s="74" t="s">
        <v>317</v>
      </c>
      <c r="C114" s="74" t="s">
        <v>329</v>
      </c>
      <c r="D114" s="74" t="s">
        <v>330</v>
      </c>
      <c r="E114" s="171" t="s">
        <v>490</v>
      </c>
      <c r="F114" s="74" t="s">
        <v>332</v>
      </c>
      <c r="G114" s="166" t="s">
        <v>491</v>
      </c>
      <c r="H114" s="74" t="s">
        <v>359</v>
      </c>
      <c r="I114" s="74" t="s">
        <v>335</v>
      </c>
      <c r="J114" s="166" t="s">
        <v>317</v>
      </c>
    </row>
    <row r="115" customHeight="1" spans="1:10">
      <c r="A115" s="172"/>
      <c r="B115" s="74" t="s">
        <v>317</v>
      </c>
      <c r="C115" s="74" t="s">
        <v>329</v>
      </c>
      <c r="D115" s="74" t="s">
        <v>365</v>
      </c>
      <c r="E115" s="171" t="s">
        <v>418</v>
      </c>
      <c r="F115" s="74" t="s">
        <v>345</v>
      </c>
      <c r="G115" s="166" t="s">
        <v>492</v>
      </c>
      <c r="H115" s="74" t="s">
        <v>359</v>
      </c>
      <c r="I115" s="74" t="s">
        <v>335</v>
      </c>
      <c r="J115" s="166" t="s">
        <v>317</v>
      </c>
    </row>
    <row r="116" customHeight="1" spans="1:10">
      <c r="A116" s="172"/>
      <c r="B116" s="74" t="s">
        <v>317</v>
      </c>
      <c r="C116" s="74" t="s">
        <v>329</v>
      </c>
      <c r="D116" s="74" t="s">
        <v>365</v>
      </c>
      <c r="E116" s="171" t="s">
        <v>493</v>
      </c>
      <c r="F116" s="74" t="s">
        <v>345</v>
      </c>
      <c r="G116" s="166" t="s">
        <v>491</v>
      </c>
      <c r="H116" s="74" t="s">
        <v>359</v>
      </c>
      <c r="I116" s="74" t="s">
        <v>335</v>
      </c>
      <c r="J116" s="166" t="s">
        <v>317</v>
      </c>
    </row>
    <row r="117" customHeight="1" spans="1:10">
      <c r="A117" s="172"/>
      <c r="B117" s="74" t="s">
        <v>317</v>
      </c>
      <c r="C117" s="74" t="s">
        <v>329</v>
      </c>
      <c r="D117" s="74" t="s">
        <v>336</v>
      </c>
      <c r="E117" s="171" t="s">
        <v>494</v>
      </c>
      <c r="F117" s="74" t="s">
        <v>332</v>
      </c>
      <c r="G117" s="166" t="s">
        <v>495</v>
      </c>
      <c r="H117" s="74" t="s">
        <v>371</v>
      </c>
      <c r="I117" s="74" t="s">
        <v>335</v>
      </c>
      <c r="J117" s="166" t="s">
        <v>317</v>
      </c>
    </row>
    <row r="118" customHeight="1" spans="1:10">
      <c r="A118" s="172"/>
      <c r="B118" s="74" t="s">
        <v>317</v>
      </c>
      <c r="C118" s="74" t="s">
        <v>329</v>
      </c>
      <c r="D118" s="74" t="s">
        <v>336</v>
      </c>
      <c r="E118" s="171" t="s">
        <v>496</v>
      </c>
      <c r="F118" s="74" t="s">
        <v>332</v>
      </c>
      <c r="G118" s="166" t="s">
        <v>497</v>
      </c>
      <c r="H118" s="74" t="s">
        <v>371</v>
      </c>
      <c r="I118" s="74" t="s">
        <v>335</v>
      </c>
      <c r="J118" s="166" t="s">
        <v>317</v>
      </c>
    </row>
    <row r="119" customHeight="1" spans="1:10">
      <c r="A119" s="172"/>
      <c r="B119" s="74" t="s">
        <v>317</v>
      </c>
      <c r="C119" s="74" t="s">
        <v>329</v>
      </c>
      <c r="D119" s="74" t="s">
        <v>421</v>
      </c>
      <c r="E119" s="171" t="s">
        <v>384</v>
      </c>
      <c r="F119" s="74" t="s">
        <v>357</v>
      </c>
      <c r="G119" s="166" t="s">
        <v>180</v>
      </c>
      <c r="H119" s="74" t="s">
        <v>334</v>
      </c>
      <c r="I119" s="74" t="s">
        <v>335</v>
      </c>
      <c r="J119" s="166" t="s">
        <v>317</v>
      </c>
    </row>
    <row r="120" customHeight="1" spans="1:10">
      <c r="A120" s="172"/>
      <c r="B120" s="74" t="s">
        <v>317</v>
      </c>
      <c r="C120" s="74" t="s">
        <v>342</v>
      </c>
      <c r="D120" s="74" t="s">
        <v>374</v>
      </c>
      <c r="E120" s="171" t="s">
        <v>426</v>
      </c>
      <c r="F120" s="74" t="s">
        <v>345</v>
      </c>
      <c r="G120" s="166" t="s">
        <v>427</v>
      </c>
      <c r="H120" s="74" t="s">
        <v>428</v>
      </c>
      <c r="I120" s="74" t="s">
        <v>335</v>
      </c>
      <c r="J120" s="166" t="s">
        <v>317</v>
      </c>
    </row>
    <row r="121" customHeight="1" spans="1:10">
      <c r="A121" s="172"/>
      <c r="B121" s="74" t="s">
        <v>317</v>
      </c>
      <c r="C121" s="74" t="s">
        <v>342</v>
      </c>
      <c r="D121" s="74" t="s">
        <v>343</v>
      </c>
      <c r="E121" s="171" t="s">
        <v>433</v>
      </c>
      <c r="F121" s="74" t="s">
        <v>332</v>
      </c>
      <c r="G121" s="166" t="s">
        <v>434</v>
      </c>
      <c r="H121" s="74" t="s">
        <v>435</v>
      </c>
      <c r="I121" s="74" t="s">
        <v>335</v>
      </c>
      <c r="J121" s="166" t="s">
        <v>317</v>
      </c>
    </row>
    <row r="122" customHeight="1" spans="1:10">
      <c r="A122" s="172"/>
      <c r="B122" s="74" t="s">
        <v>317</v>
      </c>
      <c r="C122" s="74" t="s">
        <v>347</v>
      </c>
      <c r="D122" s="74" t="s">
        <v>348</v>
      </c>
      <c r="E122" s="171" t="s">
        <v>377</v>
      </c>
      <c r="F122" s="74" t="s">
        <v>345</v>
      </c>
      <c r="G122" s="166" t="s">
        <v>378</v>
      </c>
      <c r="H122" s="74" t="s">
        <v>334</v>
      </c>
      <c r="I122" s="74" t="s">
        <v>335</v>
      </c>
      <c r="J122" s="166" t="s">
        <v>317</v>
      </c>
    </row>
    <row r="123" customHeight="1" spans="1:10">
      <c r="A123" s="172"/>
      <c r="B123" s="74" t="s">
        <v>317</v>
      </c>
      <c r="C123" s="74" t="s">
        <v>347</v>
      </c>
      <c r="D123" s="74" t="s">
        <v>348</v>
      </c>
      <c r="E123" s="171" t="s">
        <v>380</v>
      </c>
      <c r="F123" s="74" t="s">
        <v>345</v>
      </c>
      <c r="G123" s="166" t="s">
        <v>378</v>
      </c>
      <c r="H123" s="74" t="s">
        <v>334</v>
      </c>
      <c r="I123" s="74" t="s">
        <v>335</v>
      </c>
      <c r="J123" s="166" t="s">
        <v>317</v>
      </c>
    </row>
    <row r="124" customHeight="1" spans="1:10">
      <c r="A124" s="172" t="s">
        <v>291</v>
      </c>
      <c r="B124" s="74" t="s">
        <v>498</v>
      </c>
      <c r="C124" s="74" t="s">
        <v>329</v>
      </c>
      <c r="D124" s="74" t="s">
        <v>330</v>
      </c>
      <c r="E124" s="171" t="s">
        <v>499</v>
      </c>
      <c r="F124" s="74" t="s">
        <v>345</v>
      </c>
      <c r="G124" s="166" t="s">
        <v>500</v>
      </c>
      <c r="H124" s="74" t="s">
        <v>428</v>
      </c>
      <c r="I124" s="74" t="s">
        <v>335</v>
      </c>
      <c r="J124" s="166" t="s">
        <v>501</v>
      </c>
    </row>
    <row r="125" customHeight="1" spans="1:10">
      <c r="A125" s="172"/>
      <c r="B125" s="74" t="s">
        <v>498</v>
      </c>
      <c r="C125" s="74" t="s">
        <v>329</v>
      </c>
      <c r="D125" s="74" t="s">
        <v>330</v>
      </c>
      <c r="E125" s="171" t="s">
        <v>502</v>
      </c>
      <c r="F125" s="74" t="s">
        <v>345</v>
      </c>
      <c r="G125" s="166" t="s">
        <v>500</v>
      </c>
      <c r="H125" s="74" t="s">
        <v>428</v>
      </c>
      <c r="I125" s="74" t="s">
        <v>335</v>
      </c>
      <c r="J125" s="166" t="s">
        <v>501</v>
      </c>
    </row>
    <row r="126" customHeight="1" spans="1:10">
      <c r="A126" s="172"/>
      <c r="B126" s="74" t="s">
        <v>498</v>
      </c>
      <c r="C126" s="74" t="s">
        <v>329</v>
      </c>
      <c r="D126" s="74" t="s">
        <v>330</v>
      </c>
      <c r="E126" s="171" t="s">
        <v>503</v>
      </c>
      <c r="F126" s="74" t="s">
        <v>345</v>
      </c>
      <c r="G126" s="166" t="s">
        <v>364</v>
      </c>
      <c r="H126" s="74" t="s">
        <v>359</v>
      </c>
      <c r="I126" s="74" t="s">
        <v>335</v>
      </c>
      <c r="J126" s="166" t="s">
        <v>501</v>
      </c>
    </row>
    <row r="127" customHeight="1" spans="1:10">
      <c r="A127" s="172"/>
      <c r="B127" s="74" t="s">
        <v>498</v>
      </c>
      <c r="C127" s="74" t="s">
        <v>342</v>
      </c>
      <c r="D127" s="74" t="s">
        <v>407</v>
      </c>
      <c r="E127" s="171" t="s">
        <v>504</v>
      </c>
      <c r="F127" s="74" t="s">
        <v>345</v>
      </c>
      <c r="G127" s="166" t="s">
        <v>505</v>
      </c>
      <c r="H127" s="74" t="s">
        <v>359</v>
      </c>
      <c r="I127" s="74" t="s">
        <v>335</v>
      </c>
      <c r="J127" s="166" t="s">
        <v>501</v>
      </c>
    </row>
    <row r="128" customHeight="1" spans="1:10">
      <c r="A128" s="172"/>
      <c r="B128" s="74" t="s">
        <v>498</v>
      </c>
      <c r="C128" s="74" t="s">
        <v>347</v>
      </c>
      <c r="D128" s="74" t="s">
        <v>348</v>
      </c>
      <c r="E128" s="171" t="s">
        <v>506</v>
      </c>
      <c r="F128" s="74" t="s">
        <v>345</v>
      </c>
      <c r="G128" s="166" t="s">
        <v>350</v>
      </c>
      <c r="H128" s="74" t="s">
        <v>334</v>
      </c>
      <c r="I128" s="74" t="s">
        <v>335</v>
      </c>
      <c r="J128" s="166" t="s">
        <v>501</v>
      </c>
    </row>
    <row r="129" customHeight="1" spans="1:10">
      <c r="A129" s="172"/>
      <c r="B129" s="74" t="s">
        <v>498</v>
      </c>
      <c r="C129" s="74" t="s">
        <v>347</v>
      </c>
      <c r="D129" s="74" t="s">
        <v>348</v>
      </c>
      <c r="E129" s="171" t="s">
        <v>507</v>
      </c>
      <c r="F129" s="74" t="s">
        <v>345</v>
      </c>
      <c r="G129" s="166" t="s">
        <v>350</v>
      </c>
      <c r="H129" s="74" t="s">
        <v>334</v>
      </c>
      <c r="I129" s="74" t="s">
        <v>335</v>
      </c>
      <c r="J129" s="166" t="s">
        <v>501</v>
      </c>
    </row>
    <row r="130" customHeight="1" spans="1:10">
      <c r="A130" s="172" t="s">
        <v>307</v>
      </c>
      <c r="B130" s="74" t="s">
        <v>508</v>
      </c>
      <c r="C130" s="74" t="s">
        <v>329</v>
      </c>
      <c r="D130" s="74" t="s">
        <v>330</v>
      </c>
      <c r="E130" s="171" t="s">
        <v>381</v>
      </c>
      <c r="F130" s="74" t="s">
        <v>345</v>
      </c>
      <c r="G130" s="166" t="s">
        <v>91</v>
      </c>
      <c r="H130" s="74" t="s">
        <v>359</v>
      </c>
      <c r="I130" s="74" t="s">
        <v>335</v>
      </c>
      <c r="J130" s="166" t="s">
        <v>508</v>
      </c>
    </row>
    <row r="131" customHeight="1" spans="1:10">
      <c r="A131" s="172"/>
      <c r="B131" s="74" t="s">
        <v>508</v>
      </c>
      <c r="C131" s="74" t="s">
        <v>329</v>
      </c>
      <c r="D131" s="74" t="s">
        <v>365</v>
      </c>
      <c r="E131" s="171" t="s">
        <v>382</v>
      </c>
      <c r="F131" s="74" t="s">
        <v>345</v>
      </c>
      <c r="G131" s="166" t="s">
        <v>378</v>
      </c>
      <c r="H131" s="74" t="s">
        <v>334</v>
      </c>
      <c r="I131" s="74" t="s">
        <v>335</v>
      </c>
      <c r="J131" s="166" t="s">
        <v>508</v>
      </c>
    </row>
    <row r="132" customHeight="1" spans="1:10">
      <c r="A132" s="172"/>
      <c r="B132" s="74" t="s">
        <v>508</v>
      </c>
      <c r="C132" s="74" t="s">
        <v>329</v>
      </c>
      <c r="D132" s="74" t="s">
        <v>336</v>
      </c>
      <c r="E132" s="171" t="s">
        <v>383</v>
      </c>
      <c r="F132" s="74" t="s">
        <v>345</v>
      </c>
      <c r="G132" s="166" t="s">
        <v>378</v>
      </c>
      <c r="H132" s="74" t="s">
        <v>334</v>
      </c>
      <c r="I132" s="74" t="s">
        <v>335</v>
      </c>
      <c r="J132" s="166" t="s">
        <v>508</v>
      </c>
    </row>
    <row r="133" customHeight="1" spans="1:10">
      <c r="A133" s="172"/>
      <c r="B133" s="74" t="s">
        <v>508</v>
      </c>
      <c r="C133" s="74" t="s">
        <v>342</v>
      </c>
      <c r="D133" s="74" t="s">
        <v>374</v>
      </c>
      <c r="E133" s="171" t="s">
        <v>392</v>
      </c>
      <c r="F133" s="74" t="s">
        <v>345</v>
      </c>
      <c r="G133" s="166" t="s">
        <v>378</v>
      </c>
      <c r="H133" s="74" t="s">
        <v>334</v>
      </c>
      <c r="I133" s="74" t="s">
        <v>335</v>
      </c>
      <c r="J133" s="166" t="s">
        <v>508</v>
      </c>
    </row>
    <row r="134" customHeight="1" spans="1:10">
      <c r="A134" s="172"/>
      <c r="B134" s="74" t="s">
        <v>508</v>
      </c>
      <c r="C134" s="74" t="s">
        <v>347</v>
      </c>
      <c r="D134" s="74" t="s">
        <v>348</v>
      </c>
      <c r="E134" s="171" t="s">
        <v>393</v>
      </c>
      <c r="F134" s="74" t="s">
        <v>345</v>
      </c>
      <c r="G134" s="166" t="s">
        <v>350</v>
      </c>
      <c r="H134" s="74" t="s">
        <v>334</v>
      </c>
      <c r="I134" s="74" t="s">
        <v>335</v>
      </c>
      <c r="J134" s="166" t="s">
        <v>508</v>
      </c>
    </row>
    <row r="135" customHeight="1" spans="1:10">
      <c r="A135" s="172" t="s">
        <v>279</v>
      </c>
      <c r="B135" s="74" t="s">
        <v>509</v>
      </c>
      <c r="C135" s="74" t="s">
        <v>329</v>
      </c>
      <c r="D135" s="74" t="s">
        <v>330</v>
      </c>
      <c r="E135" s="171" t="s">
        <v>510</v>
      </c>
      <c r="F135" s="74" t="s">
        <v>332</v>
      </c>
      <c r="G135" s="166" t="s">
        <v>511</v>
      </c>
      <c r="H135" s="74" t="s">
        <v>359</v>
      </c>
      <c r="I135" s="74" t="s">
        <v>335</v>
      </c>
      <c r="J135" s="166" t="s">
        <v>512</v>
      </c>
    </row>
    <row r="136" customHeight="1" spans="1:10">
      <c r="A136" s="172"/>
      <c r="B136" s="74" t="s">
        <v>509</v>
      </c>
      <c r="C136" s="74" t="s">
        <v>329</v>
      </c>
      <c r="D136" s="74" t="s">
        <v>365</v>
      </c>
      <c r="E136" s="171" t="s">
        <v>513</v>
      </c>
      <c r="F136" s="74" t="s">
        <v>332</v>
      </c>
      <c r="G136" s="166" t="s">
        <v>364</v>
      </c>
      <c r="H136" s="74" t="s">
        <v>334</v>
      </c>
      <c r="I136" s="74" t="s">
        <v>335</v>
      </c>
      <c r="J136" s="166" t="s">
        <v>512</v>
      </c>
    </row>
    <row r="137" customHeight="1" spans="1:10">
      <c r="A137" s="172"/>
      <c r="B137" s="74" t="s">
        <v>509</v>
      </c>
      <c r="C137" s="74" t="s">
        <v>329</v>
      </c>
      <c r="D137" s="74" t="s">
        <v>336</v>
      </c>
      <c r="E137" s="171" t="s">
        <v>514</v>
      </c>
      <c r="F137" s="74" t="s">
        <v>345</v>
      </c>
      <c r="G137" s="166" t="s">
        <v>476</v>
      </c>
      <c r="H137" s="74" t="s">
        <v>334</v>
      </c>
      <c r="I137" s="74" t="s">
        <v>335</v>
      </c>
      <c r="J137" s="166" t="s">
        <v>512</v>
      </c>
    </row>
    <row r="138" customHeight="1" spans="1:10">
      <c r="A138" s="172"/>
      <c r="B138" s="74" t="s">
        <v>509</v>
      </c>
      <c r="C138" s="74" t="s">
        <v>342</v>
      </c>
      <c r="D138" s="74" t="s">
        <v>374</v>
      </c>
      <c r="E138" s="171" t="s">
        <v>515</v>
      </c>
      <c r="F138" s="74" t="s">
        <v>332</v>
      </c>
      <c r="G138" s="166" t="s">
        <v>516</v>
      </c>
      <c r="H138" s="74" t="s">
        <v>359</v>
      </c>
      <c r="I138" s="74" t="s">
        <v>335</v>
      </c>
      <c r="J138" s="166" t="s">
        <v>512</v>
      </c>
    </row>
    <row r="139" customHeight="1" spans="1:10">
      <c r="A139" s="172"/>
      <c r="B139" s="74" t="s">
        <v>509</v>
      </c>
      <c r="C139" s="74" t="s">
        <v>347</v>
      </c>
      <c r="D139" s="74" t="s">
        <v>348</v>
      </c>
      <c r="E139" s="171" t="s">
        <v>517</v>
      </c>
      <c r="F139" s="74" t="s">
        <v>345</v>
      </c>
      <c r="G139" s="166" t="s">
        <v>368</v>
      </c>
      <c r="H139" s="74" t="s">
        <v>334</v>
      </c>
      <c r="I139" s="74" t="s">
        <v>335</v>
      </c>
      <c r="J139" s="166" t="s">
        <v>512</v>
      </c>
    </row>
    <row r="140" customHeight="1" spans="1:10">
      <c r="A140" s="172"/>
      <c r="B140" s="74" t="s">
        <v>509</v>
      </c>
      <c r="C140" s="74" t="s">
        <v>347</v>
      </c>
      <c r="D140" s="74" t="s">
        <v>348</v>
      </c>
      <c r="E140" s="171" t="s">
        <v>518</v>
      </c>
      <c r="F140" s="74" t="s">
        <v>345</v>
      </c>
      <c r="G140" s="166" t="s">
        <v>368</v>
      </c>
      <c r="H140" s="74" t="s">
        <v>334</v>
      </c>
      <c r="I140" s="74" t="s">
        <v>335</v>
      </c>
      <c r="J140" s="166" t="s">
        <v>512</v>
      </c>
    </row>
    <row r="141" customHeight="1" spans="1:10">
      <c r="A141" s="172" t="s">
        <v>271</v>
      </c>
      <c r="B141" s="74" t="s">
        <v>519</v>
      </c>
      <c r="C141" s="74" t="s">
        <v>329</v>
      </c>
      <c r="D141" s="74" t="s">
        <v>330</v>
      </c>
      <c r="E141" s="171" t="s">
        <v>520</v>
      </c>
      <c r="F141" s="74" t="s">
        <v>345</v>
      </c>
      <c r="G141" s="166" t="s">
        <v>521</v>
      </c>
      <c r="H141" s="74" t="s">
        <v>425</v>
      </c>
      <c r="I141" s="74" t="s">
        <v>335</v>
      </c>
      <c r="J141" s="166" t="s">
        <v>522</v>
      </c>
    </row>
    <row r="142" customHeight="1" spans="1:10">
      <c r="A142" s="172"/>
      <c r="B142" s="74" t="s">
        <v>519</v>
      </c>
      <c r="C142" s="74" t="s">
        <v>342</v>
      </c>
      <c r="D142" s="74" t="s">
        <v>374</v>
      </c>
      <c r="E142" s="171" t="s">
        <v>523</v>
      </c>
      <c r="F142" s="74" t="s">
        <v>332</v>
      </c>
      <c r="G142" s="166" t="s">
        <v>364</v>
      </c>
      <c r="H142" s="74" t="s">
        <v>334</v>
      </c>
      <c r="I142" s="74" t="s">
        <v>335</v>
      </c>
      <c r="J142" s="166" t="s">
        <v>522</v>
      </c>
    </row>
    <row r="143" customHeight="1" spans="1:10">
      <c r="A143" s="172"/>
      <c r="B143" s="74" t="s">
        <v>519</v>
      </c>
      <c r="C143" s="74" t="s">
        <v>342</v>
      </c>
      <c r="D143" s="74" t="s">
        <v>374</v>
      </c>
      <c r="E143" s="171" t="s">
        <v>524</v>
      </c>
      <c r="F143" s="74" t="s">
        <v>345</v>
      </c>
      <c r="G143" s="166" t="s">
        <v>85</v>
      </c>
      <c r="H143" s="74" t="s">
        <v>359</v>
      </c>
      <c r="I143" s="74" t="s">
        <v>335</v>
      </c>
      <c r="J143" s="166" t="s">
        <v>522</v>
      </c>
    </row>
    <row r="144" customHeight="1" spans="1:10">
      <c r="A144" s="172"/>
      <c r="B144" s="74" t="s">
        <v>519</v>
      </c>
      <c r="C144" s="74" t="s">
        <v>342</v>
      </c>
      <c r="D144" s="74" t="s">
        <v>374</v>
      </c>
      <c r="E144" s="171" t="s">
        <v>525</v>
      </c>
      <c r="F144" s="74" t="s">
        <v>345</v>
      </c>
      <c r="G144" s="166" t="s">
        <v>89</v>
      </c>
      <c r="H144" s="74" t="s">
        <v>359</v>
      </c>
      <c r="I144" s="74" t="s">
        <v>335</v>
      </c>
      <c r="J144" s="166" t="s">
        <v>522</v>
      </c>
    </row>
    <row r="145" ht="83" customHeight="1" spans="1:10">
      <c r="A145" s="172"/>
      <c r="B145" s="74" t="s">
        <v>519</v>
      </c>
      <c r="C145" s="74" t="s">
        <v>347</v>
      </c>
      <c r="D145" s="74" t="s">
        <v>348</v>
      </c>
      <c r="E145" s="171" t="s">
        <v>518</v>
      </c>
      <c r="F145" s="74" t="s">
        <v>345</v>
      </c>
      <c r="G145" s="166" t="s">
        <v>350</v>
      </c>
      <c r="H145" s="74" t="s">
        <v>334</v>
      </c>
      <c r="I145" s="74" t="s">
        <v>335</v>
      </c>
      <c r="J145" s="166" t="s">
        <v>522</v>
      </c>
    </row>
    <row r="146" customHeight="1" spans="1:10">
      <c r="A146" s="174" t="s">
        <v>277</v>
      </c>
      <c r="B146" s="175" t="s">
        <v>526</v>
      </c>
      <c r="C146" s="176" t="s">
        <v>329</v>
      </c>
      <c r="D146" s="176" t="s">
        <v>330</v>
      </c>
      <c r="E146" s="177" t="s">
        <v>527</v>
      </c>
      <c r="F146" s="74" t="s">
        <v>345</v>
      </c>
      <c r="G146" s="166" t="s">
        <v>473</v>
      </c>
      <c r="H146" s="74" t="s">
        <v>359</v>
      </c>
      <c r="I146" s="74" t="s">
        <v>335</v>
      </c>
      <c r="J146" s="166" t="s">
        <v>461</v>
      </c>
    </row>
    <row r="147" customHeight="1" spans="1:10">
      <c r="A147" s="178"/>
      <c r="B147" s="179"/>
      <c r="C147" s="180" t="s">
        <v>342</v>
      </c>
      <c r="D147" s="180" t="s">
        <v>374</v>
      </c>
      <c r="E147" s="181" t="s">
        <v>528</v>
      </c>
      <c r="F147" s="74" t="s">
        <v>345</v>
      </c>
      <c r="G147" s="166" t="s">
        <v>378</v>
      </c>
      <c r="H147" s="74" t="s">
        <v>334</v>
      </c>
      <c r="I147" s="74" t="s">
        <v>335</v>
      </c>
      <c r="J147" s="166" t="s">
        <v>529</v>
      </c>
    </row>
    <row r="148" customHeight="1" spans="1:10">
      <c r="A148" s="178"/>
      <c r="B148" s="179"/>
      <c r="C148" s="180" t="s">
        <v>342</v>
      </c>
      <c r="D148" s="180" t="s">
        <v>374</v>
      </c>
      <c r="E148" s="181" t="s">
        <v>530</v>
      </c>
      <c r="F148" s="74" t="s">
        <v>345</v>
      </c>
      <c r="G148" s="166" t="s">
        <v>378</v>
      </c>
      <c r="H148" s="74" t="s">
        <v>334</v>
      </c>
      <c r="I148" s="74" t="s">
        <v>335</v>
      </c>
      <c r="J148" s="166" t="s">
        <v>531</v>
      </c>
    </row>
    <row r="149" customHeight="1" spans="1:10">
      <c r="A149" s="178"/>
      <c r="B149" s="179"/>
      <c r="C149" s="180" t="s">
        <v>347</v>
      </c>
      <c r="D149" s="180" t="s">
        <v>348</v>
      </c>
      <c r="E149" s="181" t="s">
        <v>401</v>
      </c>
      <c r="F149" s="74" t="s">
        <v>345</v>
      </c>
      <c r="G149" s="166" t="s">
        <v>350</v>
      </c>
      <c r="H149" s="74" t="s">
        <v>334</v>
      </c>
      <c r="I149" s="74" t="s">
        <v>335</v>
      </c>
      <c r="J149" s="166" t="s">
        <v>402</v>
      </c>
    </row>
  </sheetData>
  <mergeCells count="44">
    <mergeCell ref="A2:J2"/>
    <mergeCell ref="A3:H3"/>
    <mergeCell ref="A8:A13"/>
    <mergeCell ref="A14:A25"/>
    <mergeCell ref="A26:A33"/>
    <mergeCell ref="A34:A37"/>
    <mergeCell ref="A38:A45"/>
    <mergeCell ref="A46:A59"/>
    <mergeCell ref="A60:A63"/>
    <mergeCell ref="A64:A68"/>
    <mergeCell ref="A69:A74"/>
    <mergeCell ref="A75:A88"/>
    <mergeCell ref="A89:A92"/>
    <mergeCell ref="A93:A97"/>
    <mergeCell ref="A98:A102"/>
    <mergeCell ref="A103:A107"/>
    <mergeCell ref="A108:A112"/>
    <mergeCell ref="A113:A123"/>
    <mergeCell ref="A124:A129"/>
    <mergeCell ref="A130:A134"/>
    <mergeCell ref="A135:A140"/>
    <mergeCell ref="A141:A145"/>
    <mergeCell ref="A146:A149"/>
    <mergeCell ref="B8:B13"/>
    <mergeCell ref="B14:B25"/>
    <mergeCell ref="B26:B33"/>
    <mergeCell ref="B34:B37"/>
    <mergeCell ref="B38:B45"/>
    <mergeCell ref="B46:B59"/>
    <mergeCell ref="B60:B63"/>
    <mergeCell ref="B64:B68"/>
    <mergeCell ref="B69:B74"/>
    <mergeCell ref="B75:B88"/>
    <mergeCell ref="B89:B92"/>
    <mergeCell ref="B93:B97"/>
    <mergeCell ref="B98:B102"/>
    <mergeCell ref="B103:B107"/>
    <mergeCell ref="B108:B112"/>
    <mergeCell ref="B113:B123"/>
    <mergeCell ref="B124:B129"/>
    <mergeCell ref="B130:B134"/>
    <mergeCell ref="B135:B140"/>
    <mergeCell ref="B141:B145"/>
    <mergeCell ref="B146:B14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杨亚梅</cp:lastModifiedBy>
  <dcterms:created xsi:type="dcterms:W3CDTF">2025-02-06T07:09:00Z</dcterms:created>
  <dcterms:modified xsi:type="dcterms:W3CDTF">2025-03-17T01:45:44Z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149A89802D1F43DBB3A3EE9402A87815_13</vt:lpwstr>
  </property>
  <property fmtid="{D5CDD505-2E9C-101B-9397-08002B2CF9AE}" pid="3" name="KSOProductBuildVer">
    <vt:lpwstr>2052-12.1.0.18276</vt:lpwstr>
  </property>
</Properties>
</file>