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7"/>
  <c r="F5"/>
  <c r="E5"/>
  <c r="A3"/>
  <c r="A2"/>
  <c r="A3" i="16"/>
  <c r="A2"/>
  <c r="A3" i="15"/>
  <c r="A2"/>
  <c r="A3" i="14"/>
  <c r="A2"/>
  <c r="A3" i="13"/>
  <c r="A2"/>
  <c r="A3" i="12"/>
  <c r="A2"/>
  <c r="A3" i="11"/>
  <c r="A2"/>
  <c r="A3" i="10"/>
  <c r="A2"/>
  <c r="A3" i="9"/>
  <c r="A2"/>
  <c r="A3" i="8"/>
  <c r="A2"/>
  <c r="A3" i="7"/>
  <c r="A2"/>
  <c r="A3" i="6"/>
  <c r="A2"/>
  <c r="A3" i="5"/>
  <c r="A2"/>
  <c r="A3" i="4"/>
  <c r="A2"/>
  <c r="A3" i="3"/>
  <c r="A2"/>
  <c r="A3" i="2"/>
  <c r="A2"/>
  <c r="A3" i="1"/>
  <c r="A2"/>
</calcChain>
</file>

<file path=xl/sharedStrings.xml><?xml version="1.0" encoding="utf-8"?>
<sst xmlns="http://schemas.openxmlformats.org/spreadsheetml/2006/main" count="2662" uniqueCount="692">
  <si>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</si>
  <si>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</si>
  <si>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</si>
  <si>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</si>
  <si>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</si>
  <si>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</si>
  <si>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</si>
  <si>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</si>
  <si>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</si>
  <si>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</si>
  <si>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</si>
  <si>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</si>
  <si>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</si>
  <si>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</si>
  <si>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</si>
  <si>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</si>
  <si>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</si>
  <si>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</si>
  <si>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</si>
  <si>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</si>
  <si>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</si>
  <si>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</si>
  <si>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</si>
  <si>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</si>
  <si>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</si>
  <si>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</si>
  <si>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</si>
  <si>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</si>
  <si>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</si>
  <si>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</si>
  <si>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</si>
  <si>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</si>
  <si>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</si>
  <si>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</si>
  <si>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</si>
  <si>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</si>
  <si>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</si>
  <si>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</si>
  <si>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</si>
  <si>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</si>
  <si>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</si>
  <si>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</si>
  <si>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</si>
  <si>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</si>
  <si>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</si>
  <si>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</si>
  <si>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</si>
  <si>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</si>
  <si>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</si>
  <si>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</si>
  <si>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</si>
  <si>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</si>
  <si>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</si>
  <si>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</si>
  <si>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</si>
  <si>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</si>
  <si>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</si>
  <si>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</si>
  <si>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</si>
  <si>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</si>
  <si>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</si>
  <si>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</si>
  <si>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</si>
  <si>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</si>
  <si>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</si>
  <si>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</si>
  <si>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</si>
  <si>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</si>
  <si>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</si>
  <si>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t>
  </si>
  <si>
    <t>寻甸回族彝族自治县文化和旅游局</t>
  </si>
  <si>
    <t>129001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</si>
  <si>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</si>
  <si>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</si>
  <si>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</si>
  <si>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</si>
  <si>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</si>
  <si>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</si>
  <si>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</si>
  <si>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</si>
  <si>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</si>
  <si>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</si>
  <si>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</si>
  <si>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</si>
  <si>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</si>
  <si>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</si>
  <si>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</si>
  <si>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</si>
  <si>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</si>
  <si>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</si>
  <si>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</si>
  <si>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</si>
  <si>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</si>
  <si>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</si>
  <si>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</si>
  <si>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</si>
  <si>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</si>
  <si>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</si>
  <si>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</si>
  <si>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</si>
  <si>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</si>
  <si>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</si>
  <si>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2070101</t>
  </si>
  <si>
    <t>行政运行</t>
  </si>
  <si>
    <t>2070104</t>
  </si>
  <si>
    <t>图书馆</t>
  </si>
  <si>
    <t>2070109</t>
  </si>
  <si>
    <t>群众文化</t>
  </si>
  <si>
    <t>2070111</t>
  </si>
  <si>
    <t>文化创作与保护</t>
  </si>
  <si>
    <t>2070199</t>
  </si>
  <si>
    <t>其他文化和旅游支出</t>
  </si>
  <si>
    <t>20702</t>
  </si>
  <si>
    <t>文物</t>
  </si>
  <si>
    <t>2070201</t>
  </si>
  <si>
    <t>2070204</t>
  </si>
  <si>
    <t>文物保护</t>
  </si>
  <si>
    <t>2070205</t>
  </si>
  <si>
    <t>博物馆</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</si>
  <si>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</si>
  <si>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</si>
  <si>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</si>
  <si>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</si>
  <si>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</si>
  <si>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</si>
  <si>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</si>
  <si>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</si>
  <si>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</si>
  <si>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</si>
  <si>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</si>
  <si>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</si>
  <si>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</si>
  <si>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</si>
  <si>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</si>
  <si>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</si>
  <si>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</si>
  <si>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</si>
  <si>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</si>
  <si>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</si>
  <si>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</si>
  <si>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</si>
  <si>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</si>
  <si>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</si>
  <si>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</si>
  <si>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</si>
  <si>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</si>
  <si>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</si>
  <si>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</si>
  <si>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</si>
  <si>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</si>
  <si>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</si>
  <si>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</si>
  <si>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2120816</t>
  </si>
  <si>
    <t>农业农村生态环境支出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</si>
  <si>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</si>
  <si>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</si>
  <si>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</si>
  <si>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</si>
  <si>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</si>
  <si>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</si>
  <si>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</si>
  <si>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</si>
  <si>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</si>
  <si>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</si>
  <si>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</si>
  <si>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</si>
  <si>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</si>
  <si>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</si>
  <si>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</si>
  <si>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</si>
  <si>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</si>
  <si>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</si>
  <si>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</si>
  <si>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</si>
  <si>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</si>
  <si>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</si>
  <si>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</si>
  <si>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</si>
  <si>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</si>
  <si>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</si>
  <si>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</si>
  <si>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</si>
  <si>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</si>
  <si>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</si>
  <si>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</si>
  <si>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</si>
  <si>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</si>
  <si>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</si>
  <si>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</si>
  <si>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</si>
  <si>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</si>
  <si>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</si>
  <si>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</si>
  <si>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</si>
  <si>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</si>
  <si>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</si>
  <si>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</si>
  <si>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</si>
  <si>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</si>
  <si>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</si>
  <si>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</si>
  <si>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</si>
  <si>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</si>
  <si>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</si>
  <si>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</si>
  <si>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</si>
  <si>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</si>
  <si>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</si>
  <si>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</si>
  <si>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</si>
  <si>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</si>
  <si>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</si>
  <si>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</si>
  <si>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</si>
  <si>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</si>
  <si>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</si>
  <si>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</si>
  <si>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</si>
  <si>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</si>
  <si>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</si>
  <si>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</si>
  <si>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</si>
  <si>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</si>
  <si>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</si>
  <si>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</si>
  <si>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530129210000000004000</t>
  </si>
  <si>
    <t>行政人员支出工资</t>
  </si>
  <si>
    <t>30101</t>
  </si>
  <si>
    <t>基本工资</t>
  </si>
  <si>
    <t>30102</t>
  </si>
  <si>
    <t>津贴补贴</t>
  </si>
  <si>
    <t>30103</t>
  </si>
  <si>
    <t>奖金</t>
  </si>
  <si>
    <t>530129210000000004001</t>
  </si>
  <si>
    <t>事业人员支出工资</t>
  </si>
  <si>
    <t>30107</t>
  </si>
  <si>
    <t>绩效工资</t>
  </si>
  <si>
    <t>530129210000000004002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</si>
  <si>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</si>
  <si>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</si>
  <si>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</si>
  <si>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</si>
  <si>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</si>
  <si>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</si>
  <si>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</si>
  <si>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</si>
  <si>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</si>
  <si>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</si>
  <si>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</si>
  <si>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530129210000000004003</t>
  </si>
  <si>
    <t>30113</t>
  </si>
  <si>
    <t>530129210000000004006</t>
  </si>
  <si>
    <t>公车购置及运维费</t>
  </si>
  <si>
    <t>30231</t>
  </si>
  <si>
    <t>公务用车运行维护费</t>
  </si>
  <si>
    <t>530129210000000004007</t>
  </si>
  <si>
    <t>公务交通补贴</t>
  </si>
  <si>
    <t>30239</t>
  </si>
  <si>
    <t>其他交通费用</t>
  </si>
  <si>
    <t>530129210000000004008</t>
  </si>
  <si>
    <t>工会经费</t>
  </si>
  <si>
    <t>30228</t>
  </si>
  <si>
    <t>530129210000000004009</t>
  </si>
  <si>
    <t>一般公用经费支出</t>
  </si>
  <si>
    <t>30201</t>
  </si>
  <si>
    <t>办公费</t>
  </si>
  <si>
    <t>30211</t>
  </si>
  <si>
    <t>差旅费</t>
  </si>
  <si>
    <t>30216</t>
  </si>
  <si>
    <t>培训费</t>
  </si>
  <si>
    <t>30299</t>
  </si>
  <si>
    <t>其他商品和服务支出</t>
  </si>
  <si>
    <t>530129231100001543035</t>
  </si>
  <si>
    <t>事业人员绩效奖励</t>
  </si>
  <si>
    <t>530129231100001543036</t>
  </si>
  <si>
    <t>其他财政补助人员生活补助</t>
  </si>
  <si>
    <t>30305</t>
  </si>
  <si>
    <t>生活补助</t>
  </si>
  <si>
    <t>530129231100001543038</t>
  </si>
  <si>
    <t>遗属补助</t>
  </si>
  <si>
    <t>530129231100001543039</t>
  </si>
  <si>
    <t>其他商品服务支出</t>
  </si>
  <si>
    <t>30227</t>
  </si>
  <si>
    <t>委托业务费</t>
  </si>
  <si>
    <t>530129241100002346743</t>
  </si>
  <si>
    <t>30217</t>
  </si>
  <si>
    <t>530129241100002346753</t>
  </si>
  <si>
    <t>530129241100002373488</t>
  </si>
  <si>
    <t>未在工资统发人员绩效工资</t>
  </si>
  <si>
    <t>530129251100003864225</t>
  </si>
  <si>
    <t>行政人员绩效奖励</t>
  </si>
  <si>
    <t>预算05-1表</t>
  </si>
  <si>
    <t>项目分类</t>
  </si>
  <si>
    <t>项目单位</t>
  </si>
  <si>
    <t>经济科目编码</t>
  </si>
  <si>
    <t>经济科目名称</t>
  </si>
  <si>
    <t>本年拨款</t>
  </si>
  <si>
    <t>其中：本次下达</t>
  </si>
  <si>
    <t>其他公用支出</t>
  </si>
  <si>
    <t>530129241100002710117</t>
  </si>
  <si>
    <t>县第十三次代表大会第二次全体会议经费</t>
  </si>
  <si>
    <t>30215</t>
  </si>
  <si>
    <t>会议费</t>
  </si>
  <si>
    <t>530129241100003266961</t>
  </si>
  <si>
    <t>2024年文化中心工作经费</t>
  </si>
  <si>
    <t>530129241100003277952</t>
  </si>
  <si>
    <t>2024年工作经费</t>
  </si>
  <si>
    <t>530129251100003859111</t>
  </si>
  <si>
    <t>2025年文化旅游补助经费</t>
  </si>
  <si>
    <t>其他运转类</t>
  </si>
  <si>
    <t>530129241100003100468</t>
  </si>
  <si>
    <t>文体旅大健康产业发展工作组经费</t>
  </si>
  <si>
    <t>530129241100003100503</t>
  </si>
  <si>
    <t>寻甸县第四次全国文物普查工作经费</t>
  </si>
  <si>
    <t>30218</t>
  </si>
  <si>
    <t>专用材料费</t>
  </si>
  <si>
    <t>530129241100003147235</t>
  </si>
  <si>
    <t>县第十三届委员会第八次会议工作经费</t>
  </si>
  <si>
    <t>专项业务类</t>
  </si>
  <si>
    <t>530129211100000179734</t>
  </si>
  <si>
    <t>2021年文物保护专项资金</t>
  </si>
  <si>
    <t>30213</t>
  </si>
  <si>
    <t>维修（护）费</t>
  </si>
  <si>
    <t>530129211100000217711</t>
  </si>
  <si>
    <t>昆明市“旅游革命”红色旅游示范区补助资金</t>
  </si>
  <si>
    <t>530129221100000769651</t>
  </si>
  <si>
    <t>2022年中央支持地方公共文化服务体系建设补助资金</t>
  </si>
  <si>
    <t>30214</t>
  </si>
  <si>
    <t>租赁费</t>
  </si>
  <si>
    <t>30226</t>
  </si>
  <si>
    <t>劳务费</t>
  </si>
  <si>
    <t>530129221100000850614</t>
  </si>
  <si>
    <t>中央红军总部旧址修缮经费</t>
  </si>
  <si>
    <t>530129221100000927329</t>
  </si>
  <si>
    <t>2022年纪念馆免费开放中央补助资金</t>
  </si>
  <si>
    <t>530129221100000927374</t>
  </si>
  <si>
    <t>2022年基层公共文化服务专项资金</t>
  </si>
  <si>
    <t>530129221100001113189</t>
  </si>
  <si>
    <t>2022年文物保护专项补助经费</t>
  </si>
  <si>
    <t>530129231100001629357</t>
  </si>
  <si>
    <t>（结转）2021年中央支持地方公共文化服务体系建设专项资金</t>
  </si>
  <si>
    <t>530129231100001630834</t>
  </si>
  <si>
    <t>（结转）2020年文物保护专项资金</t>
  </si>
  <si>
    <t>530129231100001630842</t>
  </si>
  <si>
    <t>2022年昆明市政协提案办理专项资金</t>
  </si>
  <si>
    <t>530129231100001754787</t>
  </si>
  <si>
    <t>2023年纪念馆免费开放中央补助资金</t>
  </si>
  <si>
    <t>30206</t>
  </si>
  <si>
    <t>电费</t>
  </si>
  <si>
    <t>530129231100001879138</t>
  </si>
  <si>
    <t>2023年美术馆、图书馆、文化馆免费开放中央补助资金</t>
  </si>
  <si>
    <t>30205</t>
  </si>
  <si>
    <t>水费</t>
  </si>
  <si>
    <t>530129231100001879162</t>
  </si>
  <si>
    <t>2023年中央支持地方公共文化服务（送戏进乡村）补助资金</t>
  </si>
  <si>
    <t>530129231100002022638</t>
  </si>
  <si>
    <t>2023年基层公共文化服务专项资金</t>
  </si>
  <si>
    <t>530129231100002022672</t>
  </si>
  <si>
    <t>2023年文物安全和巡查经费</t>
  </si>
  <si>
    <t>530129231100002022680</t>
  </si>
  <si>
    <t>纪念馆2022年、2023年免费开放市级补助资金</t>
  </si>
  <si>
    <t>530129231100002140585</t>
  </si>
  <si>
    <t>文艺精品打造提升工作经费</t>
  </si>
  <si>
    <t>530129231100002140654</t>
  </si>
  <si>
    <t>寻甸县图书馆提升改造资金</t>
  </si>
  <si>
    <t>530129241100002711640</t>
  </si>
  <si>
    <t>寻甸县红军长征柯渡纪念馆可移动文物数字化保护利用项目资金</t>
  </si>
  <si>
    <t>530129241100002837304</t>
  </si>
  <si>
    <t>2023年基层公共文化服务（第二批）专项资金</t>
  </si>
  <si>
    <t>530129241100002874314</t>
  </si>
  <si>
    <t>寻甸县“寻游四季”暨文化旅游宣传推介会活动经费</t>
  </si>
  <si>
    <t>530129241100002876918</t>
  </si>
  <si>
    <t>2023年公共文化领域省对下转移支付专项资金</t>
  </si>
  <si>
    <t>530129241100002877045</t>
  </si>
  <si>
    <t>2024年纪念馆免费开放中央补助资金</t>
  </si>
  <si>
    <t>30207</t>
  </si>
  <si>
    <t>邮电费</t>
  </si>
  <si>
    <t>530129241100002877059</t>
  </si>
  <si>
    <t>2024年图书馆、美术馆、文化馆免费开放中央补助资金</t>
  </si>
  <si>
    <t>530129241100002885749</t>
  </si>
  <si>
    <t>2024年美术馆图书馆文化馆免费开放市级补助资金</t>
  </si>
  <si>
    <t>530129241100003008896</t>
  </si>
  <si>
    <t>河口镇北大营片区旅游发展总体规划设计经费</t>
  </si>
  <si>
    <t>530129241100003021275</t>
  </si>
  <si>
    <t>2024年纪念馆免费开放省级配套专项资金</t>
  </si>
  <si>
    <t>530129241100003100593</t>
  </si>
  <si>
    <t>2024年公共图书馆、美术馆、文化馆（站）免费开放（第二批）补助资金</t>
  </si>
  <si>
    <t>530129241100003124894</t>
  </si>
  <si>
    <t>2024年文化人才专项经费</t>
  </si>
  <si>
    <t>530129241100003125079</t>
  </si>
  <si>
    <t>2024年戏曲进乡村补助资金</t>
  </si>
  <si>
    <t>530129241100003125200</t>
  </si>
  <si>
    <t>2024年中央补助地方公共文化服务体系建设资金</t>
  </si>
  <si>
    <t>530129241100003267000</t>
  </si>
  <si>
    <t>2024年市级非物质文化遗产代表性传承人补助经费</t>
  </si>
  <si>
    <t>530129241100003268707</t>
  </si>
  <si>
    <t>2024年纪念馆免费开放市级补助资金</t>
  </si>
  <si>
    <t>530129241100003268721</t>
  </si>
  <si>
    <t>2024年中央支持地方公共文化服务体系建设（第二批）补助资金</t>
  </si>
  <si>
    <t>530129241100003280322</t>
  </si>
  <si>
    <t>2023年纪念馆免费开放（1）中央补助资金</t>
  </si>
  <si>
    <t>31002</t>
  </si>
  <si>
    <t>办公设备购置</t>
  </si>
  <si>
    <t>31022</t>
  </si>
  <si>
    <t>无形资产购置</t>
  </si>
  <si>
    <t>530129241100003280370</t>
  </si>
  <si>
    <t>2023年美术馆、公共图书馆文化馆（站）免费开放补助资金</t>
  </si>
  <si>
    <t>530129241100003280380</t>
  </si>
  <si>
    <t>2024年美术馆、公共图书馆文化馆（站）免费开放中央补助资金</t>
  </si>
  <si>
    <t>530129241100003363526</t>
  </si>
  <si>
    <t>2024年5.8网络筹款经费</t>
  </si>
  <si>
    <t>530129241100003363595</t>
  </si>
  <si>
    <t>退休党支部2023年党费返还经费</t>
  </si>
  <si>
    <t>530129251100003859013</t>
  </si>
  <si>
    <t>北大营旅游标识系统制作安装经费</t>
  </si>
  <si>
    <t>530129251100004052095</t>
  </si>
  <si>
    <t>2025年精简退职人员生活补助资金</t>
  </si>
  <si>
    <t>预算05-2表</t>
  </si>
  <si>
    <t>项目年度绩效目标</t>
  </si>
  <si>
    <t>一级指标</t>
  </si>
  <si>
    <t>二级指标</t>
  </si>
  <si>
    <t>三级指标</t>
  </si>
  <si>
    <t>指标性质</t>
  </si>
  <si>
    <t>指标值</t>
  </si>
  <si>
    <t>度量单位</t>
  </si>
  <si>
    <t>指标属性</t>
  </si>
  <si>
    <t>指标内容</t>
  </si>
  <si>
    <t>项目的实施将促进北大营片区草甸、湖泊、田园、村落、山林等资源的系统整合和合理开发利用。通过科学的规划和布局，可以有效避免无序开发和过度利用，确保资源的可持续利用和生态环境的保护。同时，项目的推进也将提升当地居民的环保意识和参与度，共同维护片区的生态环境。
项目实施过程中，将深入挖掘北大营片区的历史文化和民俗风情，通过打造具有地方特色的旅游产品和活动，吸引更多游客前来体验。提升片区的知名度和影响力，也能为当地居民提供更多就业机会和增收途径。
项目将推动旅游业与农业、林业、牧业等产业的深度融合，实现资源共享、优势互补和协同发展。通过发展乡村旅游、生态农业等新兴产业，可以带动当地农业产业的转型升级和提质增效。同时，旅游业的发展也将促进相关产业链条的完善和提升，为当地经济注入新的活力。
项目的实施将带动当地基础设施的完善和公共服务的提升。通过改善交通条件、建设旅游服务设施、提升接待能力等措施，可以提高游客的满意度和体验感。同时，项目也将关注当地居民的生活质量改善，提升公共服务水平，为乡村振兴提供有力支撑。</t>
  </si>
  <si>
    <t>产出指标</t>
  </si>
  <si>
    <t>数量指标</t>
  </si>
  <si>
    <t>规划建设旅游项目</t>
  </si>
  <si>
    <t>=</t>
  </si>
  <si>
    <t>60</t>
  </si>
  <si>
    <t>个</t>
  </si>
  <si>
    <t>定量指标</t>
  </si>
  <si>
    <t>规划建设旅游项目不少于60个</t>
  </si>
  <si>
    <t>效益指标</t>
  </si>
  <si>
    <t>社会效益</t>
  </si>
  <si>
    <t>项目的推进也将促进北大营当地社会的和谐稳定和文明进步，提升居民的生活质量和幸福感。过文化旅游的发展，可以进一步弘扬当地文化，增强文化自信。</t>
  </si>
  <si>
    <t>大幅提升</t>
  </si>
  <si>
    <t>%</t>
  </si>
  <si>
    <t>定性指标</t>
  </si>
  <si>
    <t>大幅提升。</t>
  </si>
  <si>
    <t>满意度指标</t>
  </si>
  <si>
    <t>服务对象满意度</t>
  </si>
  <si>
    <t>本地居民与游客满意度</t>
  </si>
  <si>
    <t>&gt;</t>
  </si>
  <si>
    <t>90</t>
  </si>
  <si>
    <t>满意度达90%以上</t>
  </si>
  <si>
    <t>完成红军长征柯渡纪念馆可移动文物数字化保护项目，加强文物保护。</t>
  </si>
  <si>
    <t>场地面积</t>
  </si>
  <si>
    <t>&gt;=</t>
  </si>
  <si>
    <t>100</t>
  </si>
  <si>
    <t>平方米</t>
  </si>
  <si>
    <t>反映年度举办（参加）展览、展会的场地面积情况。</t>
  </si>
  <si>
    <t>展览（展会）参加人次</t>
  </si>
  <si>
    <t>10000</t>
  </si>
  <si>
    <t>人次</t>
  </si>
  <si>
    <t>反映参加展览、展会人次的情况。</t>
  </si>
  <si>
    <t>参会人员满意度</t>
  </si>
  <si>
    <t>反映参加展览、展会人员的满意程度。</t>
  </si>
  <si>
    <t>打造一批具有寻甸特色的文艺精品，强化作品宣传推广和传承发展。</t>
  </si>
  <si>
    <t>打造文艺作品数量。</t>
  </si>
  <si>
    <t>反映通过相关媒体、网络等发布或推送稿件的篇数情况。</t>
  </si>
  <si>
    <t>宣传活动参与人次</t>
  </si>
  <si>
    <t>5000</t>
  </si>
  <si>
    <t>反映宣传活动参与人次情况。</t>
  </si>
  <si>
    <t>社会公众满意度</t>
  </si>
  <si>
    <t>反映社会公众对宣传的满意程度。</t>
  </si>
  <si>
    <t>三馆一站为全民提供的基本服务项目全部免费，公共空间设施场地全部免费。</t>
  </si>
  <si>
    <t>全年开放天数</t>
  </si>
  <si>
    <t>245</t>
  </si>
  <si>
    <t>天</t>
  </si>
  <si>
    <t>反映大型场馆全年开放的天数情况。</t>
  </si>
  <si>
    <t>质量指标</t>
  </si>
  <si>
    <t>维护覆盖率</t>
  </si>
  <si>
    <t>反映在计划范围内大型场馆展（藏）品、场馆（设施、设备）维护的覆盖情况。维护覆盖率=实际维护数/应维护数*100%</t>
  </si>
  <si>
    <t>场馆接待人次</t>
  </si>
  <si>
    <t>20</t>
  </si>
  <si>
    <t>万人次</t>
  </si>
  <si>
    <t>反映大型场馆接待的人数情况。</t>
  </si>
  <si>
    <t>接待对象的满意度</t>
  </si>
  <si>
    <t>反映场馆接待对象的满意程度。</t>
  </si>
  <si>
    <t>做好会议服务保障。</t>
  </si>
  <si>
    <t>会议次数</t>
  </si>
  <si>
    <t>次</t>
  </si>
  <si>
    <t>反映预算部门（单位）组织开展各类会议的总次数。</t>
  </si>
  <si>
    <t>是否纳入年度计划</t>
  </si>
  <si>
    <t>是</t>
  </si>
  <si>
    <t>是/否</t>
  </si>
  <si>
    <t>反映会议是否纳入部门的年度计划。</t>
  </si>
  <si>
    <t>经济效益</t>
  </si>
  <si>
    <t>视频、电话会议占比</t>
  </si>
  <si>
    <t>反映通过视频、电话等现代信息技术手段，组织开展会议的次数。预算年度计划采用视频、电话方式召开会议的次数。</t>
  </si>
  <si>
    <t>反映参会人员对会议开展的满意度。参会人员满意度=（参会满意人数/问卷调查人数）*100%</t>
  </si>
  <si>
    <t>保障县第十三届委员会第八次会议顺利召开。</t>
  </si>
  <si>
    <t>引导和支持地方提供基本公共文化服务项目，改善基层公共文化服务设施条件，加强基层公共文化服务人才队伍建设，支持加快构建现代公共文化服务体系。</t>
  </si>
  <si>
    <t>基层公共文化服务年人均投入</t>
  </si>
  <si>
    <t>元</t>
  </si>
  <si>
    <t>反映基层公共文化服务年人均投入</t>
  </si>
  <si>
    <t>资金使用符合《昆明市基层公共文化服务专项资金管理暂行办法》</t>
  </si>
  <si>
    <t>基本公共文化服务水平稳步提升</t>
  </si>
  <si>
    <t>80</t>
  </si>
  <si>
    <t>反映基本公共文化服务水平稳步提升</t>
  </si>
  <si>
    <t>群众满意度</t>
  </si>
  <si>
    <t>反映群众满意度</t>
  </si>
  <si>
    <t>充分发挥纪念馆宣传和传播先进文化的重要作用，加强公共文化服务体系建设和公民思想道德建设。</t>
  </si>
  <si>
    <t>240</t>
  </si>
  <si>
    <t>50000</t>
  </si>
  <si>
    <t>按时足额发放。</t>
  </si>
  <si>
    <t>获补对象数</t>
  </si>
  <si>
    <t>人(人次、家)</t>
  </si>
  <si>
    <t>反映获补助人员、企业的数量情况，也适用补贴、资助等形式的补助。</t>
  </si>
  <si>
    <t>政策知晓率</t>
  </si>
  <si>
    <t>反映补助政策的宣传效果情况。
政策知晓率=调查中补助政策知晓人数/调查总人数*100%</t>
  </si>
  <si>
    <t>受益对象满意度</t>
  </si>
  <si>
    <t>反映获补助受益对象的满意程度。</t>
  </si>
  <si>
    <t>加强县区文物巡查工作、文物保护单位消防工作。</t>
  </si>
  <si>
    <t>执法巡查覆盖率</t>
  </si>
  <si>
    <t>文物排查隐患及时率</t>
  </si>
  <si>
    <t>95</t>
  </si>
  <si>
    <t>完成河口北大营片区旅游发展总体规划设计。</t>
  </si>
  <si>
    <t>验收通过率</t>
  </si>
  <si>
    <t>反映研究成果验收通过情况。
验收通过率=评审通过的研究成果/上报参加评审的研究成果数量*100%。</t>
  </si>
  <si>
    <t>研究成果采纳率</t>
  </si>
  <si>
    <t>反映上报至省级部门的建议、意见被采纳的情况。
研究成果采纳率=上报至省级部门被其采纳的建议、意见条数/上报至省级部门的建议、意见数量*100%。</t>
  </si>
  <si>
    <t>反映服务对象对政策研究工作的整体满意情况。
服务对象满意度=（对政策研究工作的整体满意的人数/问卷调查人数）*100%</t>
  </si>
  <si>
    <t>保障日常工作正常运转。</t>
  </si>
  <si>
    <t>30</t>
  </si>
  <si>
    <t>人员满意度</t>
  </si>
  <si>
    <t>完成第四次全国文物普查工作。</t>
  </si>
  <si>
    <t>开展检查（核查）次数</t>
  </si>
  <si>
    <t>170</t>
  </si>
  <si>
    <t>反映检查核查的次数情况。</t>
  </si>
  <si>
    <t>检查（核查）任务完成率</t>
  </si>
  <si>
    <t>反映检查工作的执行情况。
检查任务完成率=实际完成检查（核查）任务数/计划完成检查（核查）任务数*100%</t>
  </si>
  <si>
    <t>检查（核查）结果公开率</t>
  </si>
  <si>
    <t>反映相关检查核查结果依法公开情况。
检查结果公开率</t>
  </si>
  <si>
    <t>检查（核查）人员被投诉次数</t>
  </si>
  <si>
    <t>&lt;=</t>
  </si>
  <si>
    <t>反映服务对象对检查核查工作的整体满意情况。</t>
  </si>
  <si>
    <t>全面宣传推介寻甸县文化和旅游资源。</t>
  </si>
  <si>
    <t>宣传活动举办次数</t>
  </si>
  <si>
    <t>反映组织宣传活动次数的情况。</t>
  </si>
  <si>
    <t>改善基层公共文化服务保障水平，加强基层公共文化服务人才队伍建设，支持加快构建现代公共文化服务体系，促进基本公共文化服务标准化、均等化。</t>
  </si>
  <si>
    <t>贫困地区乡镇配送以戏曲为主的演出场次</t>
  </si>
  <si>
    <t>84</t>
  </si>
  <si>
    <t>场</t>
  </si>
  <si>
    <t>反映年度举办公益演出的场次情况。</t>
  </si>
  <si>
    <t>观众人次每场</t>
  </si>
  <si>
    <t>200</t>
  </si>
  <si>
    <t>反映观看节目的观众人次情况。</t>
  </si>
  <si>
    <t>观众满意度</t>
  </si>
  <si>
    <t>反映观众满意度。</t>
  </si>
  <si>
    <t>办理市政协提案中相关项目的补助。</t>
  </si>
  <si>
    <t>形成意见、条数</t>
  </si>
  <si>
    <t>条</t>
  </si>
  <si>
    <t>研究成效采纳</t>
  </si>
  <si>
    <t>反映补助促进受助对象生活状况改善的情况。</t>
  </si>
  <si>
    <t>保障文化中心正常工作运转。</t>
  </si>
  <si>
    <t>反映是否纳入部门的年度计划。</t>
  </si>
  <si>
    <t>保障工作运转</t>
  </si>
  <si>
    <t>进一步提高产业发展和项目建设的工作质量和工作成效。</t>
  </si>
  <si>
    <t>购置设备数量</t>
  </si>
  <si>
    <t>1台</t>
  </si>
  <si>
    <t>台（套）</t>
  </si>
  <si>
    <t>反映购置数量完成情况。</t>
  </si>
  <si>
    <t>购置设备利用率</t>
  </si>
  <si>
    <t>9年</t>
  </si>
  <si>
    <t>年</t>
  </si>
  <si>
    <t>反映设备利用情况。
设备利用率=（投入使用设备数/购置设备总数）*100%。</t>
  </si>
  <si>
    <t>设备采购经济性</t>
  </si>
  <si>
    <t>90%</t>
  </si>
  <si>
    <t>反映设备采购成本低于计划数所获得的经济效益。</t>
  </si>
  <si>
    <t>使用人员满意度</t>
  </si>
  <si>
    <t>反映服务对象对购置设备的整体满意情况。
使用人员满意度=（对购置设备满意的人数/问卷调查人数）*100%。</t>
  </si>
  <si>
    <t>保障全县美术馆、公共图书馆文化馆（站）免费开放，基本公共文化服务的免费提供。</t>
  </si>
  <si>
    <t>保障文化和旅游工作正常开展。</t>
  </si>
  <si>
    <t>1000</t>
  </si>
  <si>
    <t>通过每年选树的典型案列打造示范品牌，引领完善城乡基层公共文化服务体系建设。</t>
  </si>
  <si>
    <t>全国基层公共文化服务高质量发展典型案列</t>
  </si>
  <si>
    <t>反映全国基层公共文化服务高质量发展典型案列的数量情况。</t>
  </si>
  <si>
    <t>对公共文化服务的影响</t>
  </si>
  <si>
    <t>持续增强。</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</si>
  <si>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</si>
  <si>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文物保护单位“四有”工作及羊街磨盘寺会谈旧址、三圣宫修缮</t>
  </si>
  <si>
    <t>工程总量</t>
  </si>
  <si>
    <t>反映新建、改造、修缮工程量完成情况。</t>
  </si>
  <si>
    <t>安全事故发生率</t>
  </si>
  <si>
    <t>反映工程实施期间的安全目标。</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</si>
  <si>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</si>
  <si>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</si>
  <si>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</si>
  <si>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</si>
  <si>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根据《云南省博物馆纪念馆免费开放专项资金管理暂行办法》等相关规定，主要用于公共空间设施场地的免费开放和基本公共文化服务项目的免费提供。</t>
  </si>
  <si>
    <t>用于免费开放纪念馆正常运转和布展</t>
  </si>
  <si>
    <t>免费开放参观者增长率</t>
  </si>
  <si>
    <t>参观群众满意度</t>
  </si>
  <si>
    <t>打造阅享文化基地，提升图书馆配套设施。</t>
  </si>
  <si>
    <t>日均开放时长</t>
  </si>
  <si>
    <t>小时</t>
  </si>
  <si>
    <t>反映大型场馆日均开放的时长情况。</t>
  </si>
  <si>
    <t>免费开放天数</t>
  </si>
  <si>
    <t>300</t>
  </si>
  <si>
    <t>反映大型场馆免费开放的天数情况。</t>
  </si>
  <si>
    <t>策划、制作、安装全县旅游标识标牌，用于开展全县红色旅游有关可研、规划编制，用于全县红色旅游有关项目建设</t>
  </si>
  <si>
    <t>旅游标识标牌建设</t>
  </si>
  <si>
    <t>反映红色旅游示范点的建设情况。</t>
  </si>
  <si>
    <t>时效指标</t>
  </si>
  <si>
    <t>使用年限</t>
  </si>
  <si>
    <t>计划完成率=在规定时间内宣传任务完成数/宣传任务计划数*100%</t>
  </si>
  <si>
    <t>带动就业人员</t>
  </si>
  <si>
    <t>人</t>
  </si>
  <si>
    <t>反映社会效益情况。</t>
  </si>
  <si>
    <t>96</t>
  </si>
  <si>
    <t>加强对第八批全国重点和省级文保单位保护工作。</t>
  </si>
  <si>
    <t>工程数量</t>
  </si>
  <si>
    <t>反映工程设计实现的功能数量或工程的相对独立单元的数量。</t>
  </si>
  <si>
    <t>参观人数增幅</t>
  </si>
  <si>
    <t>反映设施建成后的利用、使用的情况。
综合使用率=（投入使用的基础建设工程建设内容/完成建设内容）*100%</t>
  </si>
  <si>
    <t>引导和支持地方提供基本公共文化服务项目，改善基层公共文化设施条件，加强基层公共文化队伍建设。</t>
  </si>
  <si>
    <t>举办公益演出的场次</t>
  </si>
  <si>
    <t>观众人次增长率</t>
  </si>
  <si>
    <t>完成羊街磨盘寺谈判旧址厢房修缮工程前期评审工作。</t>
  </si>
  <si>
    <t>安全事故发生次数</t>
  </si>
  <si>
    <t>0</t>
  </si>
  <si>
    <t>反映场馆安全事故发生的次数情况。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</si>
  <si>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</si>
  <si>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</si>
  <si>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</si>
  <si>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</si>
  <si>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</si>
  <si>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</si>
  <si>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</si>
  <si>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</si>
  <si>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</si>
  <si>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</si>
  <si>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</si>
  <si>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</si>
  <si>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</si>
  <si>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</si>
  <si>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</si>
  <si>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</si>
  <si>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</si>
  <si>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</si>
  <si>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</si>
  <si>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</si>
  <si>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</si>
  <si>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</si>
  <si>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</si>
  <si>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</si>
  <si>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</si>
  <si>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</si>
  <si>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</si>
  <si>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</si>
  <si>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</si>
  <si>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</si>
  <si>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</si>
  <si>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</si>
  <si>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</si>
  <si>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</si>
  <si>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</si>
  <si>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</si>
  <si>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</si>
  <si>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</si>
  <si>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</si>
  <si>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</si>
  <si>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</si>
  <si>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</si>
  <si>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</si>
  <si>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</si>
  <si>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</si>
  <si>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</si>
  <si>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</si>
  <si>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</si>
  <si>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</si>
  <si>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</si>
  <si>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</si>
  <si>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</si>
  <si>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</si>
  <si>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</si>
  <si>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</si>
  <si>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</si>
  <si>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</si>
  <si>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</si>
  <si>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</si>
  <si>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216 其他公用支出</t>
  </si>
  <si>
    <t>本级</t>
  </si>
  <si>
    <t>229 其他运转类</t>
  </si>
  <si>
    <t>311 专项业务类</t>
  </si>
  <si>
    <t/>
  </si>
  <si>
    <t>本单位无此事项内容公开，故此表为空表。</t>
    <phoneticPr fontId="16" type="noConversion"/>
  </si>
</sst>
</file>

<file path=xl/styles.xml><?xml version="1.0" encoding="utf-8"?>
<styleSheet xmlns="http://schemas.openxmlformats.org/spreadsheetml/2006/main">
  <numFmts count="4">
    <numFmt numFmtId="178" formatCode="#,##0.00;\-#,##0.00;;@"/>
    <numFmt numFmtId="179" formatCode="yyyy\-mm\-dd"/>
    <numFmt numFmtId="180" formatCode="yyyy\-mm\-dd\ hh:mm:ss"/>
    <numFmt numFmtId="181" formatCode="#,##0;\-#,##0;;@"/>
  </numFmts>
  <fonts count="1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9">
    <xf numFmtId="0" fontId="0" fillId="0" borderId="0"/>
    <xf numFmtId="178" fontId="15" fillId="0" borderId="7">
      <alignment horizontal="right" vertical="center"/>
    </xf>
    <xf numFmtId="49" fontId="15" fillId="0" borderId="7">
      <alignment horizontal="left" vertical="center" wrapText="1"/>
    </xf>
    <xf numFmtId="178" fontId="15" fillId="0" borderId="7">
      <alignment horizontal="right" vertical="center"/>
    </xf>
    <xf numFmtId="21" fontId="15" fillId="0" borderId="7">
      <alignment horizontal="right" vertical="center"/>
    </xf>
    <xf numFmtId="179" fontId="15" fillId="0" borderId="7">
      <alignment horizontal="right" vertical="center"/>
    </xf>
    <xf numFmtId="180" fontId="15" fillId="0" borderId="7">
      <alignment horizontal="right" vertical="center"/>
    </xf>
    <xf numFmtId="10" fontId="15" fillId="0" borderId="7">
      <alignment horizontal="right" vertical="center"/>
    </xf>
    <xf numFmtId="181" fontId="15" fillId="0" borderId="7">
      <alignment horizontal="right" vertical="center"/>
    </xf>
  </cellStyleXfs>
  <cellXfs count="225">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2" applyFont="1">
      <alignment horizontal="left" vertical="center" wrapText="1"/>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3" applyNumberFormat="1" applyFont="1">
      <alignment horizontal="right" vertical="center"/>
    </xf>
    <xf numFmtId="0" fontId="6" fillId="0" borderId="0" xfId="0" applyFont="1" applyProtection="1">
      <protection locked="0"/>
    </xf>
    <xf numFmtId="0" fontId="6" fillId="0" borderId="0" xfId="0" applyFont="1"/>
    <xf numFmtId="0" fontId="1" fillId="2" borderId="0" xfId="0" applyFont="1" applyFill="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2" borderId="0" xfId="0" applyFont="1" applyFill="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4" fillId="0" borderId="0" xfId="0" applyFont="1" applyAlignment="1">
      <alignmen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3" applyFont="1">
      <alignment horizontal="right" vertical="center"/>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4" fillId="0" borderId="0" xfId="0" applyFont="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178" fontId="5" fillId="0" borderId="7" xfId="0" applyNumberFormat="1" applyFont="1" applyBorder="1" applyAlignment="1">
      <alignment horizontal="right" vertical="center"/>
    </xf>
    <xf numFmtId="181" fontId="5" fillId="0" borderId="7" xfId="8" applyFont="1" applyAlignment="1">
      <alignment horizontal="center" vertical="center"/>
    </xf>
    <xf numFmtId="181"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2" fillId="0" borderId="7" xfId="0" applyFont="1" applyBorder="1" applyAlignment="1">
      <alignment horizontal="left" vertical="center"/>
    </xf>
    <xf numFmtId="0" fontId="2" fillId="0" borderId="0" xfId="0" applyFont="1" applyAlignment="1">
      <alignment horizontal="right" vertical="center" wrapText="1"/>
    </xf>
    <xf numFmtId="49" fontId="4" fillId="0" borderId="7" xfId="0" applyNumberFormat="1" applyFont="1" applyBorder="1" applyAlignment="1">
      <alignment horizontal="center" vertical="center"/>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xf>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7" fillId="2" borderId="0" xfId="0" applyFont="1" applyFill="1" applyAlignment="1" applyProtection="1">
      <alignment horizontal="center" vertical="center" wrapText="1"/>
      <protection locked="0"/>
    </xf>
    <xf numFmtId="0" fontId="0" fillId="0" borderId="0" xfId="0"/>
    <xf numFmtId="0" fontId="2" fillId="2" borderId="0" xfId="0" applyFont="1" applyFill="1" applyAlignment="1" applyProtection="1">
      <alignment horizontal="left" vertical="center" wrapText="1"/>
      <protection locked="0"/>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2" borderId="0" xfId="0" applyFont="1" applyFill="1" applyAlignment="1" applyProtection="1">
      <alignment horizontal="righ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11" xfId="0" applyFont="1" applyFill="1" applyBorder="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10" fillId="0" borderId="0" xfId="0" applyFont="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Alignment="1">
      <alignment horizontal="center" vertical="center"/>
    </xf>
    <xf numFmtId="0" fontId="6" fillId="0" borderId="0" xfId="0" applyFont="1"/>
    <xf numFmtId="0" fontId="6" fillId="0" borderId="0" xfId="0" applyFont="1" applyProtection="1">
      <protection locked="0"/>
    </xf>
    <xf numFmtId="0" fontId="2"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8" fillId="0" borderId="0" xfId="0" applyFont="1" applyAlignment="1">
      <alignment horizontal="center" vertical="center"/>
    </xf>
    <xf numFmtId="0" fontId="2" fillId="0" borderId="7" xfId="0" applyFont="1" applyBorder="1" applyAlignment="1">
      <alignment horizontal="left" vertical="center" wrapText="1" indent="2"/>
    </xf>
    <xf numFmtId="0" fontId="2" fillId="2" borderId="7" xfId="0" applyFont="1" applyFill="1" applyBorder="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right"/>
      <protection locked="0"/>
    </xf>
    <xf numFmtId="0" fontId="1" fillId="0" borderId="4"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8" fillId="0" borderId="0" xfId="0" applyFont="1" applyAlignment="1">
      <alignment horizontal="center" vertical="center" wrapText="1"/>
    </xf>
    <xf numFmtId="0" fontId="4" fillId="0" borderId="0" xfId="0" applyFont="1" applyProtection="1">
      <protection locked="0"/>
    </xf>
    <xf numFmtId="0" fontId="4" fillId="0" borderId="0" xfId="0" applyFont="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1" fillId="2" borderId="0" xfId="0" applyFont="1" applyFill="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cellXfs>
  <cellStyles count="9">
    <cellStyle name="DateStyle" xfId="5"/>
    <cellStyle name="DateTimeStyle" xfId="6"/>
    <cellStyle name="IntegralNumberStyle" xfId="8"/>
    <cellStyle name="MoneyStyle" xfId="3"/>
    <cellStyle name="NumberStyle" xfId="1"/>
    <cellStyle name="PercentStyle" xfId="7"/>
    <cellStyle name="TextStyle" xfId="2"/>
    <cellStyle name="TimeStyle" xfId="4"/>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sheetPr>
  <dimension ref="A1:D36"/>
  <sheetViews>
    <sheetView showGridLines="0" showZeros="0" topLeftCell="A22" workbookViewId="0"/>
  </sheetViews>
  <sheetFormatPr defaultColWidth="8.625" defaultRowHeight="12.75" customHeight="1"/>
  <cols>
    <col min="1" max="4" width="41" customWidth="1"/>
  </cols>
  <sheetData>
    <row r="1" spans="1:4" ht="15" customHeight="1">
      <c r="A1" s="23"/>
      <c r="B1" s="23"/>
      <c r="C1" s="23"/>
      <c r="D1" s="33" t="s">
        <v>0</v>
      </c>
    </row>
    <row r="2" spans="1:4" ht="41.25" customHeight="1">
      <c r="A2" s="89" t="str">
        <f>"2025"&amp;"年部门财务收支预算总表"</f>
        <v>2025年部门财务收支预算总表</v>
      </c>
      <c r="B2" s="90"/>
      <c r="C2" s="90"/>
      <c r="D2" s="90"/>
    </row>
    <row r="3" spans="1:4" ht="17.25" customHeight="1">
      <c r="A3" s="91" t="str">
        <f>"单位名称："&amp;"寻甸回族彝族自治县文化和旅游局"</f>
        <v>单位名称：寻甸回族彝族自治县文化和旅游局</v>
      </c>
      <c r="B3" s="92"/>
      <c r="D3" s="72" t="s">
        <v>1</v>
      </c>
    </row>
    <row r="4" spans="1:4" ht="23.25" customHeight="1">
      <c r="A4" s="93" t="s">
        <v>2</v>
      </c>
      <c r="B4" s="94"/>
      <c r="C4" s="93" t="s">
        <v>3</v>
      </c>
      <c r="D4" s="94"/>
    </row>
    <row r="5" spans="1:4" ht="24" customHeight="1">
      <c r="A5" s="78" t="s">
        <v>4</v>
      </c>
      <c r="B5" s="78" t="s">
        <v>5</v>
      </c>
      <c r="C5" s="78" t="s">
        <v>6</v>
      </c>
      <c r="D5" s="78" t="s">
        <v>5</v>
      </c>
    </row>
    <row r="6" spans="1:4" ht="17.25" customHeight="1">
      <c r="A6" s="79" t="s">
        <v>7</v>
      </c>
      <c r="B6" s="43">
        <v>20297677.989999998</v>
      </c>
      <c r="C6" s="79" t="s">
        <v>8</v>
      </c>
      <c r="D6" s="43"/>
    </row>
    <row r="7" spans="1:4" ht="17.25" customHeight="1">
      <c r="A7" s="79" t="s">
        <v>9</v>
      </c>
      <c r="B7" s="43">
        <v>121656</v>
      </c>
      <c r="C7" s="79" t="s">
        <v>10</v>
      </c>
      <c r="D7" s="43"/>
    </row>
    <row r="8" spans="1:4" ht="17.25" customHeight="1">
      <c r="A8" s="79" t="s">
        <v>11</v>
      </c>
      <c r="B8" s="43"/>
      <c r="C8" s="88" t="s">
        <v>12</v>
      </c>
      <c r="D8" s="43"/>
    </row>
    <row r="9" spans="1:4" ht="17.25" customHeight="1">
      <c r="A9" s="79" t="s">
        <v>13</v>
      </c>
      <c r="B9" s="43"/>
      <c r="C9" s="88" t="s">
        <v>14</v>
      </c>
      <c r="D9" s="43"/>
    </row>
    <row r="10" spans="1:4" ht="17.25" customHeight="1">
      <c r="A10" s="79" t="s">
        <v>15</v>
      </c>
      <c r="B10" s="43"/>
      <c r="C10" s="88" t="s">
        <v>16</v>
      </c>
      <c r="D10" s="43"/>
    </row>
    <row r="11" spans="1:4" ht="17.25" customHeight="1">
      <c r="A11" s="79" t="s">
        <v>17</v>
      </c>
      <c r="B11" s="43"/>
      <c r="C11" s="88" t="s">
        <v>18</v>
      </c>
      <c r="D11" s="43"/>
    </row>
    <row r="12" spans="1:4" ht="17.25" customHeight="1">
      <c r="A12" s="79" t="s">
        <v>19</v>
      </c>
      <c r="B12" s="43"/>
      <c r="C12" s="18" t="s">
        <v>20</v>
      </c>
      <c r="D12" s="43">
        <v>21568660.239999998</v>
      </c>
    </row>
    <row r="13" spans="1:4" ht="17.25" customHeight="1">
      <c r="A13" s="79" t="s">
        <v>21</v>
      </c>
      <c r="B13" s="43"/>
      <c r="C13" s="18" t="s">
        <v>22</v>
      </c>
      <c r="D13" s="43">
        <v>2110221.91</v>
      </c>
    </row>
    <row r="14" spans="1:4" ht="17.25" customHeight="1">
      <c r="A14" s="79" t="s">
        <v>23</v>
      </c>
      <c r="B14" s="43"/>
      <c r="C14" s="18" t="s">
        <v>24</v>
      </c>
      <c r="D14" s="43">
        <v>1494205.75</v>
      </c>
    </row>
    <row r="15" spans="1:4" ht="17.25" customHeight="1">
      <c r="A15" s="79" t="s">
        <v>25</v>
      </c>
      <c r="B15" s="56"/>
      <c r="C15" s="18" t="s">
        <v>26</v>
      </c>
      <c r="D15" s="43"/>
    </row>
    <row r="16" spans="1:4" ht="17.25" customHeight="1">
      <c r="A16" s="75"/>
      <c r="B16" s="43"/>
      <c r="C16" s="18" t="s">
        <v>27</v>
      </c>
      <c r="D16" s="43">
        <v>121656</v>
      </c>
    </row>
    <row r="17" spans="1:4" ht="17.25" customHeight="1">
      <c r="A17" s="80"/>
      <c r="B17" s="43"/>
      <c r="C17" s="18" t="s">
        <v>28</v>
      </c>
      <c r="D17" s="43"/>
    </row>
    <row r="18" spans="1:4" ht="17.25" customHeight="1">
      <c r="A18" s="80"/>
      <c r="B18" s="43"/>
      <c r="C18" s="18" t="s">
        <v>29</v>
      </c>
      <c r="D18" s="43"/>
    </row>
    <row r="19" spans="1:4" ht="17.25" customHeight="1">
      <c r="A19" s="80"/>
      <c r="B19" s="43"/>
      <c r="C19" s="18" t="s">
        <v>30</v>
      </c>
      <c r="D19" s="43"/>
    </row>
    <row r="20" spans="1:4" ht="17.25" customHeight="1">
      <c r="A20" s="80"/>
      <c r="B20" s="43"/>
      <c r="C20" s="18" t="s">
        <v>31</v>
      </c>
      <c r="D20" s="43"/>
    </row>
    <row r="21" spans="1:4" ht="17.25" customHeight="1">
      <c r="A21" s="80"/>
      <c r="B21" s="43"/>
      <c r="C21" s="18" t="s">
        <v>32</v>
      </c>
      <c r="D21" s="43"/>
    </row>
    <row r="22" spans="1:4" ht="17.25" customHeight="1">
      <c r="A22" s="80"/>
      <c r="B22" s="43"/>
      <c r="C22" s="18" t="s">
        <v>33</v>
      </c>
      <c r="D22" s="43"/>
    </row>
    <row r="23" spans="1:4" ht="17.25" customHeight="1">
      <c r="A23" s="80"/>
      <c r="B23" s="43"/>
      <c r="C23" s="18" t="s">
        <v>34</v>
      </c>
      <c r="D23" s="43"/>
    </row>
    <row r="24" spans="1:4" ht="17.25" customHeight="1">
      <c r="A24" s="80"/>
      <c r="B24" s="43"/>
      <c r="C24" s="18" t="s">
        <v>35</v>
      </c>
      <c r="D24" s="43">
        <v>1103323.44</v>
      </c>
    </row>
    <row r="25" spans="1:4" ht="17.25" customHeight="1">
      <c r="A25" s="80"/>
      <c r="B25" s="43"/>
      <c r="C25" s="18" t="s">
        <v>36</v>
      </c>
      <c r="D25" s="43"/>
    </row>
    <row r="26" spans="1:4" ht="17.25" customHeight="1">
      <c r="A26" s="80"/>
      <c r="B26" s="43"/>
      <c r="C26" s="75" t="s">
        <v>37</v>
      </c>
      <c r="D26" s="43"/>
    </row>
    <row r="27" spans="1:4" ht="17.25" customHeight="1">
      <c r="A27" s="80"/>
      <c r="B27" s="43"/>
      <c r="C27" s="18" t="s">
        <v>38</v>
      </c>
      <c r="D27" s="43"/>
    </row>
    <row r="28" spans="1:4" ht="16.5" customHeight="1">
      <c r="A28" s="80"/>
      <c r="B28" s="43"/>
      <c r="C28" s="18" t="s">
        <v>39</v>
      </c>
      <c r="D28" s="43"/>
    </row>
    <row r="29" spans="1:4" ht="16.5" customHeight="1">
      <c r="A29" s="80"/>
      <c r="B29" s="43"/>
      <c r="C29" s="75" t="s">
        <v>40</v>
      </c>
      <c r="D29" s="43"/>
    </row>
    <row r="30" spans="1:4" ht="17.25" customHeight="1">
      <c r="A30" s="80"/>
      <c r="B30" s="43"/>
      <c r="C30" s="75" t="s">
        <v>41</v>
      </c>
      <c r="D30" s="43"/>
    </row>
    <row r="31" spans="1:4" ht="17.25" customHeight="1">
      <c r="A31" s="80"/>
      <c r="B31" s="43"/>
      <c r="C31" s="18" t="s">
        <v>42</v>
      </c>
      <c r="D31" s="43"/>
    </row>
    <row r="32" spans="1:4" ht="16.5" customHeight="1">
      <c r="A32" s="80" t="s">
        <v>43</v>
      </c>
      <c r="B32" s="43">
        <v>20419333.989999998</v>
      </c>
      <c r="C32" s="80" t="s">
        <v>44</v>
      </c>
      <c r="D32" s="43">
        <v>26398067.34</v>
      </c>
    </row>
    <row r="33" spans="1:4" ht="16.5" customHeight="1">
      <c r="A33" s="75" t="s">
        <v>45</v>
      </c>
      <c r="B33" s="43">
        <v>5978733.3499999996</v>
      </c>
      <c r="C33" s="75" t="s">
        <v>46</v>
      </c>
      <c r="D33" s="43"/>
    </row>
    <row r="34" spans="1:4" ht="16.5" customHeight="1">
      <c r="A34" s="18" t="s">
        <v>47</v>
      </c>
      <c r="B34" s="56">
        <v>5978733.3499999996</v>
      </c>
      <c r="C34" s="18" t="s">
        <v>47</v>
      </c>
      <c r="D34" s="56"/>
    </row>
    <row r="35" spans="1:4" ht="16.5" customHeight="1">
      <c r="A35" s="18" t="s">
        <v>48</v>
      </c>
      <c r="B35" s="56"/>
      <c r="C35" s="18" t="s">
        <v>49</v>
      </c>
      <c r="D35" s="56"/>
    </row>
    <row r="36" spans="1:4" ht="16.5" customHeight="1">
      <c r="A36" s="81" t="s">
        <v>50</v>
      </c>
      <c r="B36" s="43">
        <v>26398067.34</v>
      </c>
      <c r="C36" s="81" t="s">
        <v>51</v>
      </c>
      <c r="D36" s="43">
        <v>26398067.34</v>
      </c>
    </row>
  </sheetData>
  <mergeCells count="4">
    <mergeCell ref="A2:D2"/>
    <mergeCell ref="A3:B3"/>
    <mergeCell ref="A4:B4"/>
    <mergeCell ref="C4:D4"/>
  </mergeCells>
  <phoneticPr fontId="16"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sheetPr>
    <outlinePr summaryRight="0"/>
  </sheetPr>
  <dimension ref="A1:F11"/>
  <sheetViews>
    <sheetView showZeros="0" workbookViewId="0"/>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2" customHeight="1">
      <c r="A1" s="61">
        <v>1</v>
      </c>
      <c r="B1" s="62">
        <v>0</v>
      </c>
      <c r="C1" s="61">
        <v>1</v>
      </c>
      <c r="D1" s="63"/>
      <c r="E1" s="63"/>
      <c r="F1" s="60" t="s">
        <v>627</v>
      </c>
    </row>
    <row r="2" spans="1:6" ht="42" customHeight="1">
      <c r="A2" s="178" t="str">
        <f>"2025"&amp;"年部门政府性基金预算支出预算表"</f>
        <v>2025年部门政府性基金预算支出预算表</v>
      </c>
      <c r="B2" s="178" t="s">
        <v>628</v>
      </c>
      <c r="C2" s="179"/>
      <c r="D2" s="125"/>
      <c r="E2" s="125"/>
      <c r="F2" s="125"/>
    </row>
    <row r="3" spans="1:6" ht="13.5" customHeight="1">
      <c r="A3" s="149" t="str">
        <f>"单位名称："&amp;"寻甸回族彝族自治县文化和旅游局"</f>
        <v>单位名称：寻甸回族彝族自治县文化和旅游局</v>
      </c>
      <c r="B3" s="149" t="s">
        <v>629</v>
      </c>
      <c r="C3" s="180"/>
      <c r="D3" s="63"/>
      <c r="E3" s="63"/>
      <c r="F3" s="60" t="s">
        <v>1</v>
      </c>
    </row>
    <row r="4" spans="1:6" ht="19.5" customHeight="1">
      <c r="A4" s="133" t="s">
        <v>208</v>
      </c>
      <c r="B4" s="182" t="s">
        <v>73</v>
      </c>
      <c r="C4" s="133" t="s">
        <v>74</v>
      </c>
      <c r="D4" s="155" t="s">
        <v>630</v>
      </c>
      <c r="E4" s="129"/>
      <c r="F4" s="130"/>
    </row>
    <row r="5" spans="1:6" ht="18.75" customHeight="1">
      <c r="A5" s="165"/>
      <c r="B5" s="183"/>
      <c r="C5" s="165"/>
      <c r="D5" s="8" t="s">
        <v>55</v>
      </c>
      <c r="E5" s="7" t="s">
        <v>76</v>
      </c>
      <c r="F5" s="8" t="s">
        <v>77</v>
      </c>
    </row>
    <row r="6" spans="1:6" ht="18.75" customHeight="1">
      <c r="A6" s="35">
        <v>1</v>
      </c>
      <c r="B6" s="64" t="s">
        <v>84</v>
      </c>
      <c r="C6" s="35">
        <v>3</v>
      </c>
      <c r="D6" s="65">
        <v>4</v>
      </c>
      <c r="E6" s="65">
        <v>5</v>
      </c>
      <c r="F6" s="65">
        <v>6</v>
      </c>
    </row>
    <row r="7" spans="1:6" ht="21" customHeight="1">
      <c r="A7" s="11" t="s">
        <v>70</v>
      </c>
      <c r="B7" s="11"/>
      <c r="C7" s="11"/>
      <c r="D7" s="43">
        <v>121656</v>
      </c>
      <c r="E7" s="43"/>
      <c r="F7" s="43">
        <v>121656</v>
      </c>
    </row>
    <row r="8" spans="1:6" ht="21" customHeight="1">
      <c r="A8" s="11"/>
      <c r="B8" s="11" t="s">
        <v>148</v>
      </c>
      <c r="C8" s="11" t="s">
        <v>149</v>
      </c>
      <c r="D8" s="43">
        <v>121656</v>
      </c>
      <c r="E8" s="43"/>
      <c r="F8" s="43">
        <v>121656</v>
      </c>
    </row>
    <row r="9" spans="1:6" ht="21" customHeight="1">
      <c r="A9" s="14"/>
      <c r="B9" s="66" t="s">
        <v>150</v>
      </c>
      <c r="C9" s="66" t="s">
        <v>151</v>
      </c>
      <c r="D9" s="43">
        <v>121656</v>
      </c>
      <c r="E9" s="43"/>
      <c r="F9" s="43">
        <v>121656</v>
      </c>
    </row>
    <row r="10" spans="1:6" ht="21" customHeight="1">
      <c r="A10" s="14"/>
      <c r="B10" s="67" t="s">
        <v>152</v>
      </c>
      <c r="C10" s="67" t="s">
        <v>153</v>
      </c>
      <c r="D10" s="43">
        <v>121656</v>
      </c>
      <c r="E10" s="43"/>
      <c r="F10" s="43">
        <v>121656</v>
      </c>
    </row>
    <row r="11" spans="1:6" ht="18.75" customHeight="1">
      <c r="A11" s="97" t="s">
        <v>198</v>
      </c>
      <c r="B11" s="97" t="s">
        <v>198</v>
      </c>
      <c r="C11" s="181" t="s">
        <v>198</v>
      </c>
      <c r="D11" s="43">
        <v>121656</v>
      </c>
      <c r="E11" s="43"/>
      <c r="F11" s="43">
        <v>121656</v>
      </c>
    </row>
  </sheetData>
  <mergeCells count="7">
    <mergeCell ref="A2:F2"/>
    <mergeCell ref="A3:C3"/>
    <mergeCell ref="D4:F4"/>
    <mergeCell ref="A11:C11"/>
    <mergeCell ref="A4:A5"/>
    <mergeCell ref="B4:B5"/>
    <mergeCell ref="C4:C5"/>
  </mergeCells>
  <phoneticPr fontId="16"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sheetPr>
    <outlinePr summaryRight="0"/>
  </sheetPr>
  <dimension ref="A1:S11"/>
  <sheetViews>
    <sheetView showZeros="0" workbookViewId="0">
      <selection activeCell="A15" sqref="A15"/>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5.75" customHeight="1">
      <c r="B1" s="45"/>
      <c r="C1" s="45"/>
      <c r="R1" s="2"/>
      <c r="S1" s="2" t="s">
        <v>631</v>
      </c>
    </row>
    <row r="2" spans="1:19" ht="41.25" customHeight="1">
      <c r="A2" s="184" t="str">
        <f>"2025"&amp;"年部门政府采购预算表"</f>
        <v>2025年部门政府采购预算表</v>
      </c>
      <c r="B2" s="147"/>
      <c r="C2" s="147"/>
      <c r="D2" s="148"/>
      <c r="E2" s="148"/>
      <c r="F2" s="148"/>
      <c r="G2" s="148"/>
      <c r="H2" s="148"/>
      <c r="I2" s="148"/>
      <c r="J2" s="148"/>
      <c r="K2" s="148"/>
      <c r="L2" s="148"/>
      <c r="M2" s="147"/>
      <c r="N2" s="148"/>
      <c r="O2" s="148"/>
      <c r="P2" s="147"/>
      <c r="Q2" s="148"/>
      <c r="R2" s="147"/>
      <c r="S2" s="147"/>
    </row>
    <row r="3" spans="1:19" ht="18.75" customHeight="1">
      <c r="A3" s="140" t="str">
        <f>"单位名称："&amp;"寻甸回族彝族自治县文化和旅游局"</f>
        <v>单位名称：寻甸回族彝族自治县文化和旅游局</v>
      </c>
      <c r="B3" s="185"/>
      <c r="C3" s="185"/>
      <c r="D3" s="186"/>
      <c r="E3" s="186"/>
      <c r="F3" s="186"/>
      <c r="G3" s="186"/>
      <c r="H3" s="186"/>
      <c r="I3" s="4"/>
      <c r="J3" s="4"/>
      <c r="K3" s="4"/>
      <c r="L3" s="4"/>
      <c r="R3" s="5"/>
      <c r="S3" s="60" t="s">
        <v>1</v>
      </c>
    </row>
    <row r="4" spans="1:19" ht="15.75" customHeight="1">
      <c r="A4" s="169" t="s">
        <v>207</v>
      </c>
      <c r="B4" s="199" t="s">
        <v>208</v>
      </c>
      <c r="C4" s="199" t="s">
        <v>632</v>
      </c>
      <c r="D4" s="201" t="s">
        <v>633</v>
      </c>
      <c r="E4" s="201" t="s">
        <v>634</v>
      </c>
      <c r="F4" s="201" t="s">
        <v>635</v>
      </c>
      <c r="G4" s="201" t="s">
        <v>636</v>
      </c>
      <c r="H4" s="201" t="s">
        <v>637</v>
      </c>
      <c r="I4" s="187" t="s">
        <v>215</v>
      </c>
      <c r="J4" s="187"/>
      <c r="K4" s="187"/>
      <c r="L4" s="187"/>
      <c r="M4" s="153"/>
      <c r="N4" s="187"/>
      <c r="O4" s="187"/>
      <c r="P4" s="152"/>
      <c r="Q4" s="187"/>
      <c r="R4" s="153"/>
      <c r="S4" s="154"/>
    </row>
    <row r="5" spans="1:19" ht="17.25" customHeight="1">
      <c r="A5" s="170"/>
      <c r="B5" s="200"/>
      <c r="C5" s="200"/>
      <c r="D5" s="202"/>
      <c r="E5" s="202"/>
      <c r="F5" s="202"/>
      <c r="G5" s="202"/>
      <c r="H5" s="202"/>
      <c r="I5" s="202" t="s">
        <v>55</v>
      </c>
      <c r="J5" s="202" t="s">
        <v>58</v>
      </c>
      <c r="K5" s="202" t="s">
        <v>638</v>
      </c>
      <c r="L5" s="202" t="s">
        <v>639</v>
      </c>
      <c r="M5" s="204" t="s">
        <v>640</v>
      </c>
      <c r="N5" s="188" t="s">
        <v>641</v>
      </c>
      <c r="O5" s="188"/>
      <c r="P5" s="189"/>
      <c r="Q5" s="188"/>
      <c r="R5" s="190"/>
      <c r="S5" s="191"/>
    </row>
    <row r="6" spans="1:19" ht="54" customHeight="1">
      <c r="A6" s="171"/>
      <c r="B6" s="191"/>
      <c r="C6" s="191"/>
      <c r="D6" s="203"/>
      <c r="E6" s="203"/>
      <c r="F6" s="203"/>
      <c r="G6" s="203"/>
      <c r="H6" s="203"/>
      <c r="I6" s="203"/>
      <c r="J6" s="203" t="s">
        <v>57</v>
      </c>
      <c r="K6" s="203"/>
      <c r="L6" s="203"/>
      <c r="M6" s="205"/>
      <c r="N6" s="48" t="s">
        <v>57</v>
      </c>
      <c r="O6" s="48" t="s">
        <v>64</v>
      </c>
      <c r="P6" s="47" t="s">
        <v>65</v>
      </c>
      <c r="Q6" s="48" t="s">
        <v>66</v>
      </c>
      <c r="R6" s="53" t="s">
        <v>67</v>
      </c>
      <c r="S6" s="47" t="s">
        <v>68</v>
      </c>
    </row>
    <row r="7" spans="1:19" ht="18" customHeight="1">
      <c r="A7" s="57">
        <v>1</v>
      </c>
      <c r="B7" s="57" t="s">
        <v>84</v>
      </c>
      <c r="C7" s="58">
        <v>3</v>
      </c>
      <c r="D7" s="58">
        <v>4</v>
      </c>
      <c r="E7" s="57">
        <v>5</v>
      </c>
      <c r="F7" s="57">
        <v>6</v>
      </c>
      <c r="G7" s="57">
        <v>7</v>
      </c>
      <c r="H7" s="57">
        <v>8</v>
      </c>
      <c r="I7" s="57">
        <v>9</v>
      </c>
      <c r="J7" s="57">
        <v>10</v>
      </c>
      <c r="K7" s="57">
        <v>11</v>
      </c>
      <c r="L7" s="57">
        <v>12</v>
      </c>
      <c r="M7" s="57">
        <v>13</v>
      </c>
      <c r="N7" s="57">
        <v>14</v>
      </c>
      <c r="O7" s="57">
        <v>15</v>
      </c>
      <c r="P7" s="57">
        <v>16</v>
      </c>
      <c r="Q7" s="57">
        <v>17</v>
      </c>
      <c r="R7" s="57">
        <v>18</v>
      </c>
      <c r="S7" s="57">
        <v>19</v>
      </c>
    </row>
    <row r="8" spans="1:19" ht="21" customHeight="1">
      <c r="A8" s="49"/>
      <c r="B8" s="50"/>
      <c r="C8" s="50"/>
      <c r="D8" s="51"/>
      <c r="E8" s="51"/>
      <c r="F8" s="51"/>
      <c r="G8" s="59"/>
      <c r="H8" s="43"/>
      <c r="I8" s="43"/>
      <c r="J8" s="43"/>
      <c r="K8" s="43"/>
      <c r="L8" s="43"/>
      <c r="M8" s="43"/>
      <c r="N8" s="43"/>
      <c r="O8" s="43"/>
      <c r="P8" s="56"/>
      <c r="Q8" s="56"/>
      <c r="R8" s="43"/>
      <c r="S8" s="43"/>
    </row>
    <row r="9" spans="1:19" ht="21" customHeight="1">
      <c r="A9" s="192" t="s">
        <v>198</v>
      </c>
      <c r="B9" s="193"/>
      <c r="C9" s="193"/>
      <c r="D9" s="194"/>
      <c r="E9" s="194"/>
      <c r="F9" s="194"/>
      <c r="G9" s="110"/>
      <c r="H9" s="43"/>
      <c r="I9" s="43"/>
      <c r="J9" s="43"/>
      <c r="K9" s="43"/>
      <c r="L9" s="43"/>
      <c r="M9" s="43"/>
      <c r="N9" s="43"/>
      <c r="O9" s="43"/>
      <c r="P9" s="56"/>
      <c r="Q9" s="56"/>
      <c r="R9" s="43"/>
      <c r="S9" s="43"/>
    </row>
    <row r="10" spans="1:19" ht="21" customHeight="1">
      <c r="A10" s="195" t="s">
        <v>642</v>
      </c>
      <c r="B10" s="196"/>
      <c r="C10" s="196"/>
      <c r="D10" s="195"/>
      <c r="E10" s="195"/>
      <c r="F10" s="195"/>
      <c r="G10" s="197"/>
      <c r="H10" s="198"/>
      <c r="I10" s="198"/>
      <c r="J10" s="198"/>
      <c r="K10" s="198"/>
      <c r="L10" s="198"/>
      <c r="M10" s="198"/>
      <c r="N10" s="198"/>
      <c r="O10" s="198"/>
      <c r="P10" s="198"/>
      <c r="Q10" s="198"/>
      <c r="R10" s="198"/>
      <c r="S10" s="198"/>
    </row>
    <row r="11" spans="1:19" ht="14.25" customHeight="1">
      <c r="A11" t="s">
        <v>691</v>
      </c>
    </row>
  </sheetData>
  <mergeCells count="19">
    <mergeCell ref="A10:S10"/>
    <mergeCell ref="A4:A6"/>
    <mergeCell ref="B4:B6"/>
    <mergeCell ref="C4:C6"/>
    <mergeCell ref="D4:D6"/>
    <mergeCell ref="E4:E6"/>
    <mergeCell ref="F4:F6"/>
    <mergeCell ref="G4:G6"/>
    <mergeCell ref="H4:H6"/>
    <mergeCell ref="I5:I6"/>
    <mergeCell ref="J5:J6"/>
    <mergeCell ref="K5:K6"/>
    <mergeCell ref="L5:L6"/>
    <mergeCell ref="M5:M6"/>
    <mergeCell ref="A2:S2"/>
    <mergeCell ref="A3:H3"/>
    <mergeCell ref="I4:S4"/>
    <mergeCell ref="N5:S5"/>
    <mergeCell ref="A9:G9"/>
  </mergeCells>
  <phoneticPr fontId="16"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sheetPr>
    <outlinePr summaryRight="0"/>
  </sheetPr>
  <dimension ref="A1:T10"/>
  <sheetViews>
    <sheetView showZeros="0" workbookViewId="0">
      <selection activeCell="B15" sqref="B15"/>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6.5" customHeight="1">
      <c r="A1" s="40"/>
      <c r="B1" s="45"/>
      <c r="C1" s="45"/>
      <c r="D1" s="45"/>
      <c r="E1" s="45"/>
      <c r="F1" s="45"/>
      <c r="G1" s="45"/>
      <c r="H1" s="40"/>
      <c r="I1" s="40"/>
      <c r="J1" s="40"/>
      <c r="K1" s="40"/>
      <c r="L1" s="40"/>
      <c r="M1" s="40"/>
      <c r="N1" s="52"/>
      <c r="O1" s="40"/>
      <c r="P1" s="40"/>
      <c r="Q1" s="45"/>
      <c r="R1" s="40"/>
      <c r="S1" s="54"/>
      <c r="T1" s="54" t="s">
        <v>643</v>
      </c>
    </row>
    <row r="2" spans="1:20" ht="41.25" customHeight="1">
      <c r="A2" s="184" t="str">
        <f>"2025"&amp;"年部门政府购买服务预算表"</f>
        <v>2025年部门政府购买服务预算表</v>
      </c>
      <c r="B2" s="147"/>
      <c r="C2" s="147"/>
      <c r="D2" s="147"/>
      <c r="E2" s="147"/>
      <c r="F2" s="147"/>
      <c r="G2" s="147"/>
      <c r="H2" s="206"/>
      <c r="I2" s="206"/>
      <c r="J2" s="206"/>
      <c r="K2" s="206"/>
      <c r="L2" s="206"/>
      <c r="M2" s="206"/>
      <c r="N2" s="207"/>
      <c r="O2" s="206"/>
      <c r="P2" s="206"/>
      <c r="Q2" s="147"/>
      <c r="R2" s="206"/>
      <c r="S2" s="207"/>
      <c r="T2" s="147"/>
    </row>
    <row r="3" spans="1:20" ht="22.5" customHeight="1">
      <c r="A3" s="208" t="str">
        <f>"单位名称："&amp;"寻甸回族彝族自治县文化和旅游局"</f>
        <v>单位名称：寻甸回族彝族自治县文化和旅游局</v>
      </c>
      <c r="B3" s="185"/>
      <c r="C3" s="185"/>
      <c r="D3" s="185"/>
      <c r="E3" s="185"/>
      <c r="F3" s="185"/>
      <c r="G3" s="185"/>
      <c r="H3" s="209"/>
      <c r="I3" s="209"/>
      <c r="J3" s="39"/>
      <c r="K3" s="39"/>
      <c r="L3" s="39"/>
      <c r="M3" s="39"/>
      <c r="N3" s="52"/>
      <c r="O3" s="40"/>
      <c r="P3" s="40"/>
      <c r="Q3" s="45"/>
      <c r="R3" s="40"/>
      <c r="S3" s="55"/>
      <c r="T3" s="54" t="s">
        <v>1</v>
      </c>
    </row>
    <row r="4" spans="1:20" ht="24" customHeight="1">
      <c r="A4" s="169" t="s">
        <v>207</v>
      </c>
      <c r="B4" s="199" t="s">
        <v>208</v>
      </c>
      <c r="C4" s="199" t="s">
        <v>632</v>
      </c>
      <c r="D4" s="199" t="s">
        <v>644</v>
      </c>
      <c r="E4" s="199" t="s">
        <v>645</v>
      </c>
      <c r="F4" s="199" t="s">
        <v>646</v>
      </c>
      <c r="G4" s="199" t="s">
        <v>647</v>
      </c>
      <c r="H4" s="201" t="s">
        <v>648</v>
      </c>
      <c r="I4" s="201" t="s">
        <v>649</v>
      </c>
      <c r="J4" s="187" t="s">
        <v>215</v>
      </c>
      <c r="K4" s="187"/>
      <c r="L4" s="187"/>
      <c r="M4" s="187"/>
      <c r="N4" s="153"/>
      <c r="O4" s="187"/>
      <c r="P4" s="187"/>
      <c r="Q4" s="152"/>
      <c r="R4" s="187"/>
      <c r="S4" s="153"/>
      <c r="T4" s="154"/>
    </row>
    <row r="5" spans="1:20" ht="24" customHeight="1">
      <c r="A5" s="170"/>
      <c r="B5" s="200"/>
      <c r="C5" s="200"/>
      <c r="D5" s="200"/>
      <c r="E5" s="200"/>
      <c r="F5" s="200"/>
      <c r="G5" s="200"/>
      <c r="H5" s="202"/>
      <c r="I5" s="202"/>
      <c r="J5" s="202" t="s">
        <v>55</v>
      </c>
      <c r="K5" s="202" t="s">
        <v>58</v>
      </c>
      <c r="L5" s="202" t="s">
        <v>638</v>
      </c>
      <c r="M5" s="202" t="s">
        <v>639</v>
      </c>
      <c r="N5" s="204" t="s">
        <v>640</v>
      </c>
      <c r="O5" s="188" t="s">
        <v>641</v>
      </c>
      <c r="P5" s="188"/>
      <c r="Q5" s="189"/>
      <c r="R5" s="188"/>
      <c r="S5" s="190"/>
      <c r="T5" s="191"/>
    </row>
    <row r="6" spans="1:20" ht="54" customHeight="1">
      <c r="A6" s="171"/>
      <c r="B6" s="191"/>
      <c r="C6" s="191"/>
      <c r="D6" s="191"/>
      <c r="E6" s="191"/>
      <c r="F6" s="191"/>
      <c r="G6" s="191"/>
      <c r="H6" s="203"/>
      <c r="I6" s="203"/>
      <c r="J6" s="203"/>
      <c r="K6" s="203" t="s">
        <v>57</v>
      </c>
      <c r="L6" s="203"/>
      <c r="M6" s="203"/>
      <c r="N6" s="205"/>
      <c r="O6" s="48" t="s">
        <v>57</v>
      </c>
      <c r="P6" s="48" t="s">
        <v>64</v>
      </c>
      <c r="Q6" s="47" t="s">
        <v>65</v>
      </c>
      <c r="R6" s="48" t="s">
        <v>66</v>
      </c>
      <c r="S6" s="53" t="s">
        <v>67</v>
      </c>
      <c r="T6" s="47" t="s">
        <v>68</v>
      </c>
    </row>
    <row r="7" spans="1:20" ht="17.25" customHeight="1">
      <c r="A7" s="9">
        <v>1</v>
      </c>
      <c r="B7" s="47">
        <v>2</v>
      </c>
      <c r="C7" s="9">
        <v>3</v>
      </c>
      <c r="D7" s="9">
        <v>4</v>
      </c>
      <c r="E7" s="47">
        <v>5</v>
      </c>
      <c r="F7" s="9">
        <v>6</v>
      </c>
      <c r="G7" s="9">
        <v>7</v>
      </c>
      <c r="H7" s="47">
        <v>8</v>
      </c>
      <c r="I7" s="9">
        <v>9</v>
      </c>
      <c r="J7" s="9">
        <v>10</v>
      </c>
      <c r="K7" s="47">
        <v>11</v>
      </c>
      <c r="L7" s="9">
        <v>12</v>
      </c>
      <c r="M7" s="9">
        <v>13</v>
      </c>
      <c r="N7" s="47">
        <v>14</v>
      </c>
      <c r="O7" s="9">
        <v>15</v>
      </c>
      <c r="P7" s="9">
        <v>16</v>
      </c>
      <c r="Q7" s="47">
        <v>17</v>
      </c>
      <c r="R7" s="9">
        <v>18</v>
      </c>
      <c r="S7" s="9">
        <v>19</v>
      </c>
      <c r="T7" s="9">
        <v>20</v>
      </c>
    </row>
    <row r="8" spans="1:20" ht="21" customHeight="1">
      <c r="A8" s="49"/>
      <c r="B8" s="50"/>
      <c r="C8" s="50"/>
      <c r="D8" s="50"/>
      <c r="E8" s="50"/>
      <c r="F8" s="50"/>
      <c r="G8" s="50"/>
      <c r="H8" s="51"/>
      <c r="I8" s="51"/>
      <c r="J8" s="43"/>
      <c r="K8" s="43"/>
      <c r="L8" s="43"/>
      <c r="M8" s="43"/>
      <c r="N8" s="43"/>
      <c r="O8" s="43"/>
      <c r="P8" s="43"/>
      <c r="Q8" s="56"/>
      <c r="R8" s="56"/>
      <c r="S8" s="43"/>
      <c r="T8" s="43"/>
    </row>
    <row r="9" spans="1:20" ht="21" customHeight="1">
      <c r="A9" s="192" t="s">
        <v>198</v>
      </c>
      <c r="B9" s="193"/>
      <c r="C9" s="193"/>
      <c r="D9" s="193"/>
      <c r="E9" s="193"/>
      <c r="F9" s="193"/>
      <c r="G9" s="193"/>
      <c r="H9" s="194"/>
      <c r="I9" s="109"/>
      <c r="J9" s="43"/>
      <c r="K9" s="43"/>
      <c r="L9" s="43"/>
      <c r="M9" s="43"/>
      <c r="N9" s="43"/>
      <c r="O9" s="43"/>
      <c r="P9" s="43"/>
      <c r="Q9" s="56"/>
      <c r="R9" s="56"/>
      <c r="S9" s="43"/>
      <c r="T9" s="43"/>
    </row>
    <row r="10" spans="1:20" ht="14.25" customHeight="1">
      <c r="A10" t="s">
        <v>691</v>
      </c>
    </row>
  </sheetData>
  <mergeCells count="19">
    <mergeCell ref="L5:L6"/>
    <mergeCell ref="M5:M6"/>
    <mergeCell ref="N5:N6"/>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s>
  <phoneticPr fontId="1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sheetPr>
    <outlinePr summaryRight="0"/>
  </sheetPr>
  <dimension ref="A1:X9"/>
  <sheetViews>
    <sheetView showZeros="0" workbookViewId="0">
      <selection activeCell="B15" sqref="B15"/>
    </sheetView>
  </sheetViews>
  <sheetFormatPr defaultColWidth="9.125" defaultRowHeight="14.25" customHeight="1"/>
  <cols>
    <col min="1" max="1" width="37.75" customWidth="1"/>
    <col min="2" max="24" width="20" customWidth="1"/>
  </cols>
  <sheetData>
    <row r="1" spans="1:24" ht="17.25" customHeight="1">
      <c r="D1" s="38"/>
      <c r="W1" s="2"/>
      <c r="X1" s="2" t="s">
        <v>650</v>
      </c>
    </row>
    <row r="2" spans="1:24" ht="41.25" customHeight="1">
      <c r="A2" s="184" t="str">
        <f>"2025"&amp;"年对下转移支付预算表"</f>
        <v>2025年对下转移支付预算表</v>
      </c>
      <c r="B2" s="148"/>
      <c r="C2" s="148"/>
      <c r="D2" s="148"/>
      <c r="E2" s="148"/>
      <c r="F2" s="148"/>
      <c r="G2" s="148"/>
      <c r="H2" s="148"/>
      <c r="I2" s="148"/>
      <c r="J2" s="148"/>
      <c r="K2" s="148"/>
      <c r="L2" s="148"/>
      <c r="M2" s="148"/>
      <c r="N2" s="148"/>
      <c r="O2" s="148"/>
      <c r="P2" s="148"/>
      <c r="Q2" s="148"/>
      <c r="R2" s="148"/>
      <c r="S2" s="148"/>
      <c r="T2" s="148"/>
      <c r="U2" s="148"/>
      <c r="V2" s="148"/>
      <c r="W2" s="147"/>
      <c r="X2" s="147"/>
    </row>
    <row r="3" spans="1:24" ht="18" customHeight="1">
      <c r="A3" s="208" t="str">
        <f>"单位名称："&amp;"寻甸回族彝族自治县文化和旅游局"</f>
        <v>单位名称：寻甸回族彝族自治县文化和旅游局</v>
      </c>
      <c r="B3" s="209"/>
      <c r="C3" s="209"/>
      <c r="D3" s="210"/>
      <c r="E3" s="211"/>
      <c r="F3" s="211"/>
      <c r="G3" s="211"/>
      <c r="H3" s="211"/>
      <c r="I3" s="211"/>
      <c r="W3" s="5"/>
      <c r="X3" s="5" t="s">
        <v>1</v>
      </c>
    </row>
    <row r="4" spans="1:24" ht="19.5" customHeight="1">
      <c r="A4" s="172" t="s">
        <v>651</v>
      </c>
      <c r="B4" s="155" t="s">
        <v>215</v>
      </c>
      <c r="C4" s="129"/>
      <c r="D4" s="129"/>
      <c r="E4" s="155" t="s">
        <v>652</v>
      </c>
      <c r="F4" s="129"/>
      <c r="G4" s="129"/>
      <c r="H4" s="129"/>
      <c r="I4" s="129"/>
      <c r="J4" s="129"/>
      <c r="K4" s="129"/>
      <c r="L4" s="129"/>
      <c r="M4" s="129"/>
      <c r="N4" s="129"/>
      <c r="O4" s="129"/>
      <c r="P4" s="129"/>
      <c r="Q4" s="129"/>
      <c r="R4" s="129"/>
      <c r="S4" s="129"/>
      <c r="T4" s="129"/>
      <c r="U4" s="129"/>
      <c r="V4" s="129"/>
      <c r="W4" s="152"/>
      <c r="X4" s="154"/>
    </row>
    <row r="5" spans="1:24" ht="40.5" customHeight="1">
      <c r="A5" s="134"/>
      <c r="B5" s="15" t="s">
        <v>55</v>
      </c>
      <c r="C5" s="6" t="s">
        <v>58</v>
      </c>
      <c r="D5" s="41" t="s">
        <v>638</v>
      </c>
      <c r="E5" s="24" t="s">
        <v>653</v>
      </c>
      <c r="F5" s="24" t="s">
        <v>654</v>
      </c>
      <c r="G5" s="24" t="s">
        <v>655</v>
      </c>
      <c r="H5" s="24" t="s">
        <v>656</v>
      </c>
      <c r="I5" s="24" t="s">
        <v>657</v>
      </c>
      <c r="J5" s="24" t="s">
        <v>658</v>
      </c>
      <c r="K5" s="24" t="s">
        <v>659</v>
      </c>
      <c r="L5" s="24" t="s">
        <v>660</v>
      </c>
      <c r="M5" s="24" t="s">
        <v>661</v>
      </c>
      <c r="N5" s="24" t="s">
        <v>662</v>
      </c>
      <c r="O5" s="24" t="s">
        <v>663</v>
      </c>
      <c r="P5" s="24" t="s">
        <v>664</v>
      </c>
      <c r="Q5" s="24" t="s">
        <v>665</v>
      </c>
      <c r="R5" s="24" t="s">
        <v>666</v>
      </c>
      <c r="S5" s="24" t="s">
        <v>667</v>
      </c>
      <c r="T5" s="24" t="s">
        <v>668</v>
      </c>
      <c r="U5" s="24" t="s">
        <v>669</v>
      </c>
      <c r="V5" s="24" t="s">
        <v>670</v>
      </c>
      <c r="W5" s="24" t="s">
        <v>671</v>
      </c>
      <c r="X5" s="44" t="s">
        <v>672</v>
      </c>
    </row>
    <row r="6" spans="1:24" ht="19.5" customHeight="1">
      <c r="A6" s="10">
        <v>1</v>
      </c>
      <c r="B6" s="10">
        <v>2</v>
      </c>
      <c r="C6" s="10">
        <v>3</v>
      </c>
      <c r="D6" s="42">
        <v>4</v>
      </c>
      <c r="E6" s="19">
        <v>5</v>
      </c>
      <c r="F6" s="10">
        <v>6</v>
      </c>
      <c r="G6" s="10">
        <v>7</v>
      </c>
      <c r="H6" s="42">
        <v>8</v>
      </c>
      <c r="I6" s="10">
        <v>9</v>
      </c>
      <c r="J6" s="10">
        <v>10</v>
      </c>
      <c r="K6" s="10">
        <v>11</v>
      </c>
      <c r="L6" s="42">
        <v>12</v>
      </c>
      <c r="M6" s="10">
        <v>13</v>
      </c>
      <c r="N6" s="10">
        <v>14</v>
      </c>
      <c r="O6" s="10">
        <v>15</v>
      </c>
      <c r="P6" s="42">
        <v>16</v>
      </c>
      <c r="Q6" s="10">
        <v>17</v>
      </c>
      <c r="R6" s="10">
        <v>18</v>
      </c>
      <c r="S6" s="10">
        <v>19</v>
      </c>
      <c r="T6" s="42">
        <v>20</v>
      </c>
      <c r="U6" s="42">
        <v>21</v>
      </c>
      <c r="V6" s="42">
        <v>22</v>
      </c>
      <c r="W6" s="19">
        <v>23</v>
      </c>
      <c r="X6" s="19">
        <v>24</v>
      </c>
    </row>
    <row r="7" spans="1:24" ht="19.5" customHeight="1">
      <c r="A7" s="16"/>
      <c r="B7" s="43"/>
      <c r="C7" s="43"/>
      <c r="D7" s="43"/>
      <c r="E7" s="43"/>
      <c r="F7" s="43"/>
      <c r="G7" s="43"/>
      <c r="H7" s="43"/>
      <c r="I7" s="43"/>
      <c r="J7" s="43"/>
      <c r="K7" s="43"/>
      <c r="L7" s="43"/>
      <c r="M7" s="43"/>
      <c r="N7" s="43"/>
      <c r="O7" s="43"/>
      <c r="P7" s="43"/>
      <c r="Q7" s="43"/>
      <c r="R7" s="43"/>
      <c r="S7" s="43"/>
      <c r="T7" s="43"/>
      <c r="U7" s="43"/>
      <c r="V7" s="43"/>
      <c r="W7" s="43"/>
      <c r="X7" s="43"/>
    </row>
    <row r="8" spans="1:24" ht="19.5" customHeight="1">
      <c r="A8" s="36"/>
      <c r="B8" s="43"/>
      <c r="C8" s="43"/>
      <c r="D8" s="43"/>
      <c r="E8" s="43"/>
      <c r="F8" s="43"/>
      <c r="G8" s="43"/>
      <c r="H8" s="43"/>
      <c r="I8" s="43"/>
      <c r="J8" s="43"/>
      <c r="K8" s="43"/>
      <c r="L8" s="43"/>
      <c r="M8" s="43"/>
      <c r="N8" s="43"/>
      <c r="O8" s="43"/>
      <c r="P8" s="43"/>
      <c r="Q8" s="43"/>
      <c r="R8" s="43"/>
      <c r="S8" s="43"/>
      <c r="T8" s="43"/>
      <c r="U8" s="43"/>
      <c r="V8" s="43"/>
      <c r="W8" s="43"/>
      <c r="X8" s="43"/>
    </row>
    <row r="9" spans="1:24" ht="14.25" customHeight="1">
      <c r="A9" t="s">
        <v>691</v>
      </c>
    </row>
  </sheetData>
  <mergeCells count="5">
    <mergeCell ref="A2:X2"/>
    <mergeCell ref="A3:I3"/>
    <mergeCell ref="B4:D4"/>
    <mergeCell ref="E4:X4"/>
    <mergeCell ref="A4:A5"/>
  </mergeCells>
  <phoneticPr fontId="16"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sheetPr>
    <outlinePr summaryRight="0"/>
  </sheetPr>
  <dimension ref="A1:J8"/>
  <sheetViews>
    <sheetView showZeros="0" workbookViewId="0">
      <selection activeCell="A15" sqref="A15"/>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6.5" customHeight="1">
      <c r="J1" s="2" t="s">
        <v>673</v>
      </c>
    </row>
    <row r="2" spans="1:10" ht="41.25" customHeight="1">
      <c r="A2" s="175" t="str">
        <f>"2025"&amp;"年对下转移支付绩效目标表"</f>
        <v>2025年对下转移支付绩效目标表</v>
      </c>
      <c r="B2" s="148"/>
      <c r="C2" s="148"/>
      <c r="D2" s="148"/>
      <c r="E2" s="148"/>
      <c r="F2" s="147"/>
      <c r="G2" s="148"/>
      <c r="H2" s="147"/>
      <c r="I2" s="147"/>
      <c r="J2" s="148"/>
    </row>
    <row r="3" spans="1:10" ht="17.25" customHeight="1">
      <c r="A3" s="149" t="str">
        <f>"单位名称："&amp;"寻甸回族彝族自治县文化和旅游局"</f>
        <v>单位名称：寻甸回族彝族自治县文化和旅游局</v>
      </c>
      <c r="B3" s="90"/>
      <c r="C3" s="90"/>
      <c r="D3" s="90"/>
      <c r="E3" s="90"/>
      <c r="F3" s="90"/>
      <c r="G3" s="90"/>
      <c r="H3" s="90"/>
    </row>
    <row r="4" spans="1:10" ht="44.25" customHeight="1">
      <c r="A4" s="34" t="s">
        <v>651</v>
      </c>
      <c r="B4" s="34" t="s">
        <v>418</v>
      </c>
      <c r="C4" s="34" t="s">
        <v>419</v>
      </c>
      <c r="D4" s="34" t="s">
        <v>420</v>
      </c>
      <c r="E4" s="34" t="s">
        <v>421</v>
      </c>
      <c r="F4" s="35" t="s">
        <v>422</v>
      </c>
      <c r="G4" s="34" t="s">
        <v>423</v>
      </c>
      <c r="H4" s="35" t="s">
        <v>424</v>
      </c>
      <c r="I4" s="35" t="s">
        <v>425</v>
      </c>
      <c r="J4" s="34" t="s">
        <v>426</v>
      </c>
    </row>
    <row r="5" spans="1:10" ht="14.25" customHeight="1">
      <c r="A5" s="34">
        <v>1</v>
      </c>
      <c r="B5" s="34">
        <v>2</v>
      </c>
      <c r="C5" s="34">
        <v>3</v>
      </c>
      <c r="D5" s="34">
        <v>4</v>
      </c>
      <c r="E5" s="34">
        <v>5</v>
      </c>
      <c r="F5" s="35">
        <v>6</v>
      </c>
      <c r="G5" s="34">
        <v>7</v>
      </c>
      <c r="H5" s="35">
        <v>8</v>
      </c>
      <c r="I5" s="35">
        <v>9</v>
      </c>
      <c r="J5" s="34">
        <v>10</v>
      </c>
    </row>
    <row r="6" spans="1:10" ht="42" customHeight="1">
      <c r="A6" s="16"/>
      <c r="B6" s="36"/>
      <c r="C6" s="36"/>
      <c r="D6" s="36"/>
      <c r="E6" s="27"/>
      <c r="F6" s="37"/>
      <c r="G6" s="27"/>
      <c r="H6" s="37"/>
      <c r="I6" s="37"/>
      <c r="J6" s="27"/>
    </row>
    <row r="7" spans="1:10" ht="42" customHeight="1">
      <c r="A7" s="16"/>
      <c r="B7" s="11"/>
      <c r="C7" s="11"/>
      <c r="D7" s="11"/>
      <c r="E7" s="16"/>
      <c r="F7" s="11"/>
      <c r="G7" s="16"/>
      <c r="H7" s="11"/>
      <c r="I7" s="11"/>
      <c r="J7" s="16"/>
    </row>
    <row r="8" spans="1:10" ht="19.5" customHeight="1">
      <c r="A8" t="s">
        <v>691</v>
      </c>
    </row>
  </sheetData>
  <mergeCells count="2">
    <mergeCell ref="A2:J2"/>
    <mergeCell ref="A3:H3"/>
  </mergeCells>
  <phoneticPr fontId="16"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sheetPr>
    <outlinePr summaryRight="0"/>
  </sheetPr>
  <dimension ref="A1:I9"/>
  <sheetViews>
    <sheetView showZeros="0" workbookViewId="0">
      <selection activeCell="B16" sqref="B16"/>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212" t="s">
        <v>674</v>
      </c>
      <c r="B1" s="213"/>
      <c r="C1" s="213"/>
      <c r="D1" s="214"/>
      <c r="E1" s="214"/>
      <c r="F1" s="214"/>
      <c r="G1" s="213"/>
      <c r="H1" s="213"/>
      <c r="I1" s="214"/>
    </row>
    <row r="2" spans="1:9" ht="41.25" customHeight="1">
      <c r="A2" s="89" t="str">
        <f>"2025"&amp;"年新增资产配置预算表"</f>
        <v>2025年新增资产配置预算表</v>
      </c>
      <c r="B2" s="139"/>
      <c r="C2" s="139"/>
      <c r="D2" s="138"/>
      <c r="E2" s="138"/>
      <c r="F2" s="138"/>
      <c r="G2" s="139"/>
      <c r="H2" s="139"/>
      <c r="I2" s="138"/>
    </row>
    <row r="3" spans="1:9" ht="14.25" customHeight="1">
      <c r="A3" s="91" t="str">
        <f>"单位名称："&amp;"寻甸回族彝族自治县文化和旅游局"</f>
        <v>单位名称：寻甸回族彝族自治县文化和旅游局</v>
      </c>
      <c r="B3" s="215"/>
      <c r="C3" s="215"/>
      <c r="D3" s="23"/>
      <c r="F3" s="22"/>
      <c r="G3" s="21"/>
      <c r="H3" s="21"/>
      <c r="I3" s="33" t="s">
        <v>1</v>
      </c>
    </row>
    <row r="4" spans="1:9" ht="28.5" customHeight="1">
      <c r="A4" s="142" t="s">
        <v>207</v>
      </c>
      <c r="B4" s="143" t="s">
        <v>208</v>
      </c>
      <c r="C4" s="102" t="s">
        <v>675</v>
      </c>
      <c r="D4" s="142" t="s">
        <v>676</v>
      </c>
      <c r="E4" s="142" t="s">
        <v>677</v>
      </c>
      <c r="F4" s="142" t="s">
        <v>678</v>
      </c>
      <c r="G4" s="143" t="s">
        <v>679</v>
      </c>
      <c r="H4" s="216"/>
      <c r="I4" s="142"/>
    </row>
    <row r="5" spans="1:9" ht="21" customHeight="1">
      <c r="A5" s="102"/>
      <c r="B5" s="146"/>
      <c r="C5" s="146"/>
      <c r="D5" s="145"/>
      <c r="E5" s="146"/>
      <c r="F5" s="146"/>
      <c r="G5" s="24" t="s">
        <v>636</v>
      </c>
      <c r="H5" s="24" t="s">
        <v>680</v>
      </c>
      <c r="I5" s="24" t="s">
        <v>681</v>
      </c>
    </row>
    <row r="6" spans="1:9" ht="17.25" customHeight="1">
      <c r="A6" s="25" t="s">
        <v>83</v>
      </c>
      <c r="B6" s="26" t="s">
        <v>84</v>
      </c>
      <c r="C6" s="25" t="s">
        <v>85</v>
      </c>
      <c r="D6" s="27" t="s">
        <v>86</v>
      </c>
      <c r="E6" s="25" t="s">
        <v>87</v>
      </c>
      <c r="F6" s="26" t="s">
        <v>88</v>
      </c>
      <c r="G6" s="28" t="s">
        <v>89</v>
      </c>
      <c r="H6" s="27" t="s">
        <v>90</v>
      </c>
      <c r="I6" s="27">
        <v>9</v>
      </c>
    </row>
    <row r="7" spans="1:9" ht="19.5" customHeight="1">
      <c r="A7" s="29"/>
      <c r="B7" s="18"/>
      <c r="C7" s="18"/>
      <c r="D7" s="16"/>
      <c r="E7" s="11"/>
      <c r="F7" s="28"/>
      <c r="G7" s="30"/>
      <c r="H7" s="31"/>
      <c r="I7" s="31"/>
    </row>
    <row r="8" spans="1:9" ht="19.5" customHeight="1">
      <c r="A8" s="217" t="s">
        <v>55</v>
      </c>
      <c r="B8" s="218"/>
      <c r="C8" s="218"/>
      <c r="D8" s="219"/>
      <c r="E8" s="220"/>
      <c r="F8" s="220"/>
      <c r="G8" s="30"/>
      <c r="H8" s="31"/>
      <c r="I8" s="31"/>
    </row>
    <row r="9" spans="1:9" ht="14.25" customHeight="1">
      <c r="A9" t="s">
        <v>691</v>
      </c>
    </row>
  </sheetData>
  <mergeCells count="11">
    <mergeCell ref="A1:I1"/>
    <mergeCell ref="A2:I2"/>
    <mergeCell ref="A3:C3"/>
    <mergeCell ref="G4:I4"/>
    <mergeCell ref="A8:F8"/>
    <mergeCell ref="A4:A5"/>
    <mergeCell ref="B4:B5"/>
    <mergeCell ref="C4:C5"/>
    <mergeCell ref="D4:D5"/>
    <mergeCell ref="E4:E5"/>
    <mergeCell ref="F4:F5"/>
  </mergeCells>
  <phoneticPr fontId="16"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sheetPr>
    <outlinePr summaryRight="0"/>
  </sheetPr>
  <dimension ref="A1:K11"/>
  <sheetViews>
    <sheetView showZeros="0" workbookViewId="0">
      <selection activeCell="B17" sqref="B17"/>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spans="1:11" ht="14.25" customHeight="1">
      <c r="D1" s="1"/>
      <c r="E1" s="1"/>
      <c r="F1" s="1"/>
      <c r="G1" s="1"/>
      <c r="K1" s="2" t="s">
        <v>682</v>
      </c>
    </row>
    <row r="2" spans="1:11" ht="41.25" customHeight="1">
      <c r="A2" s="148" t="str">
        <f>"2025"&amp;"年上级转移支付补助项目支出预算表"</f>
        <v>2025年上级转移支付补助项目支出预算表</v>
      </c>
      <c r="B2" s="148"/>
      <c r="C2" s="148"/>
      <c r="D2" s="148"/>
      <c r="E2" s="148"/>
      <c r="F2" s="148"/>
      <c r="G2" s="148"/>
      <c r="H2" s="148"/>
      <c r="I2" s="148"/>
      <c r="J2" s="148"/>
      <c r="K2" s="148"/>
    </row>
    <row r="3" spans="1:11" ht="13.5" customHeight="1">
      <c r="A3" s="149" t="str">
        <f>"单位名称："&amp;"寻甸回族彝族自治县文化和旅游局"</f>
        <v>单位名称：寻甸回族彝族自治县文化和旅游局</v>
      </c>
      <c r="B3" s="150"/>
      <c r="C3" s="150"/>
      <c r="D3" s="150"/>
      <c r="E3" s="150"/>
      <c r="F3" s="150"/>
      <c r="G3" s="150"/>
      <c r="H3" s="4"/>
      <c r="I3" s="4"/>
      <c r="J3" s="4"/>
      <c r="K3" s="5" t="s">
        <v>1</v>
      </c>
    </row>
    <row r="4" spans="1:11" ht="21.75" customHeight="1">
      <c r="A4" s="161" t="s">
        <v>292</v>
      </c>
      <c r="B4" s="161" t="s">
        <v>210</v>
      </c>
      <c r="C4" s="161" t="s">
        <v>293</v>
      </c>
      <c r="D4" s="169" t="s">
        <v>211</v>
      </c>
      <c r="E4" s="169" t="s">
        <v>212</v>
      </c>
      <c r="F4" s="169" t="s">
        <v>294</v>
      </c>
      <c r="G4" s="169" t="s">
        <v>295</v>
      </c>
      <c r="H4" s="172" t="s">
        <v>55</v>
      </c>
      <c r="I4" s="155" t="s">
        <v>683</v>
      </c>
      <c r="J4" s="129"/>
      <c r="K4" s="130"/>
    </row>
    <row r="5" spans="1:11" ht="21.75" customHeight="1">
      <c r="A5" s="162"/>
      <c r="B5" s="162"/>
      <c r="C5" s="162"/>
      <c r="D5" s="170"/>
      <c r="E5" s="170"/>
      <c r="F5" s="170"/>
      <c r="G5" s="170"/>
      <c r="H5" s="163"/>
      <c r="I5" s="169" t="s">
        <v>58</v>
      </c>
      <c r="J5" s="169" t="s">
        <v>59</v>
      </c>
      <c r="K5" s="169" t="s">
        <v>60</v>
      </c>
    </row>
    <row r="6" spans="1:11" ht="40.5" customHeight="1">
      <c r="A6" s="168"/>
      <c r="B6" s="168"/>
      <c r="C6" s="168"/>
      <c r="D6" s="171"/>
      <c r="E6" s="171"/>
      <c r="F6" s="171"/>
      <c r="G6" s="171"/>
      <c r="H6" s="134"/>
      <c r="I6" s="171" t="s">
        <v>57</v>
      </c>
      <c r="J6" s="171"/>
      <c r="K6" s="171"/>
    </row>
    <row r="7" spans="1:11" ht="15" customHeight="1">
      <c r="A7" s="10">
        <v>1</v>
      </c>
      <c r="B7" s="10">
        <v>2</v>
      </c>
      <c r="C7" s="10">
        <v>3</v>
      </c>
      <c r="D7" s="10">
        <v>4</v>
      </c>
      <c r="E7" s="10">
        <v>5</v>
      </c>
      <c r="F7" s="10">
        <v>6</v>
      </c>
      <c r="G7" s="10">
        <v>7</v>
      </c>
      <c r="H7" s="10">
        <v>8</v>
      </c>
      <c r="I7" s="10">
        <v>9</v>
      </c>
      <c r="J7" s="19">
        <v>10</v>
      </c>
      <c r="K7" s="19">
        <v>11</v>
      </c>
    </row>
    <row r="8" spans="1:11" ht="18.75" customHeight="1">
      <c r="A8" s="16"/>
      <c r="B8" s="11"/>
      <c r="C8" s="16"/>
      <c r="D8" s="16"/>
      <c r="E8" s="16"/>
      <c r="F8" s="16"/>
      <c r="G8" s="16"/>
      <c r="H8" s="17"/>
      <c r="I8" s="20"/>
      <c r="J8" s="20"/>
      <c r="K8" s="17"/>
    </row>
    <row r="9" spans="1:11" ht="18.75" customHeight="1">
      <c r="A9" s="18"/>
      <c r="B9" s="11"/>
      <c r="C9" s="11"/>
      <c r="D9" s="11"/>
      <c r="E9" s="11"/>
      <c r="F9" s="11"/>
      <c r="G9" s="11"/>
      <c r="H9" s="13"/>
      <c r="I9" s="13"/>
      <c r="J9" s="13"/>
      <c r="K9" s="17"/>
    </row>
    <row r="10" spans="1:11" ht="18.75" customHeight="1">
      <c r="A10" s="157" t="s">
        <v>198</v>
      </c>
      <c r="B10" s="158"/>
      <c r="C10" s="158"/>
      <c r="D10" s="158"/>
      <c r="E10" s="158"/>
      <c r="F10" s="158"/>
      <c r="G10" s="119"/>
      <c r="H10" s="13"/>
      <c r="I10" s="13"/>
      <c r="J10" s="13"/>
      <c r="K10" s="17"/>
    </row>
    <row r="11" spans="1:11" ht="14.25" customHeight="1">
      <c r="A11" t="s">
        <v>691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16"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sheetPr>
    <outlinePr summaryRight="0"/>
  </sheetPr>
  <dimension ref="A1:G36"/>
  <sheetViews>
    <sheetView showZeros="0" tabSelected="1" topLeftCell="D1" workbookViewId="0"/>
  </sheetViews>
  <sheetFormatPr defaultColWidth="9.125" defaultRowHeight="14.25" customHeight="1"/>
  <cols>
    <col min="1" max="1" width="35.25" customWidth="1"/>
    <col min="2" max="4" width="28" customWidth="1"/>
    <col min="5" max="7" width="23.875" customWidth="1"/>
  </cols>
  <sheetData>
    <row r="1" spans="1:7" ht="13.5" customHeight="1">
      <c r="D1" s="1"/>
      <c r="G1" s="2" t="s">
        <v>684</v>
      </c>
    </row>
    <row r="2" spans="1:7" ht="41.25" customHeight="1">
      <c r="A2" s="148" t="str">
        <f>"2025"&amp;"年部门项目中期规划预算表"</f>
        <v>2025年部门项目中期规划预算表</v>
      </c>
      <c r="B2" s="148"/>
      <c r="C2" s="148"/>
      <c r="D2" s="148"/>
      <c r="E2" s="148"/>
      <c r="F2" s="148"/>
      <c r="G2" s="148"/>
    </row>
    <row r="3" spans="1:7" ht="13.5" customHeight="1">
      <c r="A3" s="149" t="str">
        <f>"单位名称："&amp;"寻甸回族彝族自治县文化和旅游局"</f>
        <v>单位名称：寻甸回族彝族自治县文化和旅游局</v>
      </c>
      <c r="B3" s="150"/>
      <c r="C3" s="150"/>
      <c r="D3" s="150"/>
      <c r="E3" s="4"/>
      <c r="F3" s="4"/>
      <c r="G3" s="5" t="s">
        <v>1</v>
      </c>
    </row>
    <row r="4" spans="1:7" ht="21.75" customHeight="1">
      <c r="A4" s="161" t="s">
        <v>293</v>
      </c>
      <c r="B4" s="161" t="s">
        <v>292</v>
      </c>
      <c r="C4" s="161" t="s">
        <v>210</v>
      </c>
      <c r="D4" s="169" t="s">
        <v>685</v>
      </c>
      <c r="E4" s="155" t="s">
        <v>58</v>
      </c>
      <c r="F4" s="129"/>
      <c r="G4" s="130"/>
    </row>
    <row r="5" spans="1:7" ht="21.75" customHeight="1">
      <c r="A5" s="162"/>
      <c r="B5" s="162"/>
      <c r="C5" s="162"/>
      <c r="D5" s="170"/>
      <c r="E5" s="224" t="str">
        <f>"2025"&amp;"年"</f>
        <v>2025年</v>
      </c>
      <c r="F5" s="169" t="str">
        <f>("2025"+1)&amp;"年"</f>
        <v>2026年</v>
      </c>
      <c r="G5" s="169" t="str">
        <f>("2025"+2)&amp;"年"</f>
        <v>2027年</v>
      </c>
    </row>
    <row r="6" spans="1:7" ht="40.5" customHeight="1">
      <c r="A6" s="168"/>
      <c r="B6" s="168"/>
      <c r="C6" s="168"/>
      <c r="D6" s="171"/>
      <c r="E6" s="134"/>
      <c r="F6" s="171" t="s">
        <v>57</v>
      </c>
      <c r="G6" s="171"/>
    </row>
    <row r="7" spans="1:7" ht="15" customHeight="1">
      <c r="A7" s="10">
        <v>1</v>
      </c>
      <c r="B7" s="10">
        <v>2</v>
      </c>
      <c r="C7" s="10">
        <v>3</v>
      </c>
      <c r="D7" s="10">
        <v>4</v>
      </c>
      <c r="E7" s="10">
        <v>5</v>
      </c>
      <c r="F7" s="10">
        <v>6</v>
      </c>
      <c r="G7" s="10">
        <v>7</v>
      </c>
    </row>
    <row r="8" spans="1:7" ht="17.25" customHeight="1">
      <c r="A8" s="11" t="s">
        <v>70</v>
      </c>
      <c r="B8" s="12"/>
      <c r="C8" s="12"/>
      <c r="D8" s="11"/>
      <c r="E8" s="13">
        <v>3586702.89</v>
      </c>
      <c r="F8" s="13"/>
      <c r="G8" s="13"/>
    </row>
    <row r="9" spans="1:7" ht="18.75" customHeight="1">
      <c r="A9" s="11"/>
      <c r="B9" s="11" t="s">
        <v>686</v>
      </c>
      <c r="C9" s="11" t="s">
        <v>300</v>
      </c>
      <c r="D9" s="11" t="s">
        <v>687</v>
      </c>
      <c r="E9" s="13">
        <v>13010</v>
      </c>
      <c r="F9" s="13"/>
      <c r="G9" s="13"/>
    </row>
    <row r="10" spans="1:7" ht="18.75" customHeight="1">
      <c r="A10" s="14"/>
      <c r="B10" s="11" t="s">
        <v>686</v>
      </c>
      <c r="C10" s="11" t="s">
        <v>304</v>
      </c>
      <c r="D10" s="11" t="s">
        <v>687</v>
      </c>
      <c r="E10" s="13">
        <v>100000</v>
      </c>
      <c r="F10" s="13"/>
      <c r="G10" s="13"/>
    </row>
    <row r="11" spans="1:7" ht="18.75" customHeight="1">
      <c r="A11" s="14"/>
      <c r="B11" s="11" t="s">
        <v>686</v>
      </c>
      <c r="C11" s="11" t="s">
        <v>306</v>
      </c>
      <c r="D11" s="11" t="s">
        <v>687</v>
      </c>
      <c r="E11" s="13">
        <v>48405</v>
      </c>
      <c r="F11" s="13"/>
      <c r="G11" s="13"/>
    </row>
    <row r="12" spans="1:7" ht="18.75" customHeight="1">
      <c r="A12" s="14"/>
      <c r="B12" s="11" t="s">
        <v>686</v>
      </c>
      <c r="C12" s="11" t="s">
        <v>308</v>
      </c>
      <c r="D12" s="11" t="s">
        <v>687</v>
      </c>
      <c r="E12" s="13">
        <v>100000</v>
      </c>
      <c r="F12" s="13"/>
      <c r="G12" s="13"/>
    </row>
    <row r="13" spans="1:7" ht="18.75" customHeight="1">
      <c r="A13" s="14"/>
      <c r="B13" s="11" t="s">
        <v>688</v>
      </c>
      <c r="C13" s="11" t="s">
        <v>311</v>
      </c>
      <c r="D13" s="11" t="s">
        <v>687</v>
      </c>
      <c r="E13" s="13">
        <v>20000</v>
      </c>
      <c r="F13" s="13"/>
      <c r="G13" s="13"/>
    </row>
    <row r="14" spans="1:7" ht="18.75" customHeight="1">
      <c r="A14" s="14"/>
      <c r="B14" s="11" t="s">
        <v>688</v>
      </c>
      <c r="C14" s="11" t="s">
        <v>313</v>
      </c>
      <c r="D14" s="11" t="s">
        <v>687</v>
      </c>
      <c r="E14" s="13">
        <v>48200</v>
      </c>
      <c r="F14" s="13"/>
      <c r="G14" s="13"/>
    </row>
    <row r="15" spans="1:7" ht="18.75" customHeight="1">
      <c r="A15" s="14"/>
      <c r="B15" s="11" t="s">
        <v>688</v>
      </c>
      <c r="C15" s="11" t="s">
        <v>317</v>
      </c>
      <c r="D15" s="11" t="s">
        <v>687</v>
      </c>
      <c r="E15" s="13">
        <v>5902</v>
      </c>
      <c r="F15" s="13"/>
      <c r="G15" s="13"/>
    </row>
    <row r="16" spans="1:7" ht="18.75" customHeight="1">
      <c r="A16" s="14"/>
      <c r="B16" s="11" t="s">
        <v>689</v>
      </c>
      <c r="C16" s="11" t="s">
        <v>320</v>
      </c>
      <c r="D16" s="11" t="s">
        <v>687</v>
      </c>
      <c r="E16" s="13">
        <v>177562.1</v>
      </c>
      <c r="F16" s="13"/>
      <c r="G16" s="13"/>
    </row>
    <row r="17" spans="1:7" ht="18.75" customHeight="1">
      <c r="A17" s="14"/>
      <c r="B17" s="11" t="s">
        <v>689</v>
      </c>
      <c r="C17" s="11" t="s">
        <v>324</v>
      </c>
      <c r="D17" s="11" t="s">
        <v>687</v>
      </c>
      <c r="E17" s="13">
        <v>458400</v>
      </c>
      <c r="F17" s="13"/>
      <c r="G17" s="13"/>
    </row>
    <row r="18" spans="1:7" ht="18.75" customHeight="1">
      <c r="A18" s="14"/>
      <c r="B18" s="11" t="s">
        <v>689</v>
      </c>
      <c r="C18" s="11" t="s">
        <v>326</v>
      </c>
      <c r="D18" s="11" t="s">
        <v>687</v>
      </c>
      <c r="E18" s="13">
        <v>89410.880000000005</v>
      </c>
      <c r="F18" s="13"/>
      <c r="G18" s="13"/>
    </row>
    <row r="19" spans="1:7" ht="18.75" customHeight="1">
      <c r="A19" s="14"/>
      <c r="B19" s="11" t="s">
        <v>689</v>
      </c>
      <c r="C19" s="11" t="s">
        <v>334</v>
      </c>
      <c r="D19" s="11" t="s">
        <v>687</v>
      </c>
      <c r="E19" s="13">
        <v>26160.67</v>
      </c>
      <c r="F19" s="13"/>
      <c r="G19" s="13"/>
    </row>
    <row r="20" spans="1:7" ht="18.75" customHeight="1">
      <c r="A20" s="14"/>
      <c r="B20" s="11" t="s">
        <v>689</v>
      </c>
      <c r="C20" s="11" t="s">
        <v>336</v>
      </c>
      <c r="D20" s="11" t="s">
        <v>687</v>
      </c>
      <c r="E20" s="13">
        <v>74572.53</v>
      </c>
      <c r="F20" s="13"/>
      <c r="G20" s="13"/>
    </row>
    <row r="21" spans="1:7" ht="18.75" customHeight="1">
      <c r="A21" s="14"/>
      <c r="B21" s="11" t="s">
        <v>689</v>
      </c>
      <c r="C21" s="11" t="s">
        <v>338</v>
      </c>
      <c r="D21" s="11" t="s">
        <v>687</v>
      </c>
      <c r="E21" s="13">
        <v>400000</v>
      </c>
      <c r="F21" s="13"/>
      <c r="G21" s="13"/>
    </row>
    <row r="22" spans="1:7" ht="18.75" customHeight="1">
      <c r="A22" s="14"/>
      <c r="B22" s="11" t="s">
        <v>689</v>
      </c>
      <c r="C22" s="11" t="s">
        <v>340</v>
      </c>
      <c r="D22" s="11" t="s">
        <v>687</v>
      </c>
      <c r="E22" s="13">
        <v>14735</v>
      </c>
      <c r="F22" s="13"/>
      <c r="G22" s="13"/>
    </row>
    <row r="23" spans="1:7" ht="18.75" customHeight="1">
      <c r="A23" s="14"/>
      <c r="B23" s="11" t="s">
        <v>689</v>
      </c>
      <c r="C23" s="11" t="s">
        <v>342</v>
      </c>
      <c r="D23" s="11" t="s">
        <v>687</v>
      </c>
      <c r="E23" s="13">
        <v>105891.4</v>
      </c>
      <c r="F23" s="13"/>
      <c r="G23" s="13"/>
    </row>
    <row r="24" spans="1:7" ht="18.75" customHeight="1">
      <c r="A24" s="14"/>
      <c r="B24" s="11" t="s">
        <v>689</v>
      </c>
      <c r="C24" s="11" t="s">
        <v>350</v>
      </c>
      <c r="D24" s="11" t="s">
        <v>687</v>
      </c>
      <c r="E24" s="13">
        <v>31689.79</v>
      </c>
      <c r="F24" s="13"/>
      <c r="G24" s="13"/>
    </row>
    <row r="25" spans="1:7" ht="18.75" customHeight="1">
      <c r="A25" s="14"/>
      <c r="B25" s="11" t="s">
        <v>689</v>
      </c>
      <c r="C25" s="11" t="s">
        <v>358</v>
      </c>
      <c r="D25" s="11" t="s">
        <v>687</v>
      </c>
      <c r="E25" s="13">
        <v>7084.59</v>
      </c>
      <c r="F25" s="13"/>
      <c r="G25" s="13"/>
    </row>
    <row r="26" spans="1:7" ht="18.75" customHeight="1">
      <c r="A26" s="14"/>
      <c r="B26" s="11" t="s">
        <v>689</v>
      </c>
      <c r="C26" s="11" t="s">
        <v>360</v>
      </c>
      <c r="D26" s="11" t="s">
        <v>687</v>
      </c>
      <c r="E26" s="13">
        <v>85571.43</v>
      </c>
      <c r="F26" s="13"/>
      <c r="G26" s="13"/>
    </row>
    <row r="27" spans="1:7" ht="18.75" customHeight="1">
      <c r="A27" s="14"/>
      <c r="B27" s="11" t="s">
        <v>689</v>
      </c>
      <c r="C27" s="11" t="s">
        <v>362</v>
      </c>
      <c r="D27" s="11" t="s">
        <v>687</v>
      </c>
      <c r="E27" s="13">
        <v>200000</v>
      </c>
      <c r="F27" s="13"/>
      <c r="G27" s="13"/>
    </row>
    <row r="28" spans="1:7" ht="18.75" customHeight="1">
      <c r="A28" s="14"/>
      <c r="B28" s="11" t="s">
        <v>689</v>
      </c>
      <c r="C28" s="11" t="s">
        <v>364</v>
      </c>
      <c r="D28" s="11" t="s">
        <v>687</v>
      </c>
      <c r="E28" s="13">
        <v>700000</v>
      </c>
      <c r="F28" s="13"/>
      <c r="G28" s="13"/>
    </row>
    <row r="29" spans="1:7" ht="18.75" customHeight="1">
      <c r="A29" s="14"/>
      <c r="B29" s="11" t="s">
        <v>689</v>
      </c>
      <c r="C29" s="11" t="s">
        <v>366</v>
      </c>
      <c r="D29" s="11" t="s">
        <v>687</v>
      </c>
      <c r="E29" s="13">
        <v>188100</v>
      </c>
      <c r="F29" s="13"/>
      <c r="G29" s="13"/>
    </row>
    <row r="30" spans="1:7" ht="18.75" customHeight="1">
      <c r="A30" s="14"/>
      <c r="B30" s="11" t="s">
        <v>689</v>
      </c>
      <c r="C30" s="11" t="s">
        <v>370</v>
      </c>
      <c r="D30" s="11" t="s">
        <v>687</v>
      </c>
      <c r="E30" s="13">
        <v>116774.5</v>
      </c>
      <c r="F30" s="13"/>
      <c r="G30" s="13"/>
    </row>
    <row r="31" spans="1:7" ht="18.75" customHeight="1">
      <c r="A31" s="14"/>
      <c r="B31" s="11" t="s">
        <v>689</v>
      </c>
      <c r="C31" s="11" t="s">
        <v>372</v>
      </c>
      <c r="D31" s="11" t="s">
        <v>687</v>
      </c>
      <c r="E31" s="13">
        <v>50000</v>
      </c>
      <c r="F31" s="13"/>
      <c r="G31" s="13"/>
    </row>
    <row r="32" spans="1:7" ht="18.75" customHeight="1">
      <c r="A32" s="14"/>
      <c r="B32" s="11" t="s">
        <v>689</v>
      </c>
      <c r="C32" s="11" t="s">
        <v>382</v>
      </c>
      <c r="D32" s="11" t="s">
        <v>687</v>
      </c>
      <c r="E32" s="13">
        <v>210600</v>
      </c>
      <c r="F32" s="13"/>
      <c r="G32" s="13"/>
    </row>
    <row r="33" spans="1:7" ht="18.75" customHeight="1">
      <c r="A33" s="14"/>
      <c r="B33" s="11" t="s">
        <v>689</v>
      </c>
      <c r="C33" s="11" t="s">
        <v>406</v>
      </c>
      <c r="D33" s="11" t="s">
        <v>687</v>
      </c>
      <c r="E33" s="13">
        <v>9125</v>
      </c>
      <c r="F33" s="13"/>
      <c r="G33" s="13"/>
    </row>
    <row r="34" spans="1:7" ht="18.75" customHeight="1">
      <c r="A34" s="14"/>
      <c r="B34" s="11" t="s">
        <v>689</v>
      </c>
      <c r="C34" s="11" t="s">
        <v>414</v>
      </c>
      <c r="D34" s="11" t="s">
        <v>687</v>
      </c>
      <c r="E34" s="13">
        <v>300000</v>
      </c>
      <c r="F34" s="13"/>
      <c r="G34" s="13"/>
    </row>
    <row r="35" spans="1:7" ht="18.75" customHeight="1">
      <c r="A35" s="14"/>
      <c r="B35" s="11" t="s">
        <v>689</v>
      </c>
      <c r="C35" s="11" t="s">
        <v>416</v>
      </c>
      <c r="D35" s="11" t="s">
        <v>687</v>
      </c>
      <c r="E35" s="13">
        <v>5508</v>
      </c>
      <c r="F35" s="13"/>
      <c r="G35" s="13"/>
    </row>
    <row r="36" spans="1:7" ht="18.75" customHeight="1">
      <c r="A36" s="221" t="s">
        <v>55</v>
      </c>
      <c r="B36" s="222" t="s">
        <v>690</v>
      </c>
      <c r="C36" s="222"/>
      <c r="D36" s="223"/>
      <c r="E36" s="13">
        <v>3586702.89</v>
      </c>
      <c r="F36" s="13"/>
      <c r="G36" s="13"/>
    </row>
  </sheetData>
  <mergeCells count="11">
    <mergeCell ref="A2:G2"/>
    <mergeCell ref="A3:D3"/>
    <mergeCell ref="E4:G4"/>
    <mergeCell ref="A36:D36"/>
    <mergeCell ref="A4:A6"/>
    <mergeCell ref="B4:B6"/>
    <mergeCell ref="C4:C6"/>
    <mergeCell ref="D4:D6"/>
    <mergeCell ref="E5:E6"/>
    <mergeCell ref="F5:F6"/>
    <mergeCell ref="G5:G6"/>
  </mergeCells>
  <phoneticPr fontId="1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outlinePr summaryRight="0"/>
  </sheetPr>
  <dimension ref="A1:S10"/>
  <sheetViews>
    <sheetView showGridLines="0" showZeros="0" workbookViewId="0">
      <selection sqref="A1:S1"/>
    </sheetView>
  </sheetViews>
  <sheetFormatPr defaultColWidth="8.625" defaultRowHeight="12.75" customHeight="1"/>
  <cols>
    <col min="1" max="1" width="15.875" customWidth="1"/>
    <col min="2" max="2" width="35" customWidth="1"/>
    <col min="3" max="19" width="22" customWidth="1"/>
  </cols>
  <sheetData>
    <row r="1" spans="1:19" ht="17.25" customHeight="1">
      <c r="A1" s="95" t="s">
        <v>52</v>
      </c>
      <c r="B1" s="90"/>
      <c r="C1" s="90"/>
      <c r="D1" s="90"/>
      <c r="E1" s="90"/>
      <c r="F1" s="90"/>
      <c r="G1" s="90"/>
      <c r="H1" s="90"/>
      <c r="I1" s="90"/>
      <c r="J1" s="90"/>
      <c r="K1" s="90"/>
      <c r="L1" s="90"/>
      <c r="M1" s="90"/>
      <c r="N1" s="90"/>
      <c r="O1" s="90"/>
      <c r="P1" s="90"/>
      <c r="Q1" s="90"/>
      <c r="R1" s="90"/>
      <c r="S1" s="90"/>
    </row>
    <row r="2" spans="1:19" ht="41.25" customHeight="1">
      <c r="A2" s="89" t="str">
        <f>"2025"&amp;"年部门收入预算表"</f>
        <v>2025年部门收入预算表</v>
      </c>
      <c r="B2" s="90"/>
      <c r="C2" s="90"/>
      <c r="D2" s="90"/>
      <c r="E2" s="90"/>
      <c r="F2" s="90"/>
      <c r="G2" s="90"/>
      <c r="H2" s="90"/>
      <c r="I2" s="90"/>
      <c r="J2" s="90"/>
      <c r="K2" s="90"/>
      <c r="L2" s="90"/>
      <c r="M2" s="90"/>
      <c r="N2" s="90"/>
      <c r="O2" s="90"/>
      <c r="P2" s="90"/>
      <c r="Q2" s="90"/>
      <c r="R2" s="90"/>
      <c r="S2" s="90"/>
    </row>
    <row r="3" spans="1:19" ht="17.25" customHeight="1">
      <c r="A3" s="91" t="str">
        <f>"单位名称："&amp;"寻甸回族彝族自治县文化和旅游局"</f>
        <v>单位名称：寻甸回族彝族自治县文化和旅游局</v>
      </c>
      <c r="B3" s="90"/>
      <c r="S3" s="23" t="s">
        <v>1</v>
      </c>
    </row>
    <row r="4" spans="1:19" ht="21.75" customHeight="1">
      <c r="A4" s="104" t="s">
        <v>53</v>
      </c>
      <c r="B4" s="107" t="s">
        <v>54</v>
      </c>
      <c r="C4" s="107" t="s">
        <v>55</v>
      </c>
      <c r="D4" s="96" t="s">
        <v>56</v>
      </c>
      <c r="E4" s="96"/>
      <c r="F4" s="96"/>
      <c r="G4" s="96"/>
      <c r="H4" s="96"/>
      <c r="I4" s="97"/>
      <c r="J4" s="96"/>
      <c r="K4" s="96"/>
      <c r="L4" s="96"/>
      <c r="M4" s="96"/>
      <c r="N4" s="98"/>
      <c r="O4" s="96" t="s">
        <v>45</v>
      </c>
      <c r="P4" s="96"/>
      <c r="Q4" s="96"/>
      <c r="R4" s="96"/>
      <c r="S4" s="98"/>
    </row>
    <row r="5" spans="1:19" ht="27" customHeight="1">
      <c r="A5" s="105"/>
      <c r="B5" s="108"/>
      <c r="C5" s="108"/>
      <c r="D5" s="108" t="s">
        <v>57</v>
      </c>
      <c r="E5" s="108" t="s">
        <v>58</v>
      </c>
      <c r="F5" s="108" t="s">
        <v>59</v>
      </c>
      <c r="G5" s="108" t="s">
        <v>60</v>
      </c>
      <c r="H5" s="108" t="s">
        <v>61</v>
      </c>
      <c r="I5" s="99" t="s">
        <v>62</v>
      </c>
      <c r="J5" s="100"/>
      <c r="K5" s="100"/>
      <c r="L5" s="100"/>
      <c r="M5" s="100"/>
      <c r="N5" s="101"/>
      <c r="O5" s="108" t="s">
        <v>57</v>
      </c>
      <c r="P5" s="108" t="s">
        <v>58</v>
      </c>
      <c r="Q5" s="108" t="s">
        <v>59</v>
      </c>
      <c r="R5" s="108" t="s">
        <v>60</v>
      </c>
      <c r="S5" s="108" t="s">
        <v>63</v>
      </c>
    </row>
    <row r="6" spans="1:19" ht="30" customHeight="1">
      <c r="A6" s="106"/>
      <c r="B6" s="109"/>
      <c r="C6" s="110"/>
      <c r="D6" s="110"/>
      <c r="E6" s="110"/>
      <c r="F6" s="110"/>
      <c r="G6" s="110"/>
      <c r="H6" s="110"/>
      <c r="I6" s="37" t="s">
        <v>57</v>
      </c>
      <c r="J6" s="87" t="s">
        <v>64</v>
      </c>
      <c r="K6" s="87" t="s">
        <v>65</v>
      </c>
      <c r="L6" s="87" t="s">
        <v>66</v>
      </c>
      <c r="M6" s="87" t="s">
        <v>67</v>
      </c>
      <c r="N6" s="87" t="s">
        <v>68</v>
      </c>
      <c r="O6" s="111"/>
      <c r="P6" s="111"/>
      <c r="Q6" s="111"/>
      <c r="R6" s="111"/>
      <c r="S6" s="110"/>
    </row>
    <row r="7" spans="1:19" ht="15" customHeight="1">
      <c r="A7" s="86">
        <v>1</v>
      </c>
      <c r="B7" s="86">
        <v>2</v>
      </c>
      <c r="C7" s="86">
        <v>3</v>
      </c>
      <c r="D7" s="86">
        <v>4</v>
      </c>
      <c r="E7" s="86">
        <v>5</v>
      </c>
      <c r="F7" s="86">
        <v>6</v>
      </c>
      <c r="G7" s="86">
        <v>7</v>
      </c>
      <c r="H7" s="86">
        <v>8</v>
      </c>
      <c r="I7" s="37">
        <v>9</v>
      </c>
      <c r="J7" s="86">
        <v>10</v>
      </c>
      <c r="K7" s="86">
        <v>11</v>
      </c>
      <c r="L7" s="86">
        <v>12</v>
      </c>
      <c r="M7" s="86">
        <v>13</v>
      </c>
      <c r="N7" s="86">
        <v>14</v>
      </c>
      <c r="O7" s="86">
        <v>15</v>
      </c>
      <c r="P7" s="86">
        <v>16</v>
      </c>
      <c r="Q7" s="86">
        <v>17</v>
      </c>
      <c r="R7" s="86">
        <v>18</v>
      </c>
      <c r="S7" s="86">
        <v>19</v>
      </c>
    </row>
    <row r="8" spans="1:19" ht="18" customHeight="1">
      <c r="A8" s="11" t="s">
        <v>69</v>
      </c>
      <c r="B8" s="11" t="s">
        <v>70</v>
      </c>
      <c r="C8" s="56">
        <v>26398067.34</v>
      </c>
      <c r="D8" s="43">
        <v>20419333.989999998</v>
      </c>
      <c r="E8" s="43">
        <v>20297677.989999998</v>
      </c>
      <c r="F8" s="43">
        <v>121656</v>
      </c>
      <c r="G8" s="43"/>
      <c r="H8" s="43"/>
      <c r="I8" s="43"/>
      <c r="J8" s="43"/>
      <c r="K8" s="43"/>
      <c r="L8" s="43"/>
      <c r="M8" s="43"/>
      <c r="N8" s="43"/>
      <c r="O8" s="43">
        <v>5978733.3499999996</v>
      </c>
      <c r="P8" s="43">
        <v>5978733.3499999996</v>
      </c>
      <c r="Q8" s="43"/>
      <c r="R8" s="43"/>
      <c r="S8" s="43"/>
    </row>
    <row r="9" spans="1:19" ht="18" customHeight="1">
      <c r="A9" s="66" t="s">
        <v>71</v>
      </c>
      <c r="B9" s="66" t="s">
        <v>70</v>
      </c>
      <c r="C9" s="56">
        <v>26398067.34</v>
      </c>
      <c r="D9" s="43">
        <v>20419333.989999998</v>
      </c>
      <c r="E9" s="43">
        <v>20297677.989999998</v>
      </c>
      <c r="F9" s="43">
        <v>121656</v>
      </c>
      <c r="G9" s="43"/>
      <c r="H9" s="43"/>
      <c r="I9" s="43"/>
      <c r="J9" s="43"/>
      <c r="K9" s="43"/>
      <c r="L9" s="43"/>
      <c r="M9" s="43"/>
      <c r="N9" s="43"/>
      <c r="O9" s="43">
        <v>5978733.3499999996</v>
      </c>
      <c r="P9" s="43">
        <v>5978733.3499999996</v>
      </c>
      <c r="Q9" s="43"/>
      <c r="R9" s="43"/>
      <c r="S9" s="43"/>
    </row>
    <row r="10" spans="1:19" ht="18" customHeight="1">
      <c r="A10" s="102" t="s">
        <v>55</v>
      </c>
      <c r="B10" s="103"/>
      <c r="C10" s="43">
        <v>26398067.34</v>
      </c>
      <c r="D10" s="43">
        <v>20419333.989999998</v>
      </c>
      <c r="E10" s="43">
        <v>20297677.989999998</v>
      </c>
      <c r="F10" s="43">
        <v>121656</v>
      </c>
      <c r="G10" s="43"/>
      <c r="H10" s="43"/>
      <c r="I10" s="43"/>
      <c r="J10" s="43"/>
      <c r="K10" s="43"/>
      <c r="L10" s="43"/>
      <c r="M10" s="43"/>
      <c r="N10" s="43"/>
      <c r="O10" s="43">
        <v>5978733.3499999996</v>
      </c>
      <c r="P10" s="43">
        <v>5978733.3499999996</v>
      </c>
      <c r="Q10" s="43"/>
      <c r="R10" s="43"/>
      <c r="S10" s="43"/>
    </row>
  </sheetData>
  <mergeCells count="20">
    <mergeCell ref="O5:O6"/>
    <mergeCell ref="P5:P6"/>
    <mergeCell ref="Q5:Q6"/>
    <mergeCell ref="R5:R6"/>
    <mergeCell ref="S5:S6"/>
    <mergeCell ref="I5:N5"/>
    <mergeCell ref="A10:B10"/>
    <mergeCell ref="A4:A6"/>
    <mergeCell ref="B4:B6"/>
    <mergeCell ref="C4:C6"/>
    <mergeCell ref="D5:D6"/>
    <mergeCell ref="E5:E6"/>
    <mergeCell ref="F5:F6"/>
    <mergeCell ref="G5:G6"/>
    <mergeCell ref="H5:H6"/>
    <mergeCell ref="A1:S1"/>
    <mergeCell ref="A2:S2"/>
    <mergeCell ref="A3:B3"/>
    <mergeCell ref="D4:N4"/>
    <mergeCell ref="O4:S4"/>
  </mergeCells>
  <phoneticPr fontId="1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sheetPr>
    <outlinePr summaryRight="0"/>
  </sheetPr>
  <dimension ref="A1:O39"/>
  <sheetViews>
    <sheetView showGridLines="0" showZeros="0" topLeftCell="A19" workbookViewId="0">
      <selection sqref="A1:O1"/>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7.25" customHeight="1">
      <c r="A1" s="112" t="s">
        <v>72</v>
      </c>
      <c r="B1" s="90"/>
      <c r="C1" s="90"/>
      <c r="D1" s="90"/>
      <c r="E1" s="90"/>
      <c r="F1" s="90"/>
      <c r="G1" s="90"/>
      <c r="H1" s="90"/>
      <c r="I1" s="90"/>
      <c r="J1" s="90"/>
      <c r="K1" s="90"/>
      <c r="L1" s="90"/>
      <c r="M1" s="90"/>
      <c r="N1" s="90"/>
      <c r="O1" s="90"/>
    </row>
    <row r="2" spans="1:15" ht="41.25" customHeight="1">
      <c r="A2" s="89" t="str">
        <f>"2025"&amp;"年部门支出预算表"</f>
        <v>2025年部门支出预算表</v>
      </c>
      <c r="B2" s="90"/>
      <c r="C2" s="90"/>
      <c r="D2" s="90"/>
      <c r="E2" s="90"/>
      <c r="F2" s="90"/>
      <c r="G2" s="90"/>
      <c r="H2" s="90"/>
      <c r="I2" s="90"/>
      <c r="J2" s="90"/>
      <c r="K2" s="90"/>
      <c r="L2" s="90"/>
      <c r="M2" s="90"/>
      <c r="N2" s="90"/>
      <c r="O2" s="90"/>
    </row>
    <row r="3" spans="1:15" ht="17.25" customHeight="1">
      <c r="A3" s="91" t="str">
        <f>"单位名称："&amp;"寻甸回族彝族自治县文化和旅游局"</f>
        <v>单位名称：寻甸回族彝族自治县文化和旅游局</v>
      </c>
      <c r="B3" s="90"/>
      <c r="O3" s="23" t="s">
        <v>1</v>
      </c>
    </row>
    <row r="4" spans="1:15" ht="27" customHeight="1">
      <c r="A4" s="120" t="s">
        <v>73</v>
      </c>
      <c r="B4" s="120" t="s">
        <v>74</v>
      </c>
      <c r="C4" s="120" t="s">
        <v>55</v>
      </c>
      <c r="D4" s="113" t="s">
        <v>58</v>
      </c>
      <c r="E4" s="114"/>
      <c r="F4" s="115"/>
      <c r="G4" s="123" t="s">
        <v>59</v>
      </c>
      <c r="H4" s="123" t="s">
        <v>60</v>
      </c>
      <c r="I4" s="123" t="s">
        <v>75</v>
      </c>
      <c r="J4" s="113" t="s">
        <v>62</v>
      </c>
      <c r="K4" s="114"/>
      <c r="L4" s="114"/>
      <c r="M4" s="114"/>
      <c r="N4" s="116"/>
      <c r="O4" s="117"/>
    </row>
    <row r="5" spans="1:15" ht="42" customHeight="1">
      <c r="A5" s="121"/>
      <c r="B5" s="121"/>
      <c r="C5" s="122"/>
      <c r="D5" s="83" t="s">
        <v>57</v>
      </c>
      <c r="E5" s="83" t="s">
        <v>76</v>
      </c>
      <c r="F5" s="83" t="s">
        <v>77</v>
      </c>
      <c r="G5" s="122"/>
      <c r="H5" s="122"/>
      <c r="I5" s="124"/>
      <c r="J5" s="83" t="s">
        <v>57</v>
      </c>
      <c r="K5" s="78" t="s">
        <v>78</v>
      </c>
      <c r="L5" s="78" t="s">
        <v>79</v>
      </c>
      <c r="M5" s="78" t="s">
        <v>80</v>
      </c>
      <c r="N5" s="78" t="s">
        <v>81</v>
      </c>
      <c r="O5" s="78" t="s">
        <v>82</v>
      </c>
    </row>
    <row r="6" spans="1:15" ht="18" customHeight="1">
      <c r="A6" s="25" t="s">
        <v>83</v>
      </c>
      <c r="B6" s="25" t="s">
        <v>84</v>
      </c>
      <c r="C6" s="25" t="s">
        <v>85</v>
      </c>
      <c r="D6" s="28" t="s">
        <v>86</v>
      </c>
      <c r="E6" s="28" t="s">
        <v>87</v>
      </c>
      <c r="F6" s="28" t="s">
        <v>88</v>
      </c>
      <c r="G6" s="28" t="s">
        <v>89</v>
      </c>
      <c r="H6" s="28" t="s">
        <v>90</v>
      </c>
      <c r="I6" s="28" t="s">
        <v>91</v>
      </c>
      <c r="J6" s="28" t="s">
        <v>92</v>
      </c>
      <c r="K6" s="28" t="s">
        <v>93</v>
      </c>
      <c r="L6" s="28" t="s">
        <v>94</v>
      </c>
      <c r="M6" s="28" t="s">
        <v>95</v>
      </c>
      <c r="N6" s="25" t="s">
        <v>96</v>
      </c>
      <c r="O6" s="28" t="s">
        <v>97</v>
      </c>
    </row>
    <row r="7" spans="1:15" ht="21" customHeight="1">
      <c r="A7" s="29" t="s">
        <v>98</v>
      </c>
      <c r="B7" s="29" t="s">
        <v>99</v>
      </c>
      <c r="C7" s="43">
        <v>21568660.239999998</v>
      </c>
      <c r="D7" s="43">
        <v>21568660.239999998</v>
      </c>
      <c r="E7" s="43">
        <v>12003224</v>
      </c>
      <c r="F7" s="43">
        <v>9565436.2400000002</v>
      </c>
      <c r="G7" s="43"/>
      <c r="H7" s="43"/>
      <c r="I7" s="43"/>
      <c r="J7" s="43"/>
      <c r="K7" s="43"/>
      <c r="L7" s="43"/>
      <c r="M7" s="43"/>
      <c r="N7" s="43"/>
      <c r="O7" s="43"/>
    </row>
    <row r="8" spans="1:15" ht="21" customHeight="1">
      <c r="A8" s="84" t="s">
        <v>100</v>
      </c>
      <c r="B8" s="84" t="s">
        <v>101</v>
      </c>
      <c r="C8" s="43">
        <v>15076600.779999999</v>
      </c>
      <c r="D8" s="43">
        <v>15076600.779999999</v>
      </c>
      <c r="E8" s="43">
        <v>10588147</v>
      </c>
      <c r="F8" s="43">
        <v>4488453.78</v>
      </c>
      <c r="G8" s="43"/>
      <c r="H8" s="43"/>
      <c r="I8" s="43"/>
      <c r="J8" s="43"/>
      <c r="K8" s="43"/>
      <c r="L8" s="43"/>
      <c r="M8" s="43"/>
      <c r="N8" s="43"/>
      <c r="O8" s="43"/>
    </row>
    <row r="9" spans="1:15" ht="21" customHeight="1">
      <c r="A9" s="85" t="s">
        <v>102</v>
      </c>
      <c r="B9" s="85" t="s">
        <v>103</v>
      </c>
      <c r="C9" s="43">
        <v>9935639.5</v>
      </c>
      <c r="D9" s="43">
        <v>9935639.5</v>
      </c>
      <c r="E9" s="43">
        <v>9600347</v>
      </c>
      <c r="F9" s="43">
        <v>335292.5</v>
      </c>
      <c r="G9" s="43"/>
      <c r="H9" s="43"/>
      <c r="I9" s="43"/>
      <c r="J9" s="43"/>
      <c r="K9" s="43"/>
      <c r="L9" s="43"/>
      <c r="M9" s="43"/>
      <c r="N9" s="43"/>
      <c r="O9" s="43"/>
    </row>
    <row r="10" spans="1:15" ht="21" customHeight="1">
      <c r="A10" s="85" t="s">
        <v>104</v>
      </c>
      <c r="B10" s="85" t="s">
        <v>105</v>
      </c>
      <c r="C10" s="43">
        <v>30000</v>
      </c>
      <c r="D10" s="43">
        <v>30000</v>
      </c>
      <c r="E10" s="43">
        <v>30000</v>
      </c>
      <c r="F10" s="43"/>
      <c r="G10" s="43"/>
      <c r="H10" s="43"/>
      <c r="I10" s="43"/>
      <c r="J10" s="43"/>
      <c r="K10" s="43"/>
      <c r="L10" s="43"/>
      <c r="M10" s="43"/>
      <c r="N10" s="43"/>
      <c r="O10" s="43"/>
    </row>
    <row r="11" spans="1:15" ht="21" customHeight="1">
      <c r="A11" s="85" t="s">
        <v>106</v>
      </c>
      <c r="B11" s="85" t="s">
        <v>107</v>
      </c>
      <c r="C11" s="43">
        <v>921400</v>
      </c>
      <c r="D11" s="43">
        <v>921400</v>
      </c>
      <c r="E11" s="43">
        <v>921400</v>
      </c>
      <c r="F11" s="43"/>
      <c r="G11" s="43"/>
      <c r="H11" s="43"/>
      <c r="I11" s="43"/>
      <c r="J11" s="43"/>
      <c r="K11" s="43"/>
      <c r="L11" s="43"/>
      <c r="M11" s="43"/>
      <c r="N11" s="43"/>
      <c r="O11" s="43"/>
    </row>
    <row r="12" spans="1:15" ht="21" customHeight="1">
      <c r="A12" s="85" t="s">
        <v>108</v>
      </c>
      <c r="B12" s="85" t="s">
        <v>109</v>
      </c>
      <c r="C12" s="43">
        <v>3000</v>
      </c>
      <c r="D12" s="43">
        <v>3000</v>
      </c>
      <c r="E12" s="43"/>
      <c r="F12" s="43">
        <v>3000</v>
      </c>
      <c r="G12" s="43"/>
      <c r="H12" s="43"/>
      <c r="I12" s="43"/>
      <c r="J12" s="43"/>
      <c r="K12" s="43"/>
      <c r="L12" s="43"/>
      <c r="M12" s="43"/>
      <c r="N12" s="43"/>
      <c r="O12" s="43"/>
    </row>
    <row r="13" spans="1:15" ht="21" customHeight="1">
      <c r="A13" s="85" t="s">
        <v>110</v>
      </c>
      <c r="B13" s="85" t="s">
        <v>111</v>
      </c>
      <c r="C13" s="43">
        <v>4186561.28</v>
      </c>
      <c r="D13" s="43">
        <v>4186561.28</v>
      </c>
      <c r="E13" s="43">
        <v>36400</v>
      </c>
      <c r="F13" s="43">
        <v>4150161.28</v>
      </c>
      <c r="G13" s="43"/>
      <c r="H13" s="43"/>
      <c r="I13" s="43"/>
      <c r="J13" s="43"/>
      <c r="K13" s="43"/>
      <c r="L13" s="43"/>
      <c r="M13" s="43"/>
      <c r="N13" s="43"/>
      <c r="O13" s="43"/>
    </row>
    <row r="14" spans="1:15" ht="21" customHeight="1">
      <c r="A14" s="84" t="s">
        <v>112</v>
      </c>
      <c r="B14" s="84" t="s">
        <v>113</v>
      </c>
      <c r="C14" s="43">
        <v>3544115.74</v>
      </c>
      <c r="D14" s="43">
        <v>3544115.74</v>
      </c>
      <c r="E14" s="43">
        <v>1415077</v>
      </c>
      <c r="F14" s="43">
        <v>2129038.7400000002</v>
      </c>
      <c r="G14" s="43"/>
      <c r="H14" s="43"/>
      <c r="I14" s="43"/>
      <c r="J14" s="43"/>
      <c r="K14" s="43"/>
      <c r="L14" s="43"/>
      <c r="M14" s="43"/>
      <c r="N14" s="43"/>
      <c r="O14" s="43"/>
    </row>
    <row r="15" spans="1:15" ht="21" customHeight="1">
      <c r="A15" s="85" t="s">
        <v>114</v>
      </c>
      <c r="B15" s="85" t="s">
        <v>103</v>
      </c>
      <c r="C15" s="43">
        <v>815077</v>
      </c>
      <c r="D15" s="43">
        <v>815077</v>
      </c>
      <c r="E15" s="43">
        <v>815077</v>
      </c>
      <c r="F15" s="43"/>
      <c r="G15" s="43"/>
      <c r="H15" s="43"/>
      <c r="I15" s="43"/>
      <c r="J15" s="43"/>
      <c r="K15" s="43"/>
      <c r="L15" s="43"/>
      <c r="M15" s="43"/>
      <c r="N15" s="43"/>
      <c r="O15" s="43"/>
    </row>
    <row r="16" spans="1:15" ht="21" customHeight="1">
      <c r="A16" s="85" t="s">
        <v>115</v>
      </c>
      <c r="B16" s="85" t="s">
        <v>116</v>
      </c>
      <c r="C16" s="43">
        <v>1526838.09</v>
      </c>
      <c r="D16" s="43">
        <v>1526838.09</v>
      </c>
      <c r="E16" s="43">
        <v>600000</v>
      </c>
      <c r="F16" s="43">
        <v>926838.09</v>
      </c>
      <c r="G16" s="43"/>
      <c r="H16" s="43"/>
      <c r="I16" s="43"/>
      <c r="J16" s="43"/>
      <c r="K16" s="43"/>
      <c r="L16" s="43"/>
      <c r="M16" s="43"/>
      <c r="N16" s="43"/>
      <c r="O16" s="43"/>
    </row>
    <row r="17" spans="1:15" ht="21" customHeight="1">
      <c r="A17" s="85" t="s">
        <v>117</v>
      </c>
      <c r="B17" s="85" t="s">
        <v>118</v>
      </c>
      <c r="C17" s="43">
        <v>1202200.6499999999</v>
      </c>
      <c r="D17" s="43">
        <v>1202200.6499999999</v>
      </c>
      <c r="E17" s="43"/>
      <c r="F17" s="43">
        <v>1202200.6499999999</v>
      </c>
      <c r="G17" s="43"/>
      <c r="H17" s="43"/>
      <c r="I17" s="43"/>
      <c r="J17" s="43"/>
      <c r="K17" s="43"/>
      <c r="L17" s="43"/>
      <c r="M17" s="43"/>
      <c r="N17" s="43"/>
      <c r="O17" s="43"/>
    </row>
    <row r="18" spans="1:15" ht="21" customHeight="1">
      <c r="A18" s="84" t="s">
        <v>119</v>
      </c>
      <c r="B18" s="84" t="s">
        <v>120</v>
      </c>
      <c r="C18" s="43">
        <v>2947943.72</v>
      </c>
      <c r="D18" s="43">
        <v>2947943.72</v>
      </c>
      <c r="E18" s="43"/>
      <c r="F18" s="43">
        <v>2947943.72</v>
      </c>
      <c r="G18" s="43"/>
      <c r="H18" s="43"/>
      <c r="I18" s="43"/>
      <c r="J18" s="43"/>
      <c r="K18" s="43"/>
      <c r="L18" s="43"/>
      <c r="M18" s="43"/>
      <c r="N18" s="43"/>
      <c r="O18" s="43"/>
    </row>
    <row r="19" spans="1:15" ht="21" customHeight="1">
      <c r="A19" s="85" t="s">
        <v>121</v>
      </c>
      <c r="B19" s="85" t="s">
        <v>120</v>
      </c>
      <c r="C19" s="43">
        <v>2947943.72</v>
      </c>
      <c r="D19" s="43">
        <v>2947943.72</v>
      </c>
      <c r="E19" s="43"/>
      <c r="F19" s="43">
        <v>2947943.72</v>
      </c>
      <c r="G19" s="43"/>
      <c r="H19" s="43"/>
      <c r="I19" s="43"/>
      <c r="J19" s="43"/>
      <c r="K19" s="43"/>
      <c r="L19" s="43"/>
      <c r="M19" s="43"/>
      <c r="N19" s="43"/>
      <c r="O19" s="43"/>
    </row>
    <row r="20" spans="1:15" ht="21" customHeight="1">
      <c r="A20" s="29" t="s">
        <v>122</v>
      </c>
      <c r="B20" s="29" t="s">
        <v>123</v>
      </c>
      <c r="C20" s="43">
        <v>2110221.91</v>
      </c>
      <c r="D20" s="43">
        <v>2110221.91</v>
      </c>
      <c r="E20" s="43">
        <v>2110221.91</v>
      </c>
      <c r="F20" s="43"/>
      <c r="G20" s="43"/>
      <c r="H20" s="43"/>
      <c r="I20" s="43"/>
      <c r="J20" s="43"/>
      <c r="K20" s="43"/>
      <c r="L20" s="43"/>
      <c r="M20" s="43"/>
      <c r="N20" s="43"/>
      <c r="O20" s="43"/>
    </row>
    <row r="21" spans="1:15" ht="21" customHeight="1">
      <c r="A21" s="84" t="s">
        <v>124</v>
      </c>
      <c r="B21" s="84" t="s">
        <v>125</v>
      </c>
      <c r="C21" s="43">
        <v>2095497.91</v>
      </c>
      <c r="D21" s="43">
        <v>2095497.91</v>
      </c>
      <c r="E21" s="43">
        <v>2095497.91</v>
      </c>
      <c r="F21" s="43"/>
      <c r="G21" s="43"/>
      <c r="H21" s="43"/>
      <c r="I21" s="43"/>
      <c r="J21" s="43"/>
      <c r="K21" s="43"/>
      <c r="L21" s="43"/>
      <c r="M21" s="43"/>
      <c r="N21" s="43"/>
      <c r="O21" s="43"/>
    </row>
    <row r="22" spans="1:15" ht="21" customHeight="1">
      <c r="A22" s="85" t="s">
        <v>126</v>
      </c>
      <c r="B22" s="85" t="s">
        <v>127</v>
      </c>
      <c r="C22" s="43">
        <v>1471097.91</v>
      </c>
      <c r="D22" s="43">
        <v>1471097.91</v>
      </c>
      <c r="E22" s="43">
        <v>1471097.91</v>
      </c>
      <c r="F22" s="43"/>
      <c r="G22" s="43"/>
      <c r="H22" s="43"/>
      <c r="I22" s="43"/>
      <c r="J22" s="43"/>
      <c r="K22" s="43"/>
      <c r="L22" s="43"/>
      <c r="M22" s="43"/>
      <c r="N22" s="43"/>
      <c r="O22" s="43"/>
    </row>
    <row r="23" spans="1:15" ht="21" customHeight="1">
      <c r="A23" s="85" t="s">
        <v>128</v>
      </c>
      <c r="B23" s="85" t="s">
        <v>129</v>
      </c>
      <c r="C23" s="43">
        <v>595000</v>
      </c>
      <c r="D23" s="43">
        <v>595000</v>
      </c>
      <c r="E23" s="43">
        <v>595000</v>
      </c>
      <c r="F23" s="43"/>
      <c r="G23" s="43"/>
      <c r="H23" s="43"/>
      <c r="I23" s="43"/>
      <c r="J23" s="43"/>
      <c r="K23" s="43"/>
      <c r="L23" s="43"/>
      <c r="M23" s="43"/>
      <c r="N23" s="43"/>
      <c r="O23" s="43"/>
    </row>
    <row r="24" spans="1:15" ht="21" customHeight="1">
      <c r="A24" s="85" t="s">
        <v>130</v>
      </c>
      <c r="B24" s="85" t="s">
        <v>131</v>
      </c>
      <c r="C24" s="43">
        <v>29400</v>
      </c>
      <c r="D24" s="43">
        <v>29400</v>
      </c>
      <c r="E24" s="43">
        <v>29400</v>
      </c>
      <c r="F24" s="43"/>
      <c r="G24" s="43"/>
      <c r="H24" s="43"/>
      <c r="I24" s="43"/>
      <c r="J24" s="43"/>
      <c r="K24" s="43"/>
      <c r="L24" s="43"/>
      <c r="M24" s="43"/>
      <c r="N24" s="43"/>
      <c r="O24" s="43"/>
    </row>
    <row r="25" spans="1:15" ht="21" customHeight="1">
      <c r="A25" s="84" t="s">
        <v>132</v>
      </c>
      <c r="B25" s="84" t="s">
        <v>133</v>
      </c>
      <c r="C25" s="43">
        <v>14724</v>
      </c>
      <c r="D25" s="43">
        <v>14724</v>
      </c>
      <c r="E25" s="43">
        <v>14724</v>
      </c>
      <c r="F25" s="43"/>
      <c r="G25" s="43"/>
      <c r="H25" s="43"/>
      <c r="I25" s="43"/>
      <c r="J25" s="43"/>
      <c r="K25" s="43"/>
      <c r="L25" s="43"/>
      <c r="M25" s="43"/>
      <c r="N25" s="43"/>
      <c r="O25" s="43"/>
    </row>
    <row r="26" spans="1:15" ht="21" customHeight="1">
      <c r="A26" s="85" t="s">
        <v>134</v>
      </c>
      <c r="B26" s="85" t="s">
        <v>135</v>
      </c>
      <c r="C26" s="43">
        <v>14724</v>
      </c>
      <c r="D26" s="43">
        <v>14724</v>
      </c>
      <c r="E26" s="43">
        <v>14724</v>
      </c>
      <c r="F26" s="43"/>
      <c r="G26" s="43"/>
      <c r="H26" s="43"/>
      <c r="I26" s="43"/>
      <c r="J26" s="43"/>
      <c r="K26" s="43"/>
      <c r="L26" s="43"/>
      <c r="M26" s="43"/>
      <c r="N26" s="43"/>
      <c r="O26" s="43"/>
    </row>
    <row r="27" spans="1:15" ht="21" customHeight="1">
      <c r="A27" s="29" t="s">
        <v>136</v>
      </c>
      <c r="B27" s="29" t="s">
        <v>137</v>
      </c>
      <c r="C27" s="43">
        <v>1494205.75</v>
      </c>
      <c r="D27" s="43">
        <v>1494205.75</v>
      </c>
      <c r="E27" s="43">
        <v>1494205.75</v>
      </c>
      <c r="F27" s="43"/>
      <c r="G27" s="43"/>
      <c r="H27" s="43"/>
      <c r="I27" s="43"/>
      <c r="J27" s="43"/>
      <c r="K27" s="43"/>
      <c r="L27" s="43"/>
      <c r="M27" s="43"/>
      <c r="N27" s="43"/>
      <c r="O27" s="43"/>
    </row>
    <row r="28" spans="1:15" ht="21" customHeight="1">
      <c r="A28" s="84" t="s">
        <v>138</v>
      </c>
      <c r="B28" s="84" t="s">
        <v>139</v>
      </c>
      <c r="C28" s="43">
        <v>1494205.75</v>
      </c>
      <c r="D28" s="43">
        <v>1494205.75</v>
      </c>
      <c r="E28" s="43">
        <v>1494205.75</v>
      </c>
      <c r="F28" s="43"/>
      <c r="G28" s="43"/>
      <c r="H28" s="43"/>
      <c r="I28" s="43"/>
      <c r="J28" s="43"/>
      <c r="K28" s="43"/>
      <c r="L28" s="43"/>
      <c r="M28" s="43"/>
      <c r="N28" s="43"/>
      <c r="O28" s="43"/>
    </row>
    <row r="29" spans="1:15" ht="21" customHeight="1">
      <c r="A29" s="85" t="s">
        <v>140</v>
      </c>
      <c r="B29" s="85" t="s">
        <v>141</v>
      </c>
      <c r="C29" s="43">
        <v>269287.23</v>
      </c>
      <c r="D29" s="43">
        <v>269287.23</v>
      </c>
      <c r="E29" s="43">
        <v>269287.23</v>
      </c>
      <c r="F29" s="43"/>
      <c r="G29" s="43"/>
      <c r="H29" s="43"/>
      <c r="I29" s="43"/>
      <c r="J29" s="43"/>
      <c r="K29" s="43"/>
      <c r="L29" s="43"/>
      <c r="M29" s="43"/>
      <c r="N29" s="43"/>
      <c r="O29" s="43"/>
    </row>
    <row r="30" spans="1:15" ht="21" customHeight="1">
      <c r="A30" s="85" t="s">
        <v>142</v>
      </c>
      <c r="B30" s="85" t="s">
        <v>143</v>
      </c>
      <c r="C30" s="43">
        <v>561085.37</v>
      </c>
      <c r="D30" s="43">
        <v>561085.37</v>
      </c>
      <c r="E30" s="43">
        <v>561085.37</v>
      </c>
      <c r="F30" s="43"/>
      <c r="G30" s="43"/>
      <c r="H30" s="43"/>
      <c r="I30" s="43"/>
      <c r="J30" s="43"/>
      <c r="K30" s="43"/>
      <c r="L30" s="43"/>
      <c r="M30" s="43"/>
      <c r="N30" s="43"/>
      <c r="O30" s="43"/>
    </row>
    <row r="31" spans="1:15" ht="21" customHeight="1">
      <c r="A31" s="85" t="s">
        <v>144</v>
      </c>
      <c r="B31" s="85" t="s">
        <v>145</v>
      </c>
      <c r="C31" s="43">
        <v>615380.1</v>
      </c>
      <c r="D31" s="43">
        <v>615380.1</v>
      </c>
      <c r="E31" s="43">
        <v>615380.1</v>
      </c>
      <c r="F31" s="43"/>
      <c r="G31" s="43"/>
      <c r="H31" s="43"/>
      <c r="I31" s="43"/>
      <c r="J31" s="43"/>
      <c r="K31" s="43"/>
      <c r="L31" s="43"/>
      <c r="M31" s="43"/>
      <c r="N31" s="43"/>
      <c r="O31" s="43"/>
    </row>
    <row r="32" spans="1:15" ht="21" customHeight="1">
      <c r="A32" s="85" t="s">
        <v>146</v>
      </c>
      <c r="B32" s="85" t="s">
        <v>147</v>
      </c>
      <c r="C32" s="43">
        <v>48453.05</v>
      </c>
      <c r="D32" s="43">
        <v>48453.05</v>
      </c>
      <c r="E32" s="43">
        <v>48453.05</v>
      </c>
      <c r="F32" s="43"/>
      <c r="G32" s="43"/>
      <c r="H32" s="43"/>
      <c r="I32" s="43"/>
      <c r="J32" s="43"/>
      <c r="K32" s="43"/>
      <c r="L32" s="43"/>
      <c r="M32" s="43"/>
      <c r="N32" s="43"/>
      <c r="O32" s="43"/>
    </row>
    <row r="33" spans="1:15" ht="21" customHeight="1">
      <c r="A33" s="29" t="s">
        <v>148</v>
      </c>
      <c r="B33" s="29" t="s">
        <v>149</v>
      </c>
      <c r="C33" s="43">
        <v>121656</v>
      </c>
      <c r="D33" s="43"/>
      <c r="E33" s="43"/>
      <c r="F33" s="43"/>
      <c r="G33" s="43">
        <v>121656</v>
      </c>
      <c r="H33" s="43"/>
      <c r="I33" s="43"/>
      <c r="J33" s="43"/>
      <c r="K33" s="43"/>
      <c r="L33" s="43"/>
      <c r="M33" s="43"/>
      <c r="N33" s="43"/>
      <c r="O33" s="43"/>
    </row>
    <row r="34" spans="1:15" ht="21" customHeight="1">
      <c r="A34" s="84" t="s">
        <v>150</v>
      </c>
      <c r="B34" s="84" t="s">
        <v>151</v>
      </c>
      <c r="C34" s="43">
        <v>121656</v>
      </c>
      <c r="D34" s="43"/>
      <c r="E34" s="43"/>
      <c r="F34" s="43"/>
      <c r="G34" s="43">
        <v>121656</v>
      </c>
      <c r="H34" s="43"/>
      <c r="I34" s="43"/>
      <c r="J34" s="43"/>
      <c r="K34" s="43"/>
      <c r="L34" s="43"/>
      <c r="M34" s="43"/>
      <c r="N34" s="43"/>
      <c r="O34" s="43"/>
    </row>
    <row r="35" spans="1:15" ht="21" customHeight="1">
      <c r="A35" s="85" t="s">
        <v>152</v>
      </c>
      <c r="B35" s="85" t="s">
        <v>153</v>
      </c>
      <c r="C35" s="43">
        <v>121656</v>
      </c>
      <c r="D35" s="43"/>
      <c r="E35" s="43"/>
      <c r="F35" s="43"/>
      <c r="G35" s="43">
        <v>121656</v>
      </c>
      <c r="H35" s="43"/>
      <c r="I35" s="43"/>
      <c r="J35" s="43"/>
      <c r="K35" s="43"/>
      <c r="L35" s="43"/>
      <c r="M35" s="43"/>
      <c r="N35" s="43"/>
      <c r="O35" s="43"/>
    </row>
    <row r="36" spans="1:15" ht="21" customHeight="1">
      <c r="A36" s="29" t="s">
        <v>154</v>
      </c>
      <c r="B36" s="29" t="s">
        <v>155</v>
      </c>
      <c r="C36" s="43">
        <v>1103323.44</v>
      </c>
      <c r="D36" s="43">
        <v>1103323.44</v>
      </c>
      <c r="E36" s="43">
        <v>1103323.44</v>
      </c>
      <c r="F36" s="43"/>
      <c r="G36" s="43"/>
      <c r="H36" s="43"/>
      <c r="I36" s="43"/>
      <c r="J36" s="43"/>
      <c r="K36" s="43"/>
      <c r="L36" s="43"/>
      <c r="M36" s="43"/>
      <c r="N36" s="43"/>
      <c r="O36" s="43"/>
    </row>
    <row r="37" spans="1:15" ht="21" customHeight="1">
      <c r="A37" s="84" t="s">
        <v>156</v>
      </c>
      <c r="B37" s="84" t="s">
        <v>157</v>
      </c>
      <c r="C37" s="43">
        <v>1103323.44</v>
      </c>
      <c r="D37" s="43">
        <v>1103323.44</v>
      </c>
      <c r="E37" s="43">
        <v>1103323.44</v>
      </c>
      <c r="F37" s="43"/>
      <c r="G37" s="43"/>
      <c r="H37" s="43"/>
      <c r="I37" s="43"/>
      <c r="J37" s="43"/>
      <c r="K37" s="43"/>
      <c r="L37" s="43"/>
      <c r="M37" s="43"/>
      <c r="N37" s="43"/>
      <c r="O37" s="43"/>
    </row>
    <row r="38" spans="1:15" ht="21" customHeight="1">
      <c r="A38" s="85" t="s">
        <v>158</v>
      </c>
      <c r="B38" s="85" t="s">
        <v>159</v>
      </c>
      <c r="C38" s="43">
        <v>1103323.44</v>
      </c>
      <c r="D38" s="43">
        <v>1103323.44</v>
      </c>
      <c r="E38" s="43">
        <v>1103323.44</v>
      </c>
      <c r="F38" s="43"/>
      <c r="G38" s="43"/>
      <c r="H38" s="43"/>
      <c r="I38" s="43"/>
      <c r="J38" s="43"/>
      <c r="K38" s="43"/>
      <c r="L38" s="43"/>
      <c r="M38" s="43"/>
      <c r="N38" s="43"/>
      <c r="O38" s="43"/>
    </row>
    <row r="39" spans="1:15" ht="21" customHeight="1">
      <c r="A39" s="118" t="s">
        <v>55</v>
      </c>
      <c r="B39" s="119"/>
      <c r="C39" s="43">
        <v>26398067.34</v>
      </c>
      <c r="D39" s="43">
        <v>26276411.34</v>
      </c>
      <c r="E39" s="43">
        <v>16710975.1</v>
      </c>
      <c r="F39" s="43">
        <v>9565436.2400000002</v>
      </c>
      <c r="G39" s="43">
        <v>121656</v>
      </c>
      <c r="H39" s="43"/>
      <c r="I39" s="43"/>
      <c r="J39" s="43"/>
      <c r="K39" s="43"/>
      <c r="L39" s="43"/>
      <c r="M39" s="43"/>
      <c r="N39" s="43"/>
      <c r="O39" s="43"/>
    </row>
  </sheetData>
  <mergeCells count="12">
    <mergeCell ref="A39:B39"/>
    <mergeCell ref="A4:A5"/>
    <mergeCell ref="B4:B5"/>
    <mergeCell ref="C4:C5"/>
    <mergeCell ref="G4:G5"/>
    <mergeCell ref="A1:O1"/>
    <mergeCell ref="A2:O2"/>
    <mergeCell ref="A3:B3"/>
    <mergeCell ref="D4:F4"/>
    <mergeCell ref="J4:O4"/>
    <mergeCell ref="H4:H5"/>
    <mergeCell ref="I4:I5"/>
  </mergeCells>
  <phoneticPr fontId="16"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sheetPr>
    <outlinePr summaryRight="0"/>
  </sheetPr>
  <dimension ref="A1:D34"/>
  <sheetViews>
    <sheetView showGridLines="0" showZeros="0" topLeftCell="A16" workbookViewId="0"/>
  </sheetViews>
  <sheetFormatPr defaultColWidth="8.625" defaultRowHeight="12.75" customHeight="1"/>
  <cols>
    <col min="1" max="4" width="35.625" customWidth="1"/>
  </cols>
  <sheetData>
    <row r="1" spans="1:4" ht="15" customHeight="1">
      <c r="A1" s="21"/>
      <c r="B1" s="23"/>
      <c r="C1" s="23"/>
      <c r="D1" s="23" t="s">
        <v>160</v>
      </c>
    </row>
    <row r="2" spans="1:4" ht="41.25" customHeight="1">
      <c r="A2" s="89" t="str">
        <f>"2025"&amp;"年部门财政拨款收支预算总表"</f>
        <v>2025年部门财政拨款收支预算总表</v>
      </c>
      <c r="B2" s="90"/>
      <c r="C2" s="90"/>
      <c r="D2" s="90"/>
    </row>
    <row r="3" spans="1:4" ht="17.25" customHeight="1">
      <c r="A3" s="91" t="str">
        <f>"单位名称："&amp;"寻甸回族彝族自治县文化和旅游局"</f>
        <v>单位名称：寻甸回族彝族自治县文化和旅游局</v>
      </c>
      <c r="B3" s="92"/>
      <c r="D3" s="23" t="s">
        <v>1</v>
      </c>
    </row>
    <row r="4" spans="1:4" ht="17.25" customHeight="1">
      <c r="A4" s="93" t="s">
        <v>2</v>
      </c>
      <c r="B4" s="94"/>
      <c r="C4" s="93" t="s">
        <v>3</v>
      </c>
      <c r="D4" s="94"/>
    </row>
    <row r="5" spans="1:4" ht="18.75" customHeight="1">
      <c r="A5" s="78" t="s">
        <v>4</v>
      </c>
      <c r="B5" s="78" t="s">
        <v>5</v>
      </c>
      <c r="C5" s="78" t="s">
        <v>6</v>
      </c>
      <c r="D5" s="78" t="s">
        <v>5</v>
      </c>
    </row>
    <row r="6" spans="1:4" ht="16.5" customHeight="1">
      <c r="A6" s="79" t="s">
        <v>161</v>
      </c>
      <c r="B6" s="43">
        <v>20419333.989999998</v>
      </c>
      <c r="C6" s="79" t="s">
        <v>162</v>
      </c>
      <c r="D6" s="56">
        <v>26398067.34</v>
      </c>
    </row>
    <row r="7" spans="1:4" ht="16.5" customHeight="1">
      <c r="A7" s="79" t="s">
        <v>163</v>
      </c>
      <c r="B7" s="43">
        <v>20297677.989999998</v>
      </c>
      <c r="C7" s="79" t="s">
        <v>164</v>
      </c>
      <c r="D7" s="56"/>
    </row>
    <row r="8" spans="1:4" ht="16.5" customHeight="1">
      <c r="A8" s="79" t="s">
        <v>165</v>
      </c>
      <c r="B8" s="43">
        <v>121656</v>
      </c>
      <c r="C8" s="79" t="s">
        <v>166</v>
      </c>
      <c r="D8" s="56"/>
    </row>
    <row r="9" spans="1:4" ht="16.5" customHeight="1">
      <c r="A9" s="79" t="s">
        <v>167</v>
      </c>
      <c r="B9" s="43"/>
      <c r="C9" s="79" t="s">
        <v>168</v>
      </c>
      <c r="D9" s="56"/>
    </row>
    <row r="10" spans="1:4" ht="16.5" customHeight="1">
      <c r="A10" s="79" t="s">
        <v>169</v>
      </c>
      <c r="B10" s="43">
        <v>5978733.3499999996</v>
      </c>
      <c r="C10" s="79" t="s">
        <v>170</v>
      </c>
      <c r="D10" s="56"/>
    </row>
    <row r="11" spans="1:4" ht="16.5" customHeight="1">
      <c r="A11" s="79" t="s">
        <v>163</v>
      </c>
      <c r="B11" s="43">
        <v>5978733.3499999996</v>
      </c>
      <c r="C11" s="79" t="s">
        <v>171</v>
      </c>
      <c r="D11" s="56"/>
    </row>
    <row r="12" spans="1:4" ht="16.5" customHeight="1">
      <c r="A12" s="75" t="s">
        <v>165</v>
      </c>
      <c r="B12" s="43"/>
      <c r="C12" s="36" t="s">
        <v>172</v>
      </c>
      <c r="D12" s="56"/>
    </row>
    <row r="13" spans="1:4" ht="16.5" customHeight="1">
      <c r="A13" s="75" t="s">
        <v>167</v>
      </c>
      <c r="B13" s="43"/>
      <c r="C13" s="36" t="s">
        <v>173</v>
      </c>
      <c r="D13" s="56">
        <v>21568660.239999998</v>
      </c>
    </row>
    <row r="14" spans="1:4" ht="16.5" customHeight="1">
      <c r="A14" s="80"/>
      <c r="B14" s="43"/>
      <c r="C14" s="36" t="s">
        <v>174</v>
      </c>
      <c r="D14" s="56">
        <v>2110221.91</v>
      </c>
    </row>
    <row r="15" spans="1:4" ht="16.5" customHeight="1">
      <c r="A15" s="80"/>
      <c r="B15" s="43"/>
      <c r="C15" s="36" t="s">
        <v>175</v>
      </c>
      <c r="D15" s="56">
        <v>1494205.75</v>
      </c>
    </row>
    <row r="16" spans="1:4" ht="16.5" customHeight="1">
      <c r="A16" s="80"/>
      <c r="B16" s="43"/>
      <c r="C16" s="36" t="s">
        <v>176</v>
      </c>
      <c r="D16" s="56"/>
    </row>
    <row r="17" spans="1:4" ht="16.5" customHeight="1">
      <c r="A17" s="80"/>
      <c r="B17" s="43"/>
      <c r="C17" s="36" t="s">
        <v>177</v>
      </c>
      <c r="D17" s="56">
        <v>121656</v>
      </c>
    </row>
    <row r="18" spans="1:4" ht="16.5" customHeight="1">
      <c r="A18" s="80"/>
      <c r="B18" s="43"/>
      <c r="C18" s="36" t="s">
        <v>178</v>
      </c>
      <c r="D18" s="56"/>
    </row>
    <row r="19" spans="1:4" ht="16.5" customHeight="1">
      <c r="A19" s="80"/>
      <c r="B19" s="43"/>
      <c r="C19" s="36" t="s">
        <v>179</v>
      </c>
      <c r="D19" s="56"/>
    </row>
    <row r="20" spans="1:4" ht="16.5" customHeight="1">
      <c r="A20" s="80"/>
      <c r="B20" s="43"/>
      <c r="C20" s="36" t="s">
        <v>180</v>
      </c>
      <c r="D20" s="56"/>
    </row>
    <row r="21" spans="1:4" ht="16.5" customHeight="1">
      <c r="A21" s="80"/>
      <c r="B21" s="43"/>
      <c r="C21" s="36" t="s">
        <v>181</v>
      </c>
      <c r="D21" s="56"/>
    </row>
    <row r="22" spans="1:4" ht="16.5" customHeight="1">
      <c r="A22" s="80"/>
      <c r="B22" s="43"/>
      <c r="C22" s="36" t="s">
        <v>182</v>
      </c>
      <c r="D22" s="56"/>
    </row>
    <row r="23" spans="1:4" ht="16.5" customHeight="1">
      <c r="A23" s="80"/>
      <c r="B23" s="43"/>
      <c r="C23" s="36" t="s">
        <v>183</v>
      </c>
      <c r="D23" s="56"/>
    </row>
    <row r="24" spans="1:4" ht="16.5" customHeight="1">
      <c r="A24" s="80"/>
      <c r="B24" s="43"/>
      <c r="C24" s="36" t="s">
        <v>184</v>
      </c>
      <c r="D24" s="56"/>
    </row>
    <row r="25" spans="1:4" ht="16.5" customHeight="1">
      <c r="A25" s="80"/>
      <c r="B25" s="43"/>
      <c r="C25" s="36" t="s">
        <v>185</v>
      </c>
      <c r="D25" s="56">
        <v>1103323.44</v>
      </c>
    </row>
    <row r="26" spans="1:4" ht="16.5" customHeight="1">
      <c r="A26" s="80"/>
      <c r="B26" s="43"/>
      <c r="C26" s="36" t="s">
        <v>186</v>
      </c>
      <c r="D26" s="56"/>
    </row>
    <row r="27" spans="1:4" ht="16.5" customHeight="1">
      <c r="A27" s="80"/>
      <c r="B27" s="43"/>
      <c r="C27" s="36" t="s">
        <v>187</v>
      </c>
      <c r="D27" s="56"/>
    </row>
    <row r="28" spans="1:4" ht="16.5" customHeight="1">
      <c r="A28" s="80"/>
      <c r="B28" s="43"/>
      <c r="C28" s="36" t="s">
        <v>188</v>
      </c>
      <c r="D28" s="56"/>
    </row>
    <row r="29" spans="1:4" ht="16.5" customHeight="1">
      <c r="A29" s="80"/>
      <c r="B29" s="43"/>
      <c r="C29" s="36" t="s">
        <v>189</v>
      </c>
      <c r="D29" s="56"/>
    </row>
    <row r="30" spans="1:4" ht="16.5" customHeight="1">
      <c r="A30" s="80"/>
      <c r="B30" s="43"/>
      <c r="C30" s="36" t="s">
        <v>190</v>
      </c>
      <c r="D30" s="56"/>
    </row>
    <row r="31" spans="1:4" ht="16.5" customHeight="1">
      <c r="A31" s="80"/>
      <c r="B31" s="43"/>
      <c r="C31" s="75" t="s">
        <v>191</v>
      </c>
      <c r="D31" s="56"/>
    </row>
    <row r="32" spans="1:4" ht="16.5" customHeight="1">
      <c r="A32" s="80"/>
      <c r="B32" s="43"/>
      <c r="C32" s="75" t="s">
        <v>192</v>
      </c>
      <c r="D32" s="56"/>
    </row>
    <row r="33" spans="1:4" ht="16.5" customHeight="1">
      <c r="A33" s="80"/>
      <c r="B33" s="43"/>
      <c r="C33" s="16" t="s">
        <v>193</v>
      </c>
      <c r="D33" s="56"/>
    </row>
    <row r="34" spans="1:4" ht="15" customHeight="1">
      <c r="A34" s="81" t="s">
        <v>50</v>
      </c>
      <c r="B34" s="82">
        <v>26398067.34</v>
      </c>
      <c r="C34" s="81" t="s">
        <v>51</v>
      </c>
      <c r="D34" s="82">
        <v>26398067.34</v>
      </c>
    </row>
  </sheetData>
  <mergeCells count="4">
    <mergeCell ref="A2:D2"/>
    <mergeCell ref="A3:B3"/>
    <mergeCell ref="A4:B4"/>
    <mergeCell ref="C4:D4"/>
  </mergeCells>
  <phoneticPr fontId="16"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sheetPr>
    <outlinePr summaryRight="0"/>
  </sheetPr>
  <dimension ref="A1:G36"/>
  <sheetViews>
    <sheetView showZeros="0" topLeftCell="A22" workbookViewId="0"/>
  </sheetViews>
  <sheetFormatPr defaultColWidth="9.125" defaultRowHeight="14.25" customHeight="1"/>
  <cols>
    <col min="1" max="1" width="20.125" customWidth="1"/>
    <col min="2" max="2" width="44" customWidth="1"/>
    <col min="3" max="7" width="24.125" customWidth="1"/>
  </cols>
  <sheetData>
    <row r="1" spans="1:7" ht="14.25" customHeight="1">
      <c r="D1" s="71"/>
      <c r="F1" s="38"/>
      <c r="G1" s="72" t="s">
        <v>194</v>
      </c>
    </row>
    <row r="2" spans="1:7" ht="41.25" customHeight="1">
      <c r="A2" s="125" t="str">
        <f>"2025"&amp;"年一般公共预算支出预算表（按功能科目分类）"</f>
        <v>2025年一般公共预算支出预算表（按功能科目分类）</v>
      </c>
      <c r="B2" s="125"/>
      <c r="C2" s="125"/>
      <c r="D2" s="125"/>
      <c r="E2" s="125"/>
      <c r="F2" s="125"/>
      <c r="G2" s="125"/>
    </row>
    <row r="3" spans="1:7" ht="18" customHeight="1">
      <c r="A3" s="3" t="str">
        <f>"单位名称："&amp;"寻甸回族彝族自治县文化和旅游局"</f>
        <v>单位名称：寻甸回族彝族自治县文化和旅游局</v>
      </c>
      <c r="F3" s="63"/>
      <c r="G3" s="72" t="s">
        <v>1</v>
      </c>
    </row>
    <row r="4" spans="1:7" ht="20.25" customHeight="1">
      <c r="A4" s="126" t="s">
        <v>195</v>
      </c>
      <c r="B4" s="127"/>
      <c r="C4" s="133" t="s">
        <v>55</v>
      </c>
      <c r="D4" s="128" t="s">
        <v>76</v>
      </c>
      <c r="E4" s="129"/>
      <c r="F4" s="130"/>
      <c r="G4" s="135" t="s">
        <v>77</v>
      </c>
    </row>
    <row r="5" spans="1:7" ht="20.25" customHeight="1">
      <c r="A5" s="77" t="s">
        <v>73</v>
      </c>
      <c r="B5" s="77" t="s">
        <v>74</v>
      </c>
      <c r="C5" s="134"/>
      <c r="D5" s="65" t="s">
        <v>57</v>
      </c>
      <c r="E5" s="65" t="s">
        <v>196</v>
      </c>
      <c r="F5" s="65" t="s">
        <v>197</v>
      </c>
      <c r="G5" s="136"/>
    </row>
    <row r="6" spans="1:7" ht="15" customHeight="1">
      <c r="A6" s="32" t="s">
        <v>83</v>
      </c>
      <c r="B6" s="32" t="s">
        <v>84</v>
      </c>
      <c r="C6" s="32" t="s">
        <v>85</v>
      </c>
      <c r="D6" s="32" t="s">
        <v>86</v>
      </c>
      <c r="E6" s="32" t="s">
        <v>87</v>
      </c>
      <c r="F6" s="32" t="s">
        <v>88</v>
      </c>
      <c r="G6" s="32" t="s">
        <v>89</v>
      </c>
    </row>
    <row r="7" spans="1:7" ht="18" customHeight="1">
      <c r="A7" s="16" t="s">
        <v>98</v>
      </c>
      <c r="B7" s="16" t="s">
        <v>99</v>
      </c>
      <c r="C7" s="43">
        <v>21568660.239999998</v>
      </c>
      <c r="D7" s="43">
        <v>12003224</v>
      </c>
      <c r="E7" s="43">
        <v>9741664</v>
      </c>
      <c r="F7" s="43">
        <v>2261560</v>
      </c>
      <c r="G7" s="43">
        <v>9565436.2400000002</v>
      </c>
    </row>
    <row r="8" spans="1:7" ht="18" customHeight="1">
      <c r="A8" s="69" t="s">
        <v>100</v>
      </c>
      <c r="B8" s="69" t="s">
        <v>101</v>
      </c>
      <c r="C8" s="43">
        <v>15076600.779999999</v>
      </c>
      <c r="D8" s="43">
        <v>10588147</v>
      </c>
      <c r="E8" s="43">
        <v>8954027</v>
      </c>
      <c r="F8" s="43">
        <v>1634120</v>
      </c>
      <c r="G8" s="43">
        <v>4488453.78</v>
      </c>
    </row>
    <row r="9" spans="1:7" ht="18" customHeight="1">
      <c r="A9" s="70" t="s">
        <v>102</v>
      </c>
      <c r="B9" s="70" t="s">
        <v>103</v>
      </c>
      <c r="C9" s="43">
        <v>9935639.5</v>
      </c>
      <c r="D9" s="43">
        <v>9600347</v>
      </c>
      <c r="E9" s="43">
        <v>8954027</v>
      </c>
      <c r="F9" s="43">
        <v>646320</v>
      </c>
      <c r="G9" s="43">
        <v>335292.5</v>
      </c>
    </row>
    <row r="10" spans="1:7" ht="18" customHeight="1">
      <c r="A10" s="70" t="s">
        <v>104</v>
      </c>
      <c r="B10" s="70" t="s">
        <v>105</v>
      </c>
      <c r="C10" s="43">
        <v>30000</v>
      </c>
      <c r="D10" s="43">
        <v>30000</v>
      </c>
      <c r="E10" s="43"/>
      <c r="F10" s="43">
        <v>30000</v>
      </c>
      <c r="G10" s="43"/>
    </row>
    <row r="11" spans="1:7" ht="18" customHeight="1">
      <c r="A11" s="70" t="s">
        <v>106</v>
      </c>
      <c r="B11" s="70" t="s">
        <v>107</v>
      </c>
      <c r="C11" s="43">
        <v>921400</v>
      </c>
      <c r="D11" s="43">
        <v>921400</v>
      </c>
      <c r="E11" s="43"/>
      <c r="F11" s="43">
        <v>921400</v>
      </c>
      <c r="G11" s="43"/>
    </row>
    <row r="12" spans="1:7" ht="18" customHeight="1">
      <c r="A12" s="70" t="s">
        <v>108</v>
      </c>
      <c r="B12" s="70" t="s">
        <v>109</v>
      </c>
      <c r="C12" s="43">
        <v>3000</v>
      </c>
      <c r="D12" s="43"/>
      <c r="E12" s="43"/>
      <c r="F12" s="43"/>
      <c r="G12" s="43">
        <v>3000</v>
      </c>
    </row>
    <row r="13" spans="1:7" ht="18" customHeight="1">
      <c r="A13" s="70" t="s">
        <v>110</v>
      </c>
      <c r="B13" s="70" t="s">
        <v>111</v>
      </c>
      <c r="C13" s="43">
        <v>4186561.28</v>
      </c>
      <c r="D13" s="43">
        <v>36400</v>
      </c>
      <c r="E13" s="43"/>
      <c r="F13" s="43">
        <v>36400</v>
      </c>
      <c r="G13" s="43">
        <v>4150161.28</v>
      </c>
    </row>
    <row r="14" spans="1:7" ht="18" customHeight="1">
      <c r="A14" s="69" t="s">
        <v>112</v>
      </c>
      <c r="B14" s="69" t="s">
        <v>113</v>
      </c>
      <c r="C14" s="43">
        <v>3544115.74</v>
      </c>
      <c r="D14" s="43">
        <v>1415077</v>
      </c>
      <c r="E14" s="43">
        <v>787637</v>
      </c>
      <c r="F14" s="43">
        <v>627440</v>
      </c>
      <c r="G14" s="43">
        <v>2129038.7400000002</v>
      </c>
    </row>
    <row r="15" spans="1:7" ht="18" customHeight="1">
      <c r="A15" s="70" t="s">
        <v>114</v>
      </c>
      <c r="B15" s="70" t="s">
        <v>103</v>
      </c>
      <c r="C15" s="43">
        <v>815077</v>
      </c>
      <c r="D15" s="43">
        <v>815077</v>
      </c>
      <c r="E15" s="43">
        <v>787637</v>
      </c>
      <c r="F15" s="43">
        <v>27440</v>
      </c>
      <c r="G15" s="43"/>
    </row>
    <row r="16" spans="1:7" ht="18" customHeight="1">
      <c r="A16" s="70" t="s">
        <v>115</v>
      </c>
      <c r="B16" s="70" t="s">
        <v>116</v>
      </c>
      <c r="C16" s="43">
        <v>1526838.09</v>
      </c>
      <c r="D16" s="43">
        <v>600000</v>
      </c>
      <c r="E16" s="43"/>
      <c r="F16" s="43">
        <v>600000</v>
      </c>
      <c r="G16" s="43">
        <v>926838.09</v>
      </c>
    </row>
    <row r="17" spans="1:7" ht="18" customHeight="1">
      <c r="A17" s="70" t="s">
        <v>117</v>
      </c>
      <c r="B17" s="70" t="s">
        <v>118</v>
      </c>
      <c r="C17" s="43">
        <v>1202200.6499999999</v>
      </c>
      <c r="D17" s="43"/>
      <c r="E17" s="43"/>
      <c r="F17" s="43"/>
      <c r="G17" s="43">
        <v>1202200.6499999999</v>
      </c>
    </row>
    <row r="18" spans="1:7" ht="18" customHeight="1">
      <c r="A18" s="69" t="s">
        <v>119</v>
      </c>
      <c r="B18" s="69" t="s">
        <v>120</v>
      </c>
      <c r="C18" s="43">
        <v>2947943.72</v>
      </c>
      <c r="D18" s="43"/>
      <c r="E18" s="43"/>
      <c r="F18" s="43"/>
      <c r="G18" s="43">
        <v>2947943.72</v>
      </c>
    </row>
    <row r="19" spans="1:7" ht="18" customHeight="1">
      <c r="A19" s="70" t="s">
        <v>121</v>
      </c>
      <c r="B19" s="70" t="s">
        <v>120</v>
      </c>
      <c r="C19" s="43">
        <v>2947943.72</v>
      </c>
      <c r="D19" s="43"/>
      <c r="E19" s="43"/>
      <c r="F19" s="43"/>
      <c r="G19" s="43">
        <v>2947943.72</v>
      </c>
    </row>
    <row r="20" spans="1:7" ht="18" customHeight="1">
      <c r="A20" s="16" t="s">
        <v>122</v>
      </c>
      <c r="B20" s="16" t="s">
        <v>123</v>
      </c>
      <c r="C20" s="43">
        <v>2110221.91</v>
      </c>
      <c r="D20" s="43">
        <v>2110221.91</v>
      </c>
      <c r="E20" s="43">
        <v>2080821.91</v>
      </c>
      <c r="F20" s="43">
        <v>29400</v>
      </c>
      <c r="G20" s="43"/>
    </row>
    <row r="21" spans="1:7" ht="18" customHeight="1">
      <c r="A21" s="69" t="s">
        <v>124</v>
      </c>
      <c r="B21" s="69" t="s">
        <v>125</v>
      </c>
      <c r="C21" s="43">
        <v>2095497.91</v>
      </c>
      <c r="D21" s="43">
        <v>2095497.91</v>
      </c>
      <c r="E21" s="43">
        <v>2066097.91</v>
      </c>
      <c r="F21" s="43">
        <v>29400</v>
      </c>
      <c r="G21" s="43"/>
    </row>
    <row r="22" spans="1:7" ht="18" customHeight="1">
      <c r="A22" s="70" t="s">
        <v>126</v>
      </c>
      <c r="B22" s="70" t="s">
        <v>127</v>
      </c>
      <c r="C22" s="43">
        <v>1471097.91</v>
      </c>
      <c r="D22" s="43">
        <v>1471097.91</v>
      </c>
      <c r="E22" s="43">
        <v>1471097.91</v>
      </c>
      <c r="F22" s="43"/>
      <c r="G22" s="43"/>
    </row>
    <row r="23" spans="1:7" ht="18" customHeight="1">
      <c r="A23" s="70" t="s">
        <v>128</v>
      </c>
      <c r="B23" s="70" t="s">
        <v>129</v>
      </c>
      <c r="C23" s="43">
        <v>595000</v>
      </c>
      <c r="D23" s="43">
        <v>595000</v>
      </c>
      <c r="E23" s="43">
        <v>595000</v>
      </c>
      <c r="F23" s="43"/>
      <c r="G23" s="43"/>
    </row>
    <row r="24" spans="1:7" ht="18" customHeight="1">
      <c r="A24" s="70" t="s">
        <v>130</v>
      </c>
      <c r="B24" s="70" t="s">
        <v>131</v>
      </c>
      <c r="C24" s="43">
        <v>29400</v>
      </c>
      <c r="D24" s="43">
        <v>29400</v>
      </c>
      <c r="E24" s="43"/>
      <c r="F24" s="43">
        <v>29400</v>
      </c>
      <c r="G24" s="43"/>
    </row>
    <row r="25" spans="1:7" ht="18" customHeight="1">
      <c r="A25" s="69" t="s">
        <v>132</v>
      </c>
      <c r="B25" s="69" t="s">
        <v>133</v>
      </c>
      <c r="C25" s="43">
        <v>14724</v>
      </c>
      <c r="D25" s="43">
        <v>14724</v>
      </c>
      <c r="E25" s="43">
        <v>14724</v>
      </c>
      <c r="F25" s="43"/>
      <c r="G25" s="43"/>
    </row>
    <row r="26" spans="1:7" ht="18" customHeight="1">
      <c r="A26" s="70" t="s">
        <v>134</v>
      </c>
      <c r="B26" s="70" t="s">
        <v>135</v>
      </c>
      <c r="C26" s="43">
        <v>14724</v>
      </c>
      <c r="D26" s="43">
        <v>14724</v>
      </c>
      <c r="E26" s="43">
        <v>14724</v>
      </c>
      <c r="F26" s="43"/>
      <c r="G26" s="43"/>
    </row>
    <row r="27" spans="1:7" ht="18" customHeight="1">
      <c r="A27" s="16" t="s">
        <v>136</v>
      </c>
      <c r="B27" s="16" t="s">
        <v>137</v>
      </c>
      <c r="C27" s="43">
        <v>1494205.75</v>
      </c>
      <c r="D27" s="43">
        <v>1494205.75</v>
      </c>
      <c r="E27" s="43">
        <v>1494205.75</v>
      </c>
      <c r="F27" s="43"/>
      <c r="G27" s="43"/>
    </row>
    <row r="28" spans="1:7" ht="18" customHeight="1">
      <c r="A28" s="69" t="s">
        <v>138</v>
      </c>
      <c r="B28" s="69" t="s">
        <v>139</v>
      </c>
      <c r="C28" s="43">
        <v>1494205.75</v>
      </c>
      <c r="D28" s="43">
        <v>1494205.75</v>
      </c>
      <c r="E28" s="43">
        <v>1494205.75</v>
      </c>
      <c r="F28" s="43"/>
      <c r="G28" s="43"/>
    </row>
    <row r="29" spans="1:7" ht="18" customHeight="1">
      <c r="A29" s="70" t="s">
        <v>140</v>
      </c>
      <c r="B29" s="70" t="s">
        <v>141</v>
      </c>
      <c r="C29" s="43">
        <v>269287.23</v>
      </c>
      <c r="D29" s="43">
        <v>269287.23</v>
      </c>
      <c r="E29" s="43">
        <v>269287.23</v>
      </c>
      <c r="F29" s="43"/>
      <c r="G29" s="43"/>
    </row>
    <row r="30" spans="1:7" ht="18" customHeight="1">
      <c r="A30" s="70" t="s">
        <v>142</v>
      </c>
      <c r="B30" s="70" t="s">
        <v>143</v>
      </c>
      <c r="C30" s="43">
        <v>561085.37</v>
      </c>
      <c r="D30" s="43">
        <v>561085.37</v>
      </c>
      <c r="E30" s="43">
        <v>561085.37</v>
      </c>
      <c r="F30" s="43"/>
      <c r="G30" s="43"/>
    </row>
    <row r="31" spans="1:7" ht="18" customHeight="1">
      <c r="A31" s="70" t="s">
        <v>144</v>
      </c>
      <c r="B31" s="70" t="s">
        <v>145</v>
      </c>
      <c r="C31" s="43">
        <v>615380.1</v>
      </c>
      <c r="D31" s="43">
        <v>615380.1</v>
      </c>
      <c r="E31" s="43">
        <v>615380.1</v>
      </c>
      <c r="F31" s="43"/>
      <c r="G31" s="43"/>
    </row>
    <row r="32" spans="1:7" ht="18" customHeight="1">
      <c r="A32" s="70" t="s">
        <v>146</v>
      </c>
      <c r="B32" s="70" t="s">
        <v>147</v>
      </c>
      <c r="C32" s="43">
        <v>48453.05</v>
      </c>
      <c r="D32" s="43">
        <v>48453.05</v>
      </c>
      <c r="E32" s="43">
        <v>48453.05</v>
      </c>
      <c r="F32" s="43"/>
      <c r="G32" s="43"/>
    </row>
    <row r="33" spans="1:7" ht="18" customHeight="1">
      <c r="A33" s="16" t="s">
        <v>154</v>
      </c>
      <c r="B33" s="16" t="s">
        <v>155</v>
      </c>
      <c r="C33" s="43">
        <v>1103323.44</v>
      </c>
      <c r="D33" s="43">
        <v>1103323.44</v>
      </c>
      <c r="E33" s="43">
        <v>1103323.44</v>
      </c>
      <c r="F33" s="43"/>
      <c r="G33" s="43"/>
    </row>
    <row r="34" spans="1:7" ht="18" customHeight="1">
      <c r="A34" s="69" t="s">
        <v>156</v>
      </c>
      <c r="B34" s="69" t="s">
        <v>157</v>
      </c>
      <c r="C34" s="43">
        <v>1103323.44</v>
      </c>
      <c r="D34" s="43">
        <v>1103323.44</v>
      </c>
      <c r="E34" s="43">
        <v>1103323.44</v>
      </c>
      <c r="F34" s="43"/>
      <c r="G34" s="43"/>
    </row>
    <row r="35" spans="1:7" ht="18" customHeight="1">
      <c r="A35" s="70" t="s">
        <v>158</v>
      </c>
      <c r="B35" s="70" t="s">
        <v>159</v>
      </c>
      <c r="C35" s="43">
        <v>1103323.44</v>
      </c>
      <c r="D35" s="43">
        <v>1103323.44</v>
      </c>
      <c r="E35" s="43">
        <v>1103323.44</v>
      </c>
      <c r="F35" s="43"/>
      <c r="G35" s="43"/>
    </row>
    <row r="36" spans="1:7" ht="18" customHeight="1">
      <c r="A36" s="131" t="s">
        <v>198</v>
      </c>
      <c r="B36" s="132" t="s">
        <v>198</v>
      </c>
      <c r="C36" s="43">
        <v>26276411.34</v>
      </c>
      <c r="D36" s="43">
        <v>16710975.1</v>
      </c>
      <c r="E36" s="43">
        <v>14420015.1</v>
      </c>
      <c r="F36" s="43">
        <v>2290960</v>
      </c>
      <c r="G36" s="43">
        <v>9565436.2400000002</v>
      </c>
    </row>
  </sheetData>
  <mergeCells count="6">
    <mergeCell ref="A2:G2"/>
    <mergeCell ref="A4:B4"/>
    <mergeCell ref="D4:F4"/>
    <mergeCell ref="A36:B36"/>
    <mergeCell ref="C4:C5"/>
    <mergeCell ref="G4:G5"/>
  </mergeCells>
  <phoneticPr fontId="16"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sheetPr>
    <outlinePr summaryRight="0"/>
  </sheetPr>
  <dimension ref="A1:F7"/>
  <sheetViews>
    <sheetView showZeros="0" topLeftCell="B1" workbookViewId="0"/>
  </sheetViews>
  <sheetFormatPr defaultColWidth="10.375" defaultRowHeight="14.25" customHeight="1"/>
  <cols>
    <col min="1" max="6" width="28.125" customWidth="1"/>
  </cols>
  <sheetData>
    <row r="1" spans="1:6" ht="14.25" customHeight="1">
      <c r="A1" s="22"/>
      <c r="B1" s="22"/>
      <c r="C1" s="22"/>
      <c r="D1" s="22"/>
      <c r="E1" s="21"/>
      <c r="F1" s="76" t="s">
        <v>199</v>
      </c>
    </row>
    <row r="2" spans="1:6" ht="41.25" customHeight="1">
      <c r="A2" s="137" t="str">
        <f>"2025"&amp;"年一般公共预算“三公”经费支出预算表"</f>
        <v>2025年一般公共预算“三公”经费支出预算表</v>
      </c>
      <c r="B2" s="138"/>
      <c r="C2" s="138"/>
      <c r="D2" s="138"/>
      <c r="E2" s="139"/>
      <c r="F2" s="138"/>
    </row>
    <row r="3" spans="1:6" ht="14.25" customHeight="1">
      <c r="A3" s="140" t="str">
        <f>"单位名称："&amp;"寻甸回族彝族自治县文化和旅游局"</f>
        <v>单位名称：寻甸回族彝族自治县文化和旅游局</v>
      </c>
      <c r="B3" s="141"/>
      <c r="D3" s="22"/>
      <c r="E3" s="21"/>
      <c r="F3" s="33" t="s">
        <v>1</v>
      </c>
    </row>
    <row r="4" spans="1:6" ht="27" customHeight="1">
      <c r="A4" s="142" t="s">
        <v>200</v>
      </c>
      <c r="B4" s="142" t="s">
        <v>201</v>
      </c>
      <c r="C4" s="102" t="s">
        <v>202</v>
      </c>
      <c r="D4" s="142"/>
      <c r="E4" s="143"/>
      <c r="F4" s="142" t="s">
        <v>203</v>
      </c>
    </row>
    <row r="5" spans="1:6" ht="28.5" customHeight="1">
      <c r="A5" s="144"/>
      <c r="B5" s="145"/>
      <c r="C5" s="24" t="s">
        <v>57</v>
      </c>
      <c r="D5" s="24" t="s">
        <v>204</v>
      </c>
      <c r="E5" s="24" t="s">
        <v>205</v>
      </c>
      <c r="F5" s="146"/>
    </row>
    <row r="6" spans="1:6" ht="17.25" customHeight="1">
      <c r="A6" s="28" t="s">
        <v>83</v>
      </c>
      <c r="B6" s="28" t="s">
        <v>84</v>
      </c>
      <c r="C6" s="28" t="s">
        <v>85</v>
      </c>
      <c r="D6" s="28" t="s">
        <v>86</v>
      </c>
      <c r="E6" s="28" t="s">
        <v>87</v>
      </c>
      <c r="F6" s="28" t="s">
        <v>88</v>
      </c>
    </row>
    <row r="7" spans="1:6" ht="17.25" customHeight="1">
      <c r="A7" s="43">
        <v>34000</v>
      </c>
      <c r="B7" s="43"/>
      <c r="C7" s="43">
        <v>24000</v>
      </c>
      <c r="D7" s="43"/>
      <c r="E7" s="43">
        <v>24000</v>
      </c>
      <c r="F7" s="43">
        <v>10000</v>
      </c>
    </row>
  </sheetData>
  <mergeCells count="6">
    <mergeCell ref="A2:F2"/>
    <mergeCell ref="A3:B3"/>
    <mergeCell ref="C4:E4"/>
    <mergeCell ref="A4:A5"/>
    <mergeCell ref="B4:B5"/>
    <mergeCell ref="F4:F5"/>
  </mergeCells>
  <phoneticPr fontId="16"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sheetPr>
    <outlinePr summaryRight="0"/>
  </sheetPr>
  <dimension ref="A1:X67"/>
  <sheetViews>
    <sheetView showZeros="0" topLeftCell="G10" workbookViewId="0"/>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3.5" customHeight="1">
      <c r="B1" s="71"/>
      <c r="C1" s="73"/>
      <c r="E1" s="74"/>
      <c r="F1" s="74"/>
      <c r="G1" s="74"/>
      <c r="H1" s="74"/>
      <c r="I1" s="45"/>
      <c r="J1" s="45"/>
      <c r="K1" s="45"/>
      <c r="L1" s="45"/>
      <c r="M1" s="45"/>
      <c r="N1" s="45"/>
      <c r="R1" s="45"/>
      <c r="V1" s="73"/>
      <c r="X1" s="2" t="s">
        <v>206</v>
      </c>
    </row>
    <row r="2" spans="1:24" ht="45.75" customHeight="1">
      <c r="A2" s="147" t="str">
        <f>"2025"&amp;"年部门基本支出预算表"</f>
        <v>2025年部门基本支出预算表</v>
      </c>
      <c r="B2" s="148"/>
      <c r="C2" s="147"/>
      <c r="D2" s="147"/>
      <c r="E2" s="147"/>
      <c r="F2" s="147"/>
      <c r="G2" s="147"/>
      <c r="H2" s="147"/>
      <c r="I2" s="147"/>
      <c r="J2" s="147"/>
      <c r="K2" s="147"/>
      <c r="L2" s="147"/>
      <c r="M2" s="147"/>
      <c r="N2" s="147"/>
      <c r="O2" s="148"/>
      <c r="P2" s="148"/>
      <c r="Q2" s="148"/>
      <c r="R2" s="147"/>
      <c r="S2" s="147"/>
      <c r="T2" s="147"/>
      <c r="U2" s="147"/>
      <c r="V2" s="147"/>
      <c r="W2" s="147"/>
      <c r="X2" s="147"/>
    </row>
    <row r="3" spans="1:24" ht="18.75" customHeight="1">
      <c r="A3" s="149" t="str">
        <f>"单位名称："&amp;"寻甸回族彝族自治县文化和旅游局"</f>
        <v>单位名称：寻甸回族彝族自治县文化和旅游局</v>
      </c>
      <c r="B3" s="150"/>
      <c r="C3" s="151"/>
      <c r="D3" s="151"/>
      <c r="E3" s="151"/>
      <c r="F3" s="151"/>
      <c r="G3" s="151"/>
      <c r="H3" s="151"/>
      <c r="I3" s="46"/>
      <c r="J3" s="46"/>
      <c r="K3" s="46"/>
      <c r="L3" s="46"/>
      <c r="M3" s="46"/>
      <c r="N3" s="46"/>
      <c r="O3" s="4"/>
      <c r="P3" s="4"/>
      <c r="Q3" s="4"/>
      <c r="R3" s="46"/>
      <c r="V3" s="73"/>
      <c r="X3" s="2" t="s">
        <v>1</v>
      </c>
    </row>
    <row r="4" spans="1:24" ht="18" customHeight="1">
      <c r="A4" s="161" t="s">
        <v>207</v>
      </c>
      <c r="B4" s="161" t="s">
        <v>208</v>
      </c>
      <c r="C4" s="161" t="s">
        <v>209</v>
      </c>
      <c r="D4" s="161" t="s">
        <v>210</v>
      </c>
      <c r="E4" s="161" t="s">
        <v>211</v>
      </c>
      <c r="F4" s="161" t="s">
        <v>212</v>
      </c>
      <c r="G4" s="161" t="s">
        <v>213</v>
      </c>
      <c r="H4" s="161" t="s">
        <v>214</v>
      </c>
      <c r="I4" s="128" t="s">
        <v>215</v>
      </c>
      <c r="J4" s="152" t="s">
        <v>215</v>
      </c>
      <c r="K4" s="152"/>
      <c r="L4" s="152"/>
      <c r="M4" s="152"/>
      <c r="N4" s="152"/>
      <c r="O4" s="129"/>
      <c r="P4" s="129"/>
      <c r="Q4" s="129"/>
      <c r="R4" s="153" t="s">
        <v>61</v>
      </c>
      <c r="S4" s="152" t="s">
        <v>62</v>
      </c>
      <c r="T4" s="152"/>
      <c r="U4" s="152"/>
      <c r="V4" s="152"/>
      <c r="W4" s="152"/>
      <c r="X4" s="154"/>
    </row>
    <row r="5" spans="1:24" ht="18" customHeight="1">
      <c r="A5" s="162"/>
      <c r="B5" s="163"/>
      <c r="C5" s="165"/>
      <c r="D5" s="162"/>
      <c r="E5" s="162"/>
      <c r="F5" s="162"/>
      <c r="G5" s="162"/>
      <c r="H5" s="162"/>
      <c r="I5" s="133" t="s">
        <v>216</v>
      </c>
      <c r="J5" s="128" t="s">
        <v>58</v>
      </c>
      <c r="K5" s="152"/>
      <c r="L5" s="152"/>
      <c r="M5" s="152"/>
      <c r="N5" s="154"/>
      <c r="O5" s="155" t="s">
        <v>217</v>
      </c>
      <c r="P5" s="129"/>
      <c r="Q5" s="130"/>
      <c r="R5" s="161" t="s">
        <v>61</v>
      </c>
      <c r="S5" s="128" t="s">
        <v>62</v>
      </c>
      <c r="T5" s="153" t="s">
        <v>64</v>
      </c>
      <c r="U5" s="152" t="s">
        <v>62</v>
      </c>
      <c r="V5" s="153" t="s">
        <v>66</v>
      </c>
      <c r="W5" s="153" t="s">
        <v>67</v>
      </c>
      <c r="X5" s="156" t="s">
        <v>68</v>
      </c>
    </row>
    <row r="6" spans="1:24" ht="19.5" customHeight="1">
      <c r="A6" s="163"/>
      <c r="B6" s="163"/>
      <c r="C6" s="163"/>
      <c r="D6" s="163"/>
      <c r="E6" s="163"/>
      <c r="F6" s="163"/>
      <c r="G6" s="163"/>
      <c r="H6" s="163"/>
      <c r="I6" s="163"/>
      <c r="J6" s="166" t="s">
        <v>218</v>
      </c>
      <c r="K6" s="161" t="s">
        <v>219</v>
      </c>
      <c r="L6" s="161" t="s">
        <v>220</v>
      </c>
      <c r="M6" s="161" t="s">
        <v>221</v>
      </c>
      <c r="N6" s="161" t="s">
        <v>222</v>
      </c>
      <c r="O6" s="161" t="s">
        <v>58</v>
      </c>
      <c r="P6" s="161" t="s">
        <v>59</v>
      </c>
      <c r="Q6" s="161" t="s">
        <v>60</v>
      </c>
      <c r="R6" s="163"/>
      <c r="S6" s="161" t="s">
        <v>57</v>
      </c>
      <c r="T6" s="161" t="s">
        <v>64</v>
      </c>
      <c r="U6" s="161" t="s">
        <v>223</v>
      </c>
      <c r="V6" s="161" t="s">
        <v>66</v>
      </c>
      <c r="W6" s="161" t="s">
        <v>67</v>
      </c>
      <c r="X6" s="161" t="s">
        <v>68</v>
      </c>
    </row>
    <row r="7" spans="1:24" ht="37.5" customHeight="1">
      <c r="A7" s="164"/>
      <c r="B7" s="134"/>
      <c r="C7" s="164"/>
      <c r="D7" s="164"/>
      <c r="E7" s="164"/>
      <c r="F7" s="164"/>
      <c r="G7" s="164"/>
      <c r="H7" s="164"/>
      <c r="I7" s="164"/>
      <c r="J7" s="167" t="s">
        <v>57</v>
      </c>
      <c r="K7" s="168" t="s">
        <v>224</v>
      </c>
      <c r="L7" s="168" t="s">
        <v>220</v>
      </c>
      <c r="M7" s="168" t="s">
        <v>221</v>
      </c>
      <c r="N7" s="168" t="s">
        <v>222</v>
      </c>
      <c r="O7" s="168" t="s">
        <v>220</v>
      </c>
      <c r="P7" s="168" t="s">
        <v>221</v>
      </c>
      <c r="Q7" s="168" t="s">
        <v>222</v>
      </c>
      <c r="R7" s="168" t="s">
        <v>61</v>
      </c>
      <c r="S7" s="168" t="s">
        <v>57</v>
      </c>
      <c r="T7" s="168" t="s">
        <v>64</v>
      </c>
      <c r="U7" s="168" t="s">
        <v>223</v>
      </c>
      <c r="V7" s="168" t="s">
        <v>66</v>
      </c>
      <c r="W7" s="168" t="s">
        <v>67</v>
      </c>
      <c r="X7" s="168" t="s">
        <v>68</v>
      </c>
    </row>
    <row r="8" spans="1:24" ht="14.25" customHeight="1">
      <c r="A8" s="19">
        <v>1</v>
      </c>
      <c r="B8" s="19">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c r="W8" s="19">
        <v>23</v>
      </c>
      <c r="X8" s="19">
        <v>24</v>
      </c>
    </row>
    <row r="9" spans="1:24" ht="20.25" customHeight="1">
      <c r="A9" s="75" t="s">
        <v>70</v>
      </c>
      <c r="B9" s="75" t="s">
        <v>70</v>
      </c>
      <c r="C9" s="75" t="s">
        <v>225</v>
      </c>
      <c r="D9" s="75" t="s">
        <v>226</v>
      </c>
      <c r="E9" s="75" t="s">
        <v>102</v>
      </c>
      <c r="F9" s="75" t="s">
        <v>103</v>
      </c>
      <c r="G9" s="75" t="s">
        <v>227</v>
      </c>
      <c r="H9" s="75" t="s">
        <v>228</v>
      </c>
      <c r="I9" s="43">
        <v>1229004</v>
      </c>
      <c r="J9" s="43">
        <v>1229004</v>
      </c>
      <c r="K9" s="43"/>
      <c r="L9" s="43"/>
      <c r="M9" s="56">
        <v>1229004</v>
      </c>
      <c r="N9" s="43"/>
      <c r="O9" s="43"/>
      <c r="P9" s="43"/>
      <c r="Q9" s="43"/>
      <c r="R9" s="43"/>
      <c r="S9" s="43"/>
      <c r="T9" s="43"/>
      <c r="U9" s="43"/>
      <c r="V9" s="43"/>
      <c r="W9" s="43"/>
      <c r="X9" s="43"/>
    </row>
    <row r="10" spans="1:24" ht="20.25" customHeight="1">
      <c r="A10" s="75" t="s">
        <v>70</v>
      </c>
      <c r="B10" s="75" t="s">
        <v>70</v>
      </c>
      <c r="C10" s="75" t="s">
        <v>225</v>
      </c>
      <c r="D10" s="75" t="s">
        <v>226</v>
      </c>
      <c r="E10" s="75" t="s">
        <v>102</v>
      </c>
      <c r="F10" s="75" t="s">
        <v>103</v>
      </c>
      <c r="G10" s="75" t="s">
        <v>229</v>
      </c>
      <c r="H10" s="75" t="s">
        <v>230</v>
      </c>
      <c r="I10" s="43">
        <v>1676472</v>
      </c>
      <c r="J10" s="43">
        <v>1676472</v>
      </c>
      <c r="K10" s="14"/>
      <c r="L10" s="14"/>
      <c r="M10" s="56">
        <v>1676472</v>
      </c>
      <c r="N10" s="14"/>
      <c r="O10" s="43"/>
      <c r="P10" s="43"/>
      <c r="Q10" s="43"/>
      <c r="R10" s="43"/>
      <c r="S10" s="43"/>
      <c r="T10" s="43"/>
      <c r="U10" s="43"/>
      <c r="V10" s="43"/>
      <c r="W10" s="43"/>
      <c r="X10" s="43"/>
    </row>
    <row r="11" spans="1:24" ht="20.25" customHeight="1">
      <c r="A11" s="75" t="s">
        <v>70</v>
      </c>
      <c r="B11" s="75" t="s">
        <v>70</v>
      </c>
      <c r="C11" s="75" t="s">
        <v>225</v>
      </c>
      <c r="D11" s="75" t="s">
        <v>226</v>
      </c>
      <c r="E11" s="75" t="s">
        <v>102</v>
      </c>
      <c r="F11" s="75" t="s">
        <v>103</v>
      </c>
      <c r="G11" s="75" t="s">
        <v>231</v>
      </c>
      <c r="H11" s="75" t="s">
        <v>232</v>
      </c>
      <c r="I11" s="43">
        <v>107417</v>
      </c>
      <c r="J11" s="43">
        <v>107417</v>
      </c>
      <c r="K11" s="14"/>
      <c r="L11" s="14"/>
      <c r="M11" s="56">
        <v>107417</v>
      </c>
      <c r="N11" s="14"/>
      <c r="O11" s="43"/>
      <c r="P11" s="43"/>
      <c r="Q11" s="43"/>
      <c r="R11" s="43"/>
      <c r="S11" s="43"/>
      <c r="T11" s="43"/>
      <c r="U11" s="43"/>
      <c r="V11" s="43"/>
      <c r="W11" s="43"/>
      <c r="X11" s="43"/>
    </row>
    <row r="12" spans="1:24" ht="20.25" customHeight="1">
      <c r="A12" s="75" t="s">
        <v>70</v>
      </c>
      <c r="B12" s="75" t="s">
        <v>70</v>
      </c>
      <c r="C12" s="75" t="s">
        <v>233</v>
      </c>
      <c r="D12" s="75" t="s">
        <v>234</v>
      </c>
      <c r="E12" s="75" t="s">
        <v>102</v>
      </c>
      <c r="F12" s="75" t="s">
        <v>103</v>
      </c>
      <c r="G12" s="75" t="s">
        <v>227</v>
      </c>
      <c r="H12" s="75" t="s">
        <v>228</v>
      </c>
      <c r="I12" s="43">
        <v>2436672</v>
      </c>
      <c r="J12" s="43">
        <v>2436672</v>
      </c>
      <c r="K12" s="14"/>
      <c r="L12" s="14"/>
      <c r="M12" s="56">
        <v>2436672</v>
      </c>
      <c r="N12" s="14"/>
      <c r="O12" s="43"/>
      <c r="P12" s="43"/>
      <c r="Q12" s="43"/>
      <c r="R12" s="43"/>
      <c r="S12" s="43"/>
      <c r="T12" s="43"/>
      <c r="U12" s="43"/>
      <c r="V12" s="43"/>
      <c r="W12" s="43"/>
      <c r="X12" s="43"/>
    </row>
    <row r="13" spans="1:24" ht="20.25" customHeight="1">
      <c r="A13" s="75" t="s">
        <v>70</v>
      </c>
      <c r="B13" s="75" t="s">
        <v>70</v>
      </c>
      <c r="C13" s="75" t="s">
        <v>233</v>
      </c>
      <c r="D13" s="75" t="s">
        <v>234</v>
      </c>
      <c r="E13" s="75" t="s">
        <v>114</v>
      </c>
      <c r="F13" s="75" t="s">
        <v>103</v>
      </c>
      <c r="G13" s="75" t="s">
        <v>227</v>
      </c>
      <c r="H13" s="75" t="s">
        <v>228</v>
      </c>
      <c r="I13" s="43">
        <v>315324</v>
      </c>
      <c r="J13" s="43">
        <v>315324</v>
      </c>
      <c r="K13" s="14"/>
      <c r="L13" s="14"/>
      <c r="M13" s="56">
        <v>315324</v>
      </c>
      <c r="N13" s="14"/>
      <c r="O13" s="43"/>
      <c r="P13" s="43"/>
      <c r="Q13" s="43"/>
      <c r="R13" s="43"/>
      <c r="S13" s="43"/>
      <c r="T13" s="43"/>
      <c r="U13" s="43"/>
      <c r="V13" s="43"/>
      <c r="W13" s="43"/>
      <c r="X13" s="43"/>
    </row>
    <row r="14" spans="1:24" ht="20.25" customHeight="1">
      <c r="A14" s="75" t="s">
        <v>70</v>
      </c>
      <c r="B14" s="75" t="s">
        <v>70</v>
      </c>
      <c r="C14" s="75" t="s">
        <v>233</v>
      </c>
      <c r="D14" s="75" t="s">
        <v>234</v>
      </c>
      <c r="E14" s="75" t="s">
        <v>102</v>
      </c>
      <c r="F14" s="75" t="s">
        <v>103</v>
      </c>
      <c r="G14" s="75" t="s">
        <v>229</v>
      </c>
      <c r="H14" s="75" t="s">
        <v>230</v>
      </c>
      <c r="I14" s="43">
        <v>12000</v>
      </c>
      <c r="J14" s="43">
        <v>12000</v>
      </c>
      <c r="K14" s="14"/>
      <c r="L14" s="14"/>
      <c r="M14" s="56">
        <v>12000</v>
      </c>
      <c r="N14" s="14"/>
      <c r="O14" s="43"/>
      <c r="P14" s="43"/>
      <c r="Q14" s="43"/>
      <c r="R14" s="43"/>
      <c r="S14" s="43"/>
      <c r="T14" s="43"/>
      <c r="U14" s="43"/>
      <c r="V14" s="43"/>
      <c r="W14" s="43"/>
      <c r="X14" s="43"/>
    </row>
    <row r="15" spans="1:24" ht="20.25" customHeight="1">
      <c r="A15" s="75" t="s">
        <v>70</v>
      </c>
      <c r="B15" s="75" t="s">
        <v>70</v>
      </c>
      <c r="C15" s="75" t="s">
        <v>233</v>
      </c>
      <c r="D15" s="75" t="s">
        <v>234</v>
      </c>
      <c r="E15" s="75" t="s">
        <v>102</v>
      </c>
      <c r="F15" s="75" t="s">
        <v>103</v>
      </c>
      <c r="G15" s="75" t="s">
        <v>229</v>
      </c>
      <c r="H15" s="75" t="s">
        <v>230</v>
      </c>
      <c r="I15" s="43">
        <v>228000</v>
      </c>
      <c r="J15" s="43">
        <v>228000</v>
      </c>
      <c r="K15" s="14"/>
      <c r="L15" s="14"/>
      <c r="M15" s="56">
        <v>228000</v>
      </c>
      <c r="N15" s="14"/>
      <c r="O15" s="43"/>
      <c r="P15" s="43"/>
      <c r="Q15" s="43"/>
      <c r="R15" s="43"/>
      <c r="S15" s="43"/>
      <c r="T15" s="43"/>
      <c r="U15" s="43"/>
      <c r="V15" s="43"/>
      <c r="W15" s="43"/>
      <c r="X15" s="43"/>
    </row>
    <row r="16" spans="1:24" ht="20.25" customHeight="1">
      <c r="A16" s="75" t="s">
        <v>70</v>
      </c>
      <c r="B16" s="75" t="s">
        <v>70</v>
      </c>
      <c r="C16" s="75" t="s">
        <v>233</v>
      </c>
      <c r="D16" s="75" t="s">
        <v>234</v>
      </c>
      <c r="E16" s="75" t="s">
        <v>114</v>
      </c>
      <c r="F16" s="75" t="s">
        <v>103</v>
      </c>
      <c r="G16" s="75" t="s">
        <v>229</v>
      </c>
      <c r="H16" s="75" t="s">
        <v>230</v>
      </c>
      <c r="I16" s="43">
        <v>18000</v>
      </c>
      <c r="J16" s="43">
        <v>18000</v>
      </c>
      <c r="K16" s="14"/>
      <c r="L16" s="14"/>
      <c r="M16" s="56">
        <v>18000</v>
      </c>
      <c r="N16" s="14"/>
      <c r="O16" s="43"/>
      <c r="P16" s="43"/>
      <c r="Q16" s="43"/>
      <c r="R16" s="43"/>
      <c r="S16" s="43"/>
      <c r="T16" s="43"/>
      <c r="U16" s="43"/>
      <c r="V16" s="43"/>
      <c r="W16" s="43"/>
      <c r="X16" s="43"/>
    </row>
    <row r="17" spans="1:24" ht="20.25" customHeight="1">
      <c r="A17" s="75" t="s">
        <v>70</v>
      </c>
      <c r="B17" s="75" t="s">
        <v>70</v>
      </c>
      <c r="C17" s="75" t="s">
        <v>233</v>
      </c>
      <c r="D17" s="75" t="s">
        <v>234</v>
      </c>
      <c r="E17" s="75" t="s">
        <v>114</v>
      </c>
      <c r="F17" s="75" t="s">
        <v>103</v>
      </c>
      <c r="G17" s="75" t="s">
        <v>229</v>
      </c>
      <c r="H17" s="75" t="s">
        <v>230</v>
      </c>
      <c r="I17" s="43">
        <v>35028</v>
      </c>
      <c r="J17" s="43">
        <v>35028</v>
      </c>
      <c r="K17" s="14"/>
      <c r="L17" s="14"/>
      <c r="M17" s="56">
        <v>35028</v>
      </c>
      <c r="N17" s="14"/>
      <c r="O17" s="43"/>
      <c r="P17" s="43"/>
      <c r="Q17" s="43"/>
      <c r="R17" s="43"/>
      <c r="S17" s="43"/>
      <c r="T17" s="43"/>
      <c r="U17" s="43"/>
      <c r="V17" s="43"/>
      <c r="W17" s="43"/>
      <c r="X17" s="43"/>
    </row>
    <row r="18" spans="1:24" ht="20.25" customHeight="1">
      <c r="A18" s="75" t="s">
        <v>70</v>
      </c>
      <c r="B18" s="75" t="s">
        <v>70</v>
      </c>
      <c r="C18" s="75" t="s">
        <v>233</v>
      </c>
      <c r="D18" s="75" t="s">
        <v>234</v>
      </c>
      <c r="E18" s="75" t="s">
        <v>102</v>
      </c>
      <c r="F18" s="75" t="s">
        <v>103</v>
      </c>
      <c r="G18" s="75" t="s">
        <v>235</v>
      </c>
      <c r="H18" s="75" t="s">
        <v>236</v>
      </c>
      <c r="I18" s="43">
        <v>792060</v>
      </c>
      <c r="J18" s="43">
        <v>792060</v>
      </c>
      <c r="K18" s="14"/>
      <c r="L18" s="14"/>
      <c r="M18" s="56">
        <v>792060</v>
      </c>
      <c r="N18" s="14"/>
      <c r="O18" s="43"/>
      <c r="P18" s="43"/>
      <c r="Q18" s="43"/>
      <c r="R18" s="43"/>
      <c r="S18" s="43"/>
      <c r="T18" s="43"/>
      <c r="U18" s="43"/>
      <c r="V18" s="43"/>
      <c r="W18" s="43"/>
      <c r="X18" s="43"/>
    </row>
    <row r="19" spans="1:24" ht="20.25" customHeight="1">
      <c r="A19" s="75" t="s">
        <v>70</v>
      </c>
      <c r="B19" s="75" t="s">
        <v>70</v>
      </c>
      <c r="C19" s="75" t="s">
        <v>233</v>
      </c>
      <c r="D19" s="75" t="s">
        <v>234</v>
      </c>
      <c r="E19" s="75" t="s">
        <v>102</v>
      </c>
      <c r="F19" s="75" t="s">
        <v>103</v>
      </c>
      <c r="G19" s="75" t="s">
        <v>235</v>
      </c>
      <c r="H19" s="75" t="s">
        <v>236</v>
      </c>
      <c r="I19" s="43">
        <v>1301112</v>
      </c>
      <c r="J19" s="43">
        <v>1301112</v>
      </c>
      <c r="K19" s="14"/>
      <c r="L19" s="14"/>
      <c r="M19" s="56">
        <v>1301112</v>
      </c>
      <c r="N19" s="14"/>
      <c r="O19" s="43"/>
      <c r="P19" s="43"/>
      <c r="Q19" s="43"/>
      <c r="R19" s="43"/>
      <c r="S19" s="43"/>
      <c r="T19" s="43"/>
      <c r="U19" s="43"/>
      <c r="V19" s="43"/>
      <c r="W19" s="43"/>
      <c r="X19" s="43"/>
    </row>
    <row r="20" spans="1:24" ht="20.25" customHeight="1">
      <c r="A20" s="75" t="s">
        <v>70</v>
      </c>
      <c r="B20" s="75" t="s">
        <v>70</v>
      </c>
      <c r="C20" s="75" t="s">
        <v>233</v>
      </c>
      <c r="D20" s="75" t="s">
        <v>234</v>
      </c>
      <c r="E20" s="75" t="s">
        <v>102</v>
      </c>
      <c r="F20" s="75" t="s">
        <v>103</v>
      </c>
      <c r="G20" s="75" t="s">
        <v>235</v>
      </c>
      <c r="H20" s="75" t="s">
        <v>236</v>
      </c>
      <c r="I20" s="43">
        <v>211256</v>
      </c>
      <c r="J20" s="43">
        <v>211256</v>
      </c>
      <c r="K20" s="14"/>
      <c r="L20" s="14"/>
      <c r="M20" s="56">
        <v>211256</v>
      </c>
      <c r="N20" s="14"/>
      <c r="O20" s="43"/>
      <c r="P20" s="43"/>
      <c r="Q20" s="43"/>
      <c r="R20" s="43"/>
      <c r="S20" s="43"/>
      <c r="T20" s="43"/>
      <c r="U20" s="43"/>
      <c r="V20" s="43"/>
      <c r="W20" s="43"/>
      <c r="X20" s="43"/>
    </row>
    <row r="21" spans="1:24" ht="20.25" customHeight="1">
      <c r="A21" s="75" t="s">
        <v>70</v>
      </c>
      <c r="B21" s="75" t="s">
        <v>70</v>
      </c>
      <c r="C21" s="75" t="s">
        <v>233</v>
      </c>
      <c r="D21" s="75" t="s">
        <v>234</v>
      </c>
      <c r="E21" s="75" t="s">
        <v>114</v>
      </c>
      <c r="F21" s="75" t="s">
        <v>103</v>
      </c>
      <c r="G21" s="75" t="s">
        <v>235</v>
      </c>
      <c r="H21" s="75" t="s">
        <v>236</v>
      </c>
      <c r="I21" s="43">
        <v>213564</v>
      </c>
      <c r="J21" s="43">
        <v>213564</v>
      </c>
      <c r="K21" s="14"/>
      <c r="L21" s="14"/>
      <c r="M21" s="56">
        <v>213564</v>
      </c>
      <c r="N21" s="14"/>
      <c r="O21" s="43"/>
      <c r="P21" s="43"/>
      <c r="Q21" s="43"/>
      <c r="R21" s="43"/>
      <c r="S21" s="43"/>
      <c r="T21" s="43"/>
      <c r="U21" s="43"/>
      <c r="V21" s="43"/>
      <c r="W21" s="43"/>
      <c r="X21" s="43"/>
    </row>
    <row r="22" spans="1:24" ht="20.25" customHeight="1">
      <c r="A22" s="75" t="s">
        <v>70</v>
      </c>
      <c r="B22" s="75" t="s">
        <v>70</v>
      </c>
      <c r="C22" s="75" t="s">
        <v>233</v>
      </c>
      <c r="D22" s="75" t="s">
        <v>234</v>
      </c>
      <c r="E22" s="75" t="s">
        <v>114</v>
      </c>
      <c r="F22" s="75" t="s">
        <v>103</v>
      </c>
      <c r="G22" s="75" t="s">
        <v>235</v>
      </c>
      <c r="H22" s="75" t="s">
        <v>236</v>
      </c>
      <c r="I22" s="43">
        <v>116556</v>
      </c>
      <c r="J22" s="43">
        <v>116556</v>
      </c>
      <c r="K22" s="14"/>
      <c r="L22" s="14"/>
      <c r="M22" s="56">
        <v>116556</v>
      </c>
      <c r="N22" s="14"/>
      <c r="O22" s="43"/>
      <c r="P22" s="43"/>
      <c r="Q22" s="43"/>
      <c r="R22" s="43"/>
      <c r="S22" s="43"/>
      <c r="T22" s="43"/>
      <c r="U22" s="43"/>
      <c r="V22" s="43"/>
      <c r="W22" s="43"/>
      <c r="X22" s="43"/>
    </row>
    <row r="23" spans="1:24" ht="20.25" customHeight="1">
      <c r="A23" s="75" t="s">
        <v>70</v>
      </c>
      <c r="B23" s="75" t="s">
        <v>70</v>
      </c>
      <c r="C23" s="75" t="s">
        <v>233</v>
      </c>
      <c r="D23" s="75" t="s">
        <v>234</v>
      </c>
      <c r="E23" s="75" t="s">
        <v>114</v>
      </c>
      <c r="F23" s="75" t="s">
        <v>103</v>
      </c>
      <c r="G23" s="75" t="s">
        <v>235</v>
      </c>
      <c r="H23" s="75" t="s">
        <v>236</v>
      </c>
      <c r="I23" s="43">
        <v>27677</v>
      </c>
      <c r="J23" s="43">
        <v>27677</v>
      </c>
      <c r="K23" s="14"/>
      <c r="L23" s="14"/>
      <c r="M23" s="56">
        <v>27677</v>
      </c>
      <c r="N23" s="14"/>
      <c r="O23" s="43"/>
      <c r="P23" s="43"/>
      <c r="Q23" s="43"/>
      <c r="R23" s="43"/>
      <c r="S23" s="43"/>
      <c r="T23" s="43"/>
      <c r="U23" s="43"/>
      <c r="V23" s="43"/>
      <c r="W23" s="43"/>
      <c r="X23" s="43"/>
    </row>
    <row r="24" spans="1:24" ht="20.25" customHeight="1">
      <c r="A24" s="75" t="s">
        <v>70</v>
      </c>
      <c r="B24" s="75" t="s">
        <v>70</v>
      </c>
      <c r="C24" s="75" t="s">
        <v>237</v>
      </c>
      <c r="D24" s="75" t="s">
        <v>238</v>
      </c>
      <c r="E24" s="75" t="s">
        <v>126</v>
      </c>
      <c r="F24" s="75" t="s">
        <v>127</v>
      </c>
      <c r="G24" s="75" t="s">
        <v>239</v>
      </c>
      <c r="H24" s="75" t="s">
        <v>240</v>
      </c>
      <c r="I24" s="43">
        <v>971316.63</v>
      </c>
      <c r="J24" s="43">
        <v>971316.63</v>
      </c>
      <c r="K24" s="14"/>
      <c r="L24" s="14"/>
      <c r="M24" s="56">
        <v>971316.63</v>
      </c>
      <c r="N24" s="14"/>
      <c r="O24" s="43"/>
      <c r="P24" s="43"/>
      <c r="Q24" s="43"/>
      <c r="R24" s="43"/>
      <c r="S24" s="43"/>
      <c r="T24" s="43"/>
      <c r="U24" s="43"/>
      <c r="V24" s="43"/>
      <c r="W24" s="43"/>
      <c r="X24" s="43"/>
    </row>
    <row r="25" spans="1:24" ht="20.25" customHeight="1">
      <c r="A25" s="75" t="s">
        <v>70</v>
      </c>
      <c r="B25" s="75" t="s">
        <v>70</v>
      </c>
      <c r="C25" s="75" t="s">
        <v>237</v>
      </c>
      <c r="D25" s="75" t="s">
        <v>238</v>
      </c>
      <c r="E25" s="75" t="s">
        <v>126</v>
      </c>
      <c r="F25" s="75" t="s">
        <v>127</v>
      </c>
      <c r="G25" s="75" t="s">
        <v>239</v>
      </c>
      <c r="H25" s="75" t="s">
        <v>240</v>
      </c>
      <c r="I25" s="43">
        <v>499781.28</v>
      </c>
      <c r="J25" s="43">
        <v>499781.28</v>
      </c>
      <c r="K25" s="14"/>
      <c r="L25" s="14"/>
      <c r="M25" s="56">
        <v>499781.28</v>
      </c>
      <c r="N25" s="14"/>
      <c r="O25" s="43"/>
      <c r="P25" s="43"/>
      <c r="Q25" s="43"/>
      <c r="R25" s="43"/>
      <c r="S25" s="43"/>
      <c r="T25" s="43"/>
      <c r="U25" s="43"/>
      <c r="V25" s="43"/>
      <c r="W25" s="43"/>
      <c r="X25" s="43"/>
    </row>
    <row r="26" spans="1:24" ht="20.25" customHeight="1">
      <c r="A26" s="75" t="s">
        <v>70</v>
      </c>
      <c r="B26" s="75" t="s">
        <v>70</v>
      </c>
      <c r="C26" s="75" t="s">
        <v>237</v>
      </c>
      <c r="D26" s="75" t="s">
        <v>238</v>
      </c>
      <c r="E26" s="75" t="s">
        <v>128</v>
      </c>
      <c r="F26" s="75" t="s">
        <v>129</v>
      </c>
      <c r="G26" s="75" t="s">
        <v>241</v>
      </c>
      <c r="H26" s="75" t="s">
        <v>242</v>
      </c>
      <c r="I26" s="43">
        <v>595000</v>
      </c>
      <c r="J26" s="43">
        <v>595000</v>
      </c>
      <c r="K26" s="14"/>
      <c r="L26" s="14"/>
      <c r="M26" s="56">
        <v>595000</v>
      </c>
      <c r="N26" s="14"/>
      <c r="O26" s="43"/>
      <c r="P26" s="43"/>
      <c r="Q26" s="43"/>
      <c r="R26" s="43"/>
      <c r="S26" s="43"/>
      <c r="T26" s="43"/>
      <c r="U26" s="43"/>
      <c r="V26" s="43"/>
      <c r="W26" s="43"/>
      <c r="X26" s="43"/>
    </row>
    <row r="27" spans="1:24" ht="20.25" customHeight="1">
      <c r="A27" s="75" t="s">
        <v>70</v>
      </c>
      <c r="B27" s="75" t="s">
        <v>70</v>
      </c>
      <c r="C27" s="75" t="s">
        <v>237</v>
      </c>
      <c r="D27" s="75" t="s">
        <v>238</v>
      </c>
      <c r="E27" s="75" t="s">
        <v>140</v>
      </c>
      <c r="F27" s="75" t="s">
        <v>141</v>
      </c>
      <c r="G27" s="75" t="s">
        <v>243</v>
      </c>
      <c r="H27" s="75" t="s">
        <v>244</v>
      </c>
      <c r="I27" s="43">
        <v>269287.23</v>
      </c>
      <c r="J27" s="43">
        <v>269287.23</v>
      </c>
      <c r="K27" s="14"/>
      <c r="L27" s="14"/>
      <c r="M27" s="56">
        <v>269287.23</v>
      </c>
      <c r="N27" s="14"/>
      <c r="O27" s="43"/>
      <c r="P27" s="43"/>
      <c r="Q27" s="43"/>
      <c r="R27" s="43"/>
      <c r="S27" s="43"/>
      <c r="T27" s="43"/>
      <c r="U27" s="43"/>
      <c r="V27" s="43"/>
      <c r="W27" s="43"/>
      <c r="X27" s="43"/>
    </row>
    <row r="28" spans="1:24" ht="20.25" customHeight="1">
      <c r="A28" s="75" t="s">
        <v>70</v>
      </c>
      <c r="B28" s="75" t="s">
        <v>70</v>
      </c>
      <c r="C28" s="75" t="s">
        <v>237</v>
      </c>
      <c r="D28" s="75" t="s">
        <v>238</v>
      </c>
      <c r="E28" s="75" t="s">
        <v>142</v>
      </c>
      <c r="F28" s="75" t="s">
        <v>143</v>
      </c>
      <c r="G28" s="75" t="s">
        <v>243</v>
      </c>
      <c r="H28" s="75" t="s">
        <v>244</v>
      </c>
      <c r="I28" s="43">
        <v>561085.37</v>
      </c>
      <c r="J28" s="43">
        <v>561085.37</v>
      </c>
      <c r="K28" s="14"/>
      <c r="L28" s="14"/>
      <c r="M28" s="56">
        <v>561085.37</v>
      </c>
      <c r="N28" s="14"/>
      <c r="O28" s="43"/>
      <c r="P28" s="43"/>
      <c r="Q28" s="43"/>
      <c r="R28" s="43"/>
      <c r="S28" s="43"/>
      <c r="T28" s="43"/>
      <c r="U28" s="43"/>
      <c r="V28" s="43"/>
      <c r="W28" s="43"/>
      <c r="X28" s="43"/>
    </row>
    <row r="29" spans="1:24" ht="20.25" customHeight="1">
      <c r="A29" s="75" t="s">
        <v>70</v>
      </c>
      <c r="B29" s="75" t="s">
        <v>70</v>
      </c>
      <c r="C29" s="75" t="s">
        <v>237</v>
      </c>
      <c r="D29" s="75" t="s">
        <v>238</v>
      </c>
      <c r="E29" s="75" t="s">
        <v>144</v>
      </c>
      <c r="F29" s="75" t="s">
        <v>145</v>
      </c>
      <c r="G29" s="75" t="s">
        <v>245</v>
      </c>
      <c r="H29" s="75" t="s">
        <v>246</v>
      </c>
      <c r="I29" s="43">
        <v>283376.45</v>
      </c>
      <c r="J29" s="43">
        <v>283376.45</v>
      </c>
      <c r="K29" s="14"/>
      <c r="L29" s="14"/>
      <c r="M29" s="56">
        <v>283376.45</v>
      </c>
      <c r="N29" s="14"/>
      <c r="O29" s="43"/>
      <c r="P29" s="43"/>
      <c r="Q29" s="43"/>
      <c r="R29" s="43"/>
      <c r="S29" s="43"/>
      <c r="T29" s="43"/>
      <c r="U29" s="43"/>
      <c r="V29" s="43"/>
      <c r="W29" s="43"/>
      <c r="X29" s="43"/>
    </row>
    <row r="30" spans="1:24" ht="20.25" customHeight="1">
      <c r="A30" s="75" t="s">
        <v>70</v>
      </c>
      <c r="B30" s="75" t="s">
        <v>70</v>
      </c>
      <c r="C30" s="75" t="s">
        <v>237</v>
      </c>
      <c r="D30" s="75" t="s">
        <v>238</v>
      </c>
      <c r="E30" s="75" t="s">
        <v>144</v>
      </c>
      <c r="F30" s="75" t="s">
        <v>145</v>
      </c>
      <c r="G30" s="75" t="s">
        <v>245</v>
      </c>
      <c r="H30" s="75" t="s">
        <v>246</v>
      </c>
      <c r="I30" s="43">
        <v>136003.65</v>
      </c>
      <c r="J30" s="43">
        <v>136003.65</v>
      </c>
      <c r="K30" s="14"/>
      <c r="L30" s="14"/>
      <c r="M30" s="56">
        <v>136003.65</v>
      </c>
      <c r="N30" s="14"/>
      <c r="O30" s="43"/>
      <c r="P30" s="43"/>
      <c r="Q30" s="43"/>
      <c r="R30" s="43"/>
      <c r="S30" s="43"/>
      <c r="T30" s="43"/>
      <c r="U30" s="43"/>
      <c r="V30" s="43"/>
      <c r="W30" s="43"/>
      <c r="X30" s="43"/>
    </row>
    <row r="31" spans="1:24" ht="20.25" customHeight="1">
      <c r="A31" s="75" t="s">
        <v>70</v>
      </c>
      <c r="B31" s="75" t="s">
        <v>70</v>
      </c>
      <c r="C31" s="75" t="s">
        <v>237</v>
      </c>
      <c r="D31" s="75" t="s">
        <v>238</v>
      </c>
      <c r="E31" s="75" t="s">
        <v>102</v>
      </c>
      <c r="F31" s="75" t="s">
        <v>103</v>
      </c>
      <c r="G31" s="75" t="s">
        <v>247</v>
      </c>
      <c r="H31" s="75" t="s">
        <v>248</v>
      </c>
      <c r="I31" s="43">
        <v>15744</v>
      </c>
      <c r="J31" s="43">
        <v>15744</v>
      </c>
      <c r="K31" s="14"/>
      <c r="L31" s="14"/>
      <c r="M31" s="56">
        <v>15744</v>
      </c>
      <c r="N31" s="14"/>
      <c r="O31" s="43"/>
      <c r="P31" s="43"/>
      <c r="Q31" s="43"/>
      <c r="R31" s="43"/>
      <c r="S31" s="43"/>
      <c r="T31" s="43"/>
      <c r="U31" s="43"/>
      <c r="V31" s="43"/>
      <c r="W31" s="43"/>
      <c r="X31" s="43"/>
    </row>
    <row r="32" spans="1:24" ht="20.25" customHeight="1">
      <c r="A32" s="75" t="s">
        <v>70</v>
      </c>
      <c r="B32" s="75" t="s">
        <v>70</v>
      </c>
      <c r="C32" s="75" t="s">
        <v>237</v>
      </c>
      <c r="D32" s="75" t="s">
        <v>238</v>
      </c>
      <c r="E32" s="75" t="s">
        <v>102</v>
      </c>
      <c r="F32" s="75" t="s">
        <v>103</v>
      </c>
      <c r="G32" s="75" t="s">
        <v>247</v>
      </c>
      <c r="H32" s="75" t="s">
        <v>248</v>
      </c>
      <c r="I32" s="43">
        <v>3072</v>
      </c>
      <c r="J32" s="43">
        <v>3072</v>
      </c>
      <c r="K32" s="14"/>
      <c r="L32" s="14"/>
      <c r="M32" s="56">
        <v>3072</v>
      </c>
      <c r="N32" s="14"/>
      <c r="O32" s="43"/>
      <c r="P32" s="43"/>
      <c r="Q32" s="43"/>
      <c r="R32" s="43"/>
      <c r="S32" s="43"/>
      <c r="T32" s="43"/>
      <c r="U32" s="43"/>
      <c r="V32" s="43"/>
      <c r="W32" s="43"/>
      <c r="X32" s="43"/>
    </row>
    <row r="33" spans="1:24" ht="20.25" customHeight="1">
      <c r="A33" s="75" t="s">
        <v>70</v>
      </c>
      <c r="B33" s="75" t="s">
        <v>70</v>
      </c>
      <c r="C33" s="75" t="s">
        <v>237</v>
      </c>
      <c r="D33" s="75" t="s">
        <v>238</v>
      </c>
      <c r="E33" s="75" t="s">
        <v>114</v>
      </c>
      <c r="F33" s="75" t="s">
        <v>103</v>
      </c>
      <c r="G33" s="75" t="s">
        <v>247</v>
      </c>
      <c r="H33" s="75" t="s">
        <v>248</v>
      </c>
      <c r="I33" s="43">
        <v>2688</v>
      </c>
      <c r="J33" s="43">
        <v>2688</v>
      </c>
      <c r="K33" s="14"/>
      <c r="L33" s="14"/>
      <c r="M33" s="56">
        <v>2688</v>
      </c>
      <c r="N33" s="14"/>
      <c r="O33" s="43"/>
      <c r="P33" s="43"/>
      <c r="Q33" s="43"/>
      <c r="R33" s="43"/>
      <c r="S33" s="43"/>
      <c r="T33" s="43"/>
      <c r="U33" s="43"/>
      <c r="V33" s="43"/>
      <c r="W33" s="43"/>
      <c r="X33" s="43"/>
    </row>
    <row r="34" spans="1:24" ht="20.25" customHeight="1">
      <c r="A34" s="75" t="s">
        <v>70</v>
      </c>
      <c r="B34" s="75" t="s">
        <v>70</v>
      </c>
      <c r="C34" s="75" t="s">
        <v>237</v>
      </c>
      <c r="D34" s="75" t="s">
        <v>238</v>
      </c>
      <c r="E34" s="75" t="s">
        <v>146</v>
      </c>
      <c r="F34" s="75" t="s">
        <v>147</v>
      </c>
      <c r="G34" s="75" t="s">
        <v>247</v>
      </c>
      <c r="H34" s="75" t="s">
        <v>248</v>
      </c>
      <c r="I34" s="43">
        <v>12141.46</v>
      </c>
      <c r="J34" s="43">
        <v>12141.46</v>
      </c>
      <c r="K34" s="14"/>
      <c r="L34" s="14"/>
      <c r="M34" s="56">
        <v>12141.46</v>
      </c>
      <c r="N34" s="14"/>
      <c r="O34" s="43"/>
      <c r="P34" s="43"/>
      <c r="Q34" s="43"/>
      <c r="R34" s="43"/>
      <c r="S34" s="43"/>
      <c r="T34" s="43"/>
      <c r="U34" s="43"/>
      <c r="V34" s="43"/>
      <c r="W34" s="43"/>
      <c r="X34" s="43"/>
    </row>
    <row r="35" spans="1:24" ht="20.25" customHeight="1">
      <c r="A35" s="75" t="s">
        <v>70</v>
      </c>
      <c r="B35" s="75" t="s">
        <v>70</v>
      </c>
      <c r="C35" s="75" t="s">
        <v>237</v>
      </c>
      <c r="D35" s="75" t="s">
        <v>238</v>
      </c>
      <c r="E35" s="75" t="s">
        <v>146</v>
      </c>
      <c r="F35" s="75" t="s">
        <v>147</v>
      </c>
      <c r="G35" s="75" t="s">
        <v>247</v>
      </c>
      <c r="H35" s="75" t="s">
        <v>248</v>
      </c>
      <c r="I35" s="43">
        <v>10296</v>
      </c>
      <c r="J35" s="43">
        <v>10296</v>
      </c>
      <c r="K35" s="14"/>
      <c r="L35" s="14"/>
      <c r="M35" s="56">
        <v>10296</v>
      </c>
      <c r="N35" s="14"/>
      <c r="O35" s="43"/>
      <c r="P35" s="43"/>
      <c r="Q35" s="43"/>
      <c r="R35" s="43"/>
      <c r="S35" s="43"/>
      <c r="T35" s="43"/>
      <c r="U35" s="43"/>
      <c r="V35" s="43"/>
      <c r="W35" s="43"/>
      <c r="X35" s="43"/>
    </row>
    <row r="36" spans="1:24" ht="20.25" customHeight="1">
      <c r="A36" s="75" t="s">
        <v>70</v>
      </c>
      <c r="B36" s="75" t="s">
        <v>70</v>
      </c>
      <c r="C36" s="75" t="s">
        <v>237</v>
      </c>
      <c r="D36" s="75" t="s">
        <v>238</v>
      </c>
      <c r="E36" s="75" t="s">
        <v>146</v>
      </c>
      <c r="F36" s="75" t="s">
        <v>147</v>
      </c>
      <c r="G36" s="75" t="s">
        <v>247</v>
      </c>
      <c r="H36" s="75" t="s">
        <v>248</v>
      </c>
      <c r="I36" s="43">
        <v>19768.32</v>
      </c>
      <c r="J36" s="43">
        <v>19768.32</v>
      </c>
      <c r="K36" s="14"/>
      <c r="L36" s="14"/>
      <c r="M36" s="56">
        <v>19768.32</v>
      </c>
      <c r="N36" s="14"/>
      <c r="O36" s="43"/>
      <c r="P36" s="43"/>
      <c r="Q36" s="43"/>
      <c r="R36" s="43"/>
      <c r="S36" s="43"/>
      <c r="T36" s="43"/>
      <c r="U36" s="43"/>
      <c r="V36" s="43"/>
      <c r="W36" s="43"/>
      <c r="X36" s="43"/>
    </row>
    <row r="37" spans="1:24" ht="20.25" customHeight="1">
      <c r="A37" s="75" t="s">
        <v>70</v>
      </c>
      <c r="B37" s="75" t="s">
        <v>70</v>
      </c>
      <c r="C37" s="75" t="s">
        <v>237</v>
      </c>
      <c r="D37" s="75" t="s">
        <v>238</v>
      </c>
      <c r="E37" s="75" t="s">
        <v>146</v>
      </c>
      <c r="F37" s="75" t="s">
        <v>147</v>
      </c>
      <c r="G37" s="75" t="s">
        <v>247</v>
      </c>
      <c r="H37" s="75" t="s">
        <v>248</v>
      </c>
      <c r="I37" s="43">
        <v>6247.27</v>
      </c>
      <c r="J37" s="43">
        <v>6247.27</v>
      </c>
      <c r="K37" s="14"/>
      <c r="L37" s="14"/>
      <c r="M37" s="56">
        <v>6247.27</v>
      </c>
      <c r="N37" s="14"/>
      <c r="O37" s="43"/>
      <c r="P37" s="43"/>
      <c r="Q37" s="43"/>
      <c r="R37" s="43"/>
      <c r="S37" s="43"/>
      <c r="T37" s="43"/>
      <c r="U37" s="43"/>
      <c r="V37" s="43"/>
      <c r="W37" s="43"/>
      <c r="X37" s="43"/>
    </row>
    <row r="38" spans="1:24" ht="20.25" customHeight="1">
      <c r="A38" s="75" t="s">
        <v>70</v>
      </c>
      <c r="B38" s="75" t="s">
        <v>70</v>
      </c>
      <c r="C38" s="75" t="s">
        <v>249</v>
      </c>
      <c r="D38" s="75" t="s">
        <v>159</v>
      </c>
      <c r="E38" s="75" t="s">
        <v>158</v>
      </c>
      <c r="F38" s="75" t="s">
        <v>159</v>
      </c>
      <c r="G38" s="75" t="s">
        <v>250</v>
      </c>
      <c r="H38" s="75" t="s">
        <v>159</v>
      </c>
      <c r="I38" s="43">
        <v>728487.48</v>
      </c>
      <c r="J38" s="43">
        <v>728487.48</v>
      </c>
      <c r="K38" s="14"/>
      <c r="L38" s="14"/>
      <c r="M38" s="56">
        <v>728487.48</v>
      </c>
      <c r="N38" s="14"/>
      <c r="O38" s="43"/>
      <c r="P38" s="43"/>
      <c r="Q38" s="43"/>
      <c r="R38" s="43"/>
      <c r="S38" s="43"/>
      <c r="T38" s="43"/>
      <c r="U38" s="43"/>
      <c r="V38" s="43"/>
      <c r="W38" s="43"/>
      <c r="X38" s="43"/>
    </row>
    <row r="39" spans="1:24" ht="20.25" customHeight="1">
      <c r="A39" s="75" t="s">
        <v>70</v>
      </c>
      <c r="B39" s="75" t="s">
        <v>70</v>
      </c>
      <c r="C39" s="75" t="s">
        <v>249</v>
      </c>
      <c r="D39" s="75" t="s">
        <v>159</v>
      </c>
      <c r="E39" s="75" t="s">
        <v>158</v>
      </c>
      <c r="F39" s="75" t="s">
        <v>159</v>
      </c>
      <c r="G39" s="75" t="s">
        <v>250</v>
      </c>
      <c r="H39" s="75" t="s">
        <v>159</v>
      </c>
      <c r="I39" s="43">
        <v>374835.96</v>
      </c>
      <c r="J39" s="43">
        <v>374835.96</v>
      </c>
      <c r="K39" s="14"/>
      <c r="L39" s="14"/>
      <c r="M39" s="56">
        <v>374835.96</v>
      </c>
      <c r="N39" s="14"/>
      <c r="O39" s="43"/>
      <c r="P39" s="43"/>
      <c r="Q39" s="43"/>
      <c r="R39" s="43"/>
      <c r="S39" s="43"/>
      <c r="T39" s="43"/>
      <c r="U39" s="43"/>
      <c r="V39" s="43"/>
      <c r="W39" s="43"/>
      <c r="X39" s="43"/>
    </row>
    <row r="40" spans="1:24" ht="20.25" customHeight="1">
      <c r="A40" s="75" t="s">
        <v>70</v>
      </c>
      <c r="B40" s="75" t="s">
        <v>70</v>
      </c>
      <c r="C40" s="75" t="s">
        <v>251</v>
      </c>
      <c r="D40" s="75" t="s">
        <v>252</v>
      </c>
      <c r="E40" s="75" t="s">
        <v>102</v>
      </c>
      <c r="F40" s="75" t="s">
        <v>103</v>
      </c>
      <c r="G40" s="75" t="s">
        <v>253</v>
      </c>
      <c r="H40" s="75" t="s">
        <v>254</v>
      </c>
      <c r="I40" s="43">
        <v>24000</v>
      </c>
      <c r="J40" s="43">
        <v>24000</v>
      </c>
      <c r="K40" s="14"/>
      <c r="L40" s="14"/>
      <c r="M40" s="56">
        <v>24000</v>
      </c>
      <c r="N40" s="14"/>
      <c r="O40" s="43"/>
      <c r="P40" s="43"/>
      <c r="Q40" s="43"/>
      <c r="R40" s="43"/>
      <c r="S40" s="43"/>
      <c r="T40" s="43"/>
      <c r="U40" s="43"/>
      <c r="V40" s="43"/>
      <c r="W40" s="43"/>
      <c r="X40" s="43"/>
    </row>
    <row r="41" spans="1:24" ht="20.25" customHeight="1">
      <c r="A41" s="75" t="s">
        <v>70</v>
      </c>
      <c r="B41" s="75" t="s">
        <v>70</v>
      </c>
      <c r="C41" s="75" t="s">
        <v>255</v>
      </c>
      <c r="D41" s="75" t="s">
        <v>256</v>
      </c>
      <c r="E41" s="75" t="s">
        <v>102</v>
      </c>
      <c r="F41" s="75" t="s">
        <v>103</v>
      </c>
      <c r="G41" s="75" t="s">
        <v>257</v>
      </c>
      <c r="H41" s="75" t="s">
        <v>258</v>
      </c>
      <c r="I41" s="43">
        <v>220800</v>
      </c>
      <c r="J41" s="43">
        <v>220800</v>
      </c>
      <c r="K41" s="14"/>
      <c r="L41" s="14"/>
      <c r="M41" s="56">
        <v>220800</v>
      </c>
      <c r="N41" s="14"/>
      <c r="O41" s="43"/>
      <c r="P41" s="43"/>
      <c r="Q41" s="43"/>
      <c r="R41" s="43"/>
      <c r="S41" s="43"/>
      <c r="T41" s="43"/>
      <c r="U41" s="43"/>
      <c r="V41" s="43"/>
      <c r="W41" s="43"/>
      <c r="X41" s="43"/>
    </row>
    <row r="42" spans="1:24" ht="20.25" customHeight="1">
      <c r="A42" s="75" t="s">
        <v>70</v>
      </c>
      <c r="B42" s="75" t="s">
        <v>70</v>
      </c>
      <c r="C42" s="75" t="s">
        <v>259</v>
      </c>
      <c r="D42" s="75" t="s">
        <v>260</v>
      </c>
      <c r="E42" s="75" t="s">
        <v>102</v>
      </c>
      <c r="F42" s="75" t="s">
        <v>103</v>
      </c>
      <c r="G42" s="75" t="s">
        <v>261</v>
      </c>
      <c r="H42" s="75" t="s">
        <v>260</v>
      </c>
      <c r="I42" s="43">
        <v>95120</v>
      </c>
      <c r="J42" s="43">
        <v>95120</v>
      </c>
      <c r="K42" s="14"/>
      <c r="L42" s="14"/>
      <c r="M42" s="56">
        <v>95120</v>
      </c>
      <c r="N42" s="14"/>
      <c r="O42" s="43"/>
      <c r="P42" s="43"/>
      <c r="Q42" s="43"/>
      <c r="R42" s="43"/>
      <c r="S42" s="43"/>
      <c r="T42" s="43"/>
      <c r="U42" s="43"/>
      <c r="V42" s="43"/>
      <c r="W42" s="43"/>
      <c r="X42" s="43"/>
    </row>
    <row r="43" spans="1:24" ht="20.25" customHeight="1">
      <c r="A43" s="75" t="s">
        <v>70</v>
      </c>
      <c r="B43" s="75" t="s">
        <v>70</v>
      </c>
      <c r="C43" s="75" t="s">
        <v>259</v>
      </c>
      <c r="D43" s="75" t="s">
        <v>260</v>
      </c>
      <c r="E43" s="75" t="s">
        <v>102</v>
      </c>
      <c r="F43" s="75" t="s">
        <v>103</v>
      </c>
      <c r="G43" s="75" t="s">
        <v>261</v>
      </c>
      <c r="H43" s="75" t="s">
        <v>260</v>
      </c>
      <c r="I43" s="43">
        <v>58000</v>
      </c>
      <c r="J43" s="43">
        <v>58000</v>
      </c>
      <c r="K43" s="14"/>
      <c r="L43" s="14"/>
      <c r="M43" s="56">
        <v>58000</v>
      </c>
      <c r="N43" s="14"/>
      <c r="O43" s="43"/>
      <c r="P43" s="43"/>
      <c r="Q43" s="43"/>
      <c r="R43" s="43"/>
      <c r="S43" s="43"/>
      <c r="T43" s="43"/>
      <c r="U43" s="43"/>
      <c r="V43" s="43"/>
      <c r="W43" s="43"/>
      <c r="X43" s="43"/>
    </row>
    <row r="44" spans="1:24" ht="20.25" customHeight="1">
      <c r="A44" s="75" t="s">
        <v>70</v>
      </c>
      <c r="B44" s="75" t="s">
        <v>70</v>
      </c>
      <c r="C44" s="75" t="s">
        <v>259</v>
      </c>
      <c r="D44" s="75" t="s">
        <v>260</v>
      </c>
      <c r="E44" s="75" t="s">
        <v>114</v>
      </c>
      <c r="F44" s="75" t="s">
        <v>103</v>
      </c>
      <c r="G44" s="75" t="s">
        <v>261</v>
      </c>
      <c r="H44" s="75" t="s">
        <v>260</v>
      </c>
      <c r="I44" s="43">
        <v>16240</v>
      </c>
      <c r="J44" s="43">
        <v>16240</v>
      </c>
      <c r="K44" s="14"/>
      <c r="L44" s="14"/>
      <c r="M44" s="56">
        <v>16240</v>
      </c>
      <c r="N44" s="14"/>
      <c r="O44" s="43"/>
      <c r="P44" s="43"/>
      <c r="Q44" s="43"/>
      <c r="R44" s="43"/>
      <c r="S44" s="43"/>
      <c r="T44" s="43"/>
      <c r="U44" s="43"/>
      <c r="V44" s="43"/>
      <c r="W44" s="43"/>
      <c r="X44" s="43"/>
    </row>
    <row r="45" spans="1:24" ht="20.25" customHeight="1">
      <c r="A45" s="75" t="s">
        <v>70</v>
      </c>
      <c r="B45" s="75" t="s">
        <v>70</v>
      </c>
      <c r="C45" s="75" t="s">
        <v>262</v>
      </c>
      <c r="D45" s="75" t="s">
        <v>263</v>
      </c>
      <c r="E45" s="75" t="s">
        <v>102</v>
      </c>
      <c r="F45" s="75" t="s">
        <v>103</v>
      </c>
      <c r="G45" s="75" t="s">
        <v>264</v>
      </c>
      <c r="H45" s="75" t="s">
        <v>265</v>
      </c>
      <c r="I45" s="43">
        <v>65600</v>
      </c>
      <c r="J45" s="43">
        <v>65600</v>
      </c>
      <c r="K45" s="14"/>
      <c r="L45" s="14"/>
      <c r="M45" s="56">
        <v>65600</v>
      </c>
      <c r="N45" s="14"/>
      <c r="O45" s="43"/>
      <c r="P45" s="43"/>
      <c r="Q45" s="43"/>
      <c r="R45" s="43"/>
      <c r="S45" s="43"/>
      <c r="T45" s="43"/>
      <c r="U45" s="43"/>
      <c r="V45" s="43"/>
      <c r="W45" s="43"/>
      <c r="X45" s="43"/>
    </row>
    <row r="46" spans="1:24" ht="20.25" customHeight="1">
      <c r="A46" s="75" t="s">
        <v>70</v>
      </c>
      <c r="B46" s="75" t="s">
        <v>70</v>
      </c>
      <c r="C46" s="75" t="s">
        <v>262</v>
      </c>
      <c r="D46" s="75" t="s">
        <v>263</v>
      </c>
      <c r="E46" s="75" t="s">
        <v>102</v>
      </c>
      <c r="F46" s="75" t="s">
        <v>103</v>
      </c>
      <c r="G46" s="75" t="s">
        <v>264</v>
      </c>
      <c r="H46" s="75" t="s">
        <v>265</v>
      </c>
      <c r="I46" s="43">
        <v>9500</v>
      </c>
      <c r="J46" s="43">
        <v>9500</v>
      </c>
      <c r="K46" s="14"/>
      <c r="L46" s="14"/>
      <c r="M46" s="56">
        <v>9500</v>
      </c>
      <c r="N46" s="14"/>
      <c r="O46" s="43"/>
      <c r="P46" s="43"/>
      <c r="Q46" s="43"/>
      <c r="R46" s="43"/>
      <c r="S46" s="43"/>
      <c r="T46" s="43"/>
      <c r="U46" s="43"/>
      <c r="V46" s="43"/>
      <c r="W46" s="43"/>
      <c r="X46" s="43"/>
    </row>
    <row r="47" spans="1:24" ht="20.25" customHeight="1">
      <c r="A47" s="75" t="s">
        <v>70</v>
      </c>
      <c r="B47" s="75" t="s">
        <v>70</v>
      </c>
      <c r="C47" s="75" t="s">
        <v>262</v>
      </c>
      <c r="D47" s="75" t="s">
        <v>263</v>
      </c>
      <c r="E47" s="75" t="s">
        <v>102</v>
      </c>
      <c r="F47" s="75" t="s">
        <v>103</v>
      </c>
      <c r="G47" s="75" t="s">
        <v>264</v>
      </c>
      <c r="H47" s="75" t="s">
        <v>265</v>
      </c>
      <c r="I47" s="43">
        <v>110000</v>
      </c>
      <c r="J47" s="43">
        <v>110000</v>
      </c>
      <c r="K47" s="14"/>
      <c r="L47" s="14"/>
      <c r="M47" s="56">
        <v>110000</v>
      </c>
      <c r="N47" s="14"/>
      <c r="O47" s="43"/>
      <c r="P47" s="43"/>
      <c r="Q47" s="43"/>
      <c r="R47" s="43"/>
      <c r="S47" s="43"/>
      <c r="T47" s="43"/>
      <c r="U47" s="43"/>
      <c r="V47" s="43"/>
      <c r="W47" s="43"/>
      <c r="X47" s="43"/>
    </row>
    <row r="48" spans="1:24" ht="20.25" customHeight="1">
      <c r="A48" s="75" t="s">
        <v>70</v>
      </c>
      <c r="B48" s="75" t="s">
        <v>70</v>
      </c>
      <c r="C48" s="75" t="s">
        <v>262</v>
      </c>
      <c r="D48" s="75" t="s">
        <v>263</v>
      </c>
      <c r="E48" s="75" t="s">
        <v>114</v>
      </c>
      <c r="F48" s="75" t="s">
        <v>103</v>
      </c>
      <c r="G48" s="75" t="s">
        <v>264</v>
      </c>
      <c r="H48" s="75" t="s">
        <v>265</v>
      </c>
      <c r="I48" s="43">
        <v>11200</v>
      </c>
      <c r="J48" s="43">
        <v>11200</v>
      </c>
      <c r="K48" s="14"/>
      <c r="L48" s="14"/>
      <c r="M48" s="56">
        <v>11200</v>
      </c>
      <c r="N48" s="14"/>
      <c r="O48" s="43"/>
      <c r="P48" s="43"/>
      <c r="Q48" s="43"/>
      <c r="R48" s="43"/>
      <c r="S48" s="43"/>
      <c r="T48" s="43"/>
      <c r="U48" s="43"/>
      <c r="V48" s="43"/>
      <c r="W48" s="43"/>
      <c r="X48" s="43"/>
    </row>
    <row r="49" spans="1:24" ht="20.25" customHeight="1">
      <c r="A49" s="75" t="s">
        <v>70</v>
      </c>
      <c r="B49" s="75" t="s">
        <v>70</v>
      </c>
      <c r="C49" s="75" t="s">
        <v>262</v>
      </c>
      <c r="D49" s="75" t="s">
        <v>263</v>
      </c>
      <c r="E49" s="75" t="s">
        <v>102</v>
      </c>
      <c r="F49" s="75" t="s">
        <v>103</v>
      </c>
      <c r="G49" s="75" t="s">
        <v>266</v>
      </c>
      <c r="H49" s="75" t="s">
        <v>267</v>
      </c>
      <c r="I49" s="43">
        <v>15000</v>
      </c>
      <c r="J49" s="43">
        <v>15000</v>
      </c>
      <c r="K49" s="14"/>
      <c r="L49" s="14"/>
      <c r="M49" s="56">
        <v>15000</v>
      </c>
      <c r="N49" s="14"/>
      <c r="O49" s="43"/>
      <c r="P49" s="43"/>
      <c r="Q49" s="43"/>
      <c r="R49" s="43"/>
      <c r="S49" s="43"/>
      <c r="T49" s="43"/>
      <c r="U49" s="43"/>
      <c r="V49" s="43"/>
      <c r="W49" s="43"/>
      <c r="X49" s="43"/>
    </row>
    <row r="50" spans="1:24" ht="20.25" customHeight="1">
      <c r="A50" s="75" t="s">
        <v>70</v>
      </c>
      <c r="B50" s="75" t="s">
        <v>70</v>
      </c>
      <c r="C50" s="75" t="s">
        <v>262</v>
      </c>
      <c r="D50" s="75" t="s">
        <v>263</v>
      </c>
      <c r="E50" s="75" t="s">
        <v>102</v>
      </c>
      <c r="F50" s="75" t="s">
        <v>103</v>
      </c>
      <c r="G50" s="75" t="s">
        <v>268</v>
      </c>
      <c r="H50" s="75" t="s">
        <v>269</v>
      </c>
      <c r="I50" s="43">
        <v>5500</v>
      </c>
      <c r="J50" s="43">
        <v>5500</v>
      </c>
      <c r="K50" s="14"/>
      <c r="L50" s="14"/>
      <c r="M50" s="56">
        <v>5500</v>
      </c>
      <c r="N50" s="14"/>
      <c r="O50" s="43"/>
      <c r="P50" s="43"/>
      <c r="Q50" s="43"/>
      <c r="R50" s="43"/>
      <c r="S50" s="43"/>
      <c r="T50" s="43"/>
      <c r="U50" s="43"/>
      <c r="V50" s="43"/>
      <c r="W50" s="43"/>
      <c r="X50" s="43"/>
    </row>
    <row r="51" spans="1:24" ht="20.25" customHeight="1">
      <c r="A51" s="75" t="s">
        <v>70</v>
      </c>
      <c r="B51" s="75" t="s">
        <v>70</v>
      </c>
      <c r="C51" s="75" t="s">
        <v>262</v>
      </c>
      <c r="D51" s="75" t="s">
        <v>263</v>
      </c>
      <c r="E51" s="75" t="s">
        <v>102</v>
      </c>
      <c r="F51" s="75" t="s">
        <v>103</v>
      </c>
      <c r="G51" s="75" t="s">
        <v>270</v>
      </c>
      <c r="H51" s="75" t="s">
        <v>271</v>
      </c>
      <c r="I51" s="43">
        <v>1800</v>
      </c>
      <c r="J51" s="43">
        <v>1800</v>
      </c>
      <c r="K51" s="14"/>
      <c r="L51" s="14"/>
      <c r="M51" s="56">
        <v>1800</v>
      </c>
      <c r="N51" s="14"/>
      <c r="O51" s="43"/>
      <c r="P51" s="43"/>
      <c r="Q51" s="43"/>
      <c r="R51" s="43"/>
      <c r="S51" s="43"/>
      <c r="T51" s="43"/>
      <c r="U51" s="43"/>
      <c r="V51" s="43"/>
      <c r="W51" s="43"/>
      <c r="X51" s="43"/>
    </row>
    <row r="52" spans="1:24" ht="20.25" customHeight="1">
      <c r="A52" s="75" t="s">
        <v>70</v>
      </c>
      <c r="B52" s="75" t="s">
        <v>70</v>
      </c>
      <c r="C52" s="75" t="s">
        <v>262</v>
      </c>
      <c r="D52" s="75" t="s">
        <v>263</v>
      </c>
      <c r="E52" s="75" t="s">
        <v>130</v>
      </c>
      <c r="F52" s="75" t="s">
        <v>131</v>
      </c>
      <c r="G52" s="75" t="s">
        <v>270</v>
      </c>
      <c r="H52" s="75" t="s">
        <v>271</v>
      </c>
      <c r="I52" s="43">
        <v>29400</v>
      </c>
      <c r="J52" s="43">
        <v>29400</v>
      </c>
      <c r="K52" s="14"/>
      <c r="L52" s="14"/>
      <c r="M52" s="56">
        <v>29400</v>
      </c>
      <c r="N52" s="14"/>
      <c r="O52" s="43"/>
      <c r="P52" s="43"/>
      <c r="Q52" s="43"/>
      <c r="R52" s="43"/>
      <c r="S52" s="43"/>
      <c r="T52" s="43"/>
      <c r="U52" s="43"/>
      <c r="V52" s="43"/>
      <c r="W52" s="43"/>
      <c r="X52" s="43"/>
    </row>
    <row r="53" spans="1:24" ht="20.25" customHeight="1">
      <c r="A53" s="75" t="s">
        <v>70</v>
      </c>
      <c r="B53" s="75" t="s">
        <v>70</v>
      </c>
      <c r="C53" s="75" t="s">
        <v>272</v>
      </c>
      <c r="D53" s="75" t="s">
        <v>273</v>
      </c>
      <c r="E53" s="75" t="s">
        <v>102</v>
      </c>
      <c r="F53" s="75" t="s">
        <v>103</v>
      </c>
      <c r="G53" s="75" t="s">
        <v>235</v>
      </c>
      <c r="H53" s="75" t="s">
        <v>236</v>
      </c>
      <c r="I53" s="43">
        <v>344400</v>
      </c>
      <c r="J53" s="43">
        <v>344400</v>
      </c>
      <c r="K53" s="14"/>
      <c r="L53" s="14"/>
      <c r="M53" s="56">
        <v>344400</v>
      </c>
      <c r="N53" s="14"/>
      <c r="O53" s="43"/>
      <c r="P53" s="43"/>
      <c r="Q53" s="43"/>
      <c r="R53" s="43"/>
      <c r="S53" s="43"/>
      <c r="T53" s="43"/>
      <c r="U53" s="43"/>
      <c r="V53" s="43"/>
      <c r="W53" s="43"/>
      <c r="X53" s="43"/>
    </row>
    <row r="54" spans="1:24" ht="20.25" customHeight="1">
      <c r="A54" s="75" t="s">
        <v>70</v>
      </c>
      <c r="B54" s="75" t="s">
        <v>70</v>
      </c>
      <c r="C54" s="75" t="s">
        <v>272</v>
      </c>
      <c r="D54" s="75" t="s">
        <v>273</v>
      </c>
      <c r="E54" s="75" t="s">
        <v>114</v>
      </c>
      <c r="F54" s="75" t="s">
        <v>103</v>
      </c>
      <c r="G54" s="75" t="s">
        <v>235</v>
      </c>
      <c r="H54" s="75" t="s">
        <v>236</v>
      </c>
      <c r="I54" s="43">
        <v>58800</v>
      </c>
      <c r="J54" s="43">
        <v>58800</v>
      </c>
      <c r="K54" s="14"/>
      <c r="L54" s="14"/>
      <c r="M54" s="56">
        <v>58800</v>
      </c>
      <c r="N54" s="14"/>
      <c r="O54" s="43"/>
      <c r="P54" s="43"/>
      <c r="Q54" s="43"/>
      <c r="R54" s="43"/>
      <c r="S54" s="43"/>
      <c r="T54" s="43"/>
      <c r="U54" s="43"/>
      <c r="V54" s="43"/>
      <c r="W54" s="43"/>
      <c r="X54" s="43"/>
    </row>
    <row r="55" spans="1:24" ht="20.25" customHeight="1">
      <c r="A55" s="75" t="s">
        <v>70</v>
      </c>
      <c r="B55" s="75" t="s">
        <v>70</v>
      </c>
      <c r="C55" s="75" t="s">
        <v>274</v>
      </c>
      <c r="D55" s="75" t="s">
        <v>275</v>
      </c>
      <c r="E55" s="75" t="s">
        <v>102</v>
      </c>
      <c r="F55" s="75" t="s">
        <v>103</v>
      </c>
      <c r="G55" s="75" t="s">
        <v>276</v>
      </c>
      <c r="H55" s="75" t="s">
        <v>277</v>
      </c>
      <c r="I55" s="43">
        <v>121980</v>
      </c>
      <c r="J55" s="43">
        <v>121980</v>
      </c>
      <c r="K55" s="14"/>
      <c r="L55" s="14"/>
      <c r="M55" s="56">
        <v>121980</v>
      </c>
      <c r="N55" s="14"/>
      <c r="O55" s="43"/>
      <c r="P55" s="43"/>
      <c r="Q55" s="43"/>
      <c r="R55" s="43"/>
      <c r="S55" s="43"/>
      <c r="T55" s="43"/>
      <c r="U55" s="43"/>
      <c r="V55" s="43"/>
      <c r="W55" s="43"/>
      <c r="X55" s="43"/>
    </row>
    <row r="56" spans="1:24" ht="20.25" customHeight="1">
      <c r="A56" s="75" t="s">
        <v>70</v>
      </c>
      <c r="B56" s="75" t="s">
        <v>70</v>
      </c>
      <c r="C56" s="75" t="s">
        <v>274</v>
      </c>
      <c r="D56" s="75" t="s">
        <v>275</v>
      </c>
      <c r="E56" s="75" t="s">
        <v>102</v>
      </c>
      <c r="F56" s="75" t="s">
        <v>103</v>
      </c>
      <c r="G56" s="75" t="s">
        <v>276</v>
      </c>
      <c r="H56" s="75" t="s">
        <v>277</v>
      </c>
      <c r="I56" s="43">
        <v>36000</v>
      </c>
      <c r="J56" s="43">
        <v>36000</v>
      </c>
      <c r="K56" s="14"/>
      <c r="L56" s="14"/>
      <c r="M56" s="56">
        <v>36000</v>
      </c>
      <c r="N56" s="14"/>
      <c r="O56" s="43"/>
      <c r="P56" s="43"/>
      <c r="Q56" s="43"/>
      <c r="R56" s="43"/>
      <c r="S56" s="43"/>
      <c r="T56" s="43"/>
      <c r="U56" s="43"/>
      <c r="V56" s="43"/>
      <c r="W56" s="43"/>
      <c r="X56" s="43"/>
    </row>
    <row r="57" spans="1:24" ht="20.25" customHeight="1">
      <c r="A57" s="75" t="s">
        <v>70</v>
      </c>
      <c r="B57" s="75" t="s">
        <v>70</v>
      </c>
      <c r="C57" s="75" t="s">
        <v>278</v>
      </c>
      <c r="D57" s="75" t="s">
        <v>279</v>
      </c>
      <c r="E57" s="75" t="s">
        <v>134</v>
      </c>
      <c r="F57" s="75" t="s">
        <v>135</v>
      </c>
      <c r="G57" s="75" t="s">
        <v>276</v>
      </c>
      <c r="H57" s="75" t="s">
        <v>277</v>
      </c>
      <c r="I57" s="43">
        <v>14724</v>
      </c>
      <c r="J57" s="43">
        <v>14724</v>
      </c>
      <c r="K57" s="14"/>
      <c r="L57" s="14"/>
      <c r="M57" s="56">
        <v>14724</v>
      </c>
      <c r="N57" s="14"/>
      <c r="O57" s="43"/>
      <c r="P57" s="43"/>
      <c r="Q57" s="43"/>
      <c r="R57" s="43"/>
      <c r="S57" s="43"/>
      <c r="T57" s="43"/>
      <c r="U57" s="43"/>
      <c r="V57" s="43"/>
      <c r="W57" s="43"/>
      <c r="X57" s="43"/>
    </row>
    <row r="58" spans="1:24" ht="20.25" customHeight="1">
      <c r="A58" s="75" t="s">
        <v>70</v>
      </c>
      <c r="B58" s="75" t="s">
        <v>70</v>
      </c>
      <c r="C58" s="75" t="s">
        <v>280</v>
      </c>
      <c r="D58" s="75" t="s">
        <v>281</v>
      </c>
      <c r="E58" s="75" t="s">
        <v>110</v>
      </c>
      <c r="F58" s="75" t="s">
        <v>111</v>
      </c>
      <c r="G58" s="75" t="s">
        <v>282</v>
      </c>
      <c r="H58" s="75" t="s">
        <v>283</v>
      </c>
      <c r="I58" s="43">
        <v>36400</v>
      </c>
      <c r="J58" s="43">
        <v>36400</v>
      </c>
      <c r="K58" s="14"/>
      <c r="L58" s="14"/>
      <c r="M58" s="56">
        <v>36400</v>
      </c>
      <c r="N58" s="14"/>
      <c r="O58" s="43"/>
      <c r="P58" s="43"/>
      <c r="Q58" s="43"/>
      <c r="R58" s="43"/>
      <c r="S58" s="43"/>
      <c r="T58" s="43"/>
      <c r="U58" s="43"/>
      <c r="V58" s="43"/>
      <c r="W58" s="43"/>
      <c r="X58" s="43"/>
    </row>
    <row r="59" spans="1:24" ht="20.25" customHeight="1">
      <c r="A59" s="75" t="s">
        <v>70</v>
      </c>
      <c r="B59" s="75" t="s">
        <v>70</v>
      </c>
      <c r="C59" s="75" t="s">
        <v>280</v>
      </c>
      <c r="D59" s="75" t="s">
        <v>281</v>
      </c>
      <c r="E59" s="75" t="s">
        <v>102</v>
      </c>
      <c r="F59" s="75" t="s">
        <v>103</v>
      </c>
      <c r="G59" s="75" t="s">
        <v>270</v>
      </c>
      <c r="H59" s="75" t="s">
        <v>271</v>
      </c>
      <c r="I59" s="43">
        <v>31000</v>
      </c>
      <c r="J59" s="43">
        <v>31000</v>
      </c>
      <c r="K59" s="14"/>
      <c r="L59" s="14"/>
      <c r="M59" s="56">
        <v>31000</v>
      </c>
      <c r="N59" s="14"/>
      <c r="O59" s="43"/>
      <c r="P59" s="43"/>
      <c r="Q59" s="43"/>
      <c r="R59" s="43"/>
      <c r="S59" s="43"/>
      <c r="T59" s="43"/>
      <c r="U59" s="43"/>
      <c r="V59" s="43"/>
      <c r="W59" s="43"/>
      <c r="X59" s="43"/>
    </row>
    <row r="60" spans="1:24" ht="20.25" customHeight="1">
      <c r="A60" s="75" t="s">
        <v>70</v>
      </c>
      <c r="B60" s="75" t="s">
        <v>70</v>
      </c>
      <c r="C60" s="75" t="s">
        <v>280</v>
      </c>
      <c r="D60" s="75" t="s">
        <v>281</v>
      </c>
      <c r="E60" s="75" t="s">
        <v>104</v>
      </c>
      <c r="F60" s="75" t="s">
        <v>105</v>
      </c>
      <c r="G60" s="75" t="s">
        <v>270</v>
      </c>
      <c r="H60" s="75" t="s">
        <v>271</v>
      </c>
      <c r="I60" s="43">
        <v>30000</v>
      </c>
      <c r="J60" s="43">
        <v>30000</v>
      </c>
      <c r="K60" s="14"/>
      <c r="L60" s="14"/>
      <c r="M60" s="56">
        <v>30000</v>
      </c>
      <c r="N60" s="14"/>
      <c r="O60" s="43"/>
      <c r="P60" s="43"/>
      <c r="Q60" s="43"/>
      <c r="R60" s="43"/>
      <c r="S60" s="43"/>
      <c r="T60" s="43"/>
      <c r="U60" s="43"/>
      <c r="V60" s="43"/>
      <c r="W60" s="43"/>
      <c r="X60" s="43"/>
    </row>
    <row r="61" spans="1:24" ht="20.25" customHeight="1">
      <c r="A61" s="75" t="s">
        <v>70</v>
      </c>
      <c r="B61" s="75" t="s">
        <v>70</v>
      </c>
      <c r="C61" s="75" t="s">
        <v>280</v>
      </c>
      <c r="D61" s="75" t="s">
        <v>281</v>
      </c>
      <c r="E61" s="75" t="s">
        <v>106</v>
      </c>
      <c r="F61" s="75" t="s">
        <v>107</v>
      </c>
      <c r="G61" s="75" t="s">
        <v>270</v>
      </c>
      <c r="H61" s="75" t="s">
        <v>271</v>
      </c>
      <c r="I61" s="43">
        <v>921400</v>
      </c>
      <c r="J61" s="43">
        <v>921400</v>
      </c>
      <c r="K61" s="14"/>
      <c r="L61" s="14"/>
      <c r="M61" s="56">
        <v>921400</v>
      </c>
      <c r="N61" s="14"/>
      <c r="O61" s="43"/>
      <c r="P61" s="43"/>
      <c r="Q61" s="43"/>
      <c r="R61" s="43"/>
      <c r="S61" s="43"/>
      <c r="T61" s="43"/>
      <c r="U61" s="43"/>
      <c r="V61" s="43"/>
      <c r="W61" s="43"/>
      <c r="X61" s="43"/>
    </row>
    <row r="62" spans="1:24" ht="20.25" customHeight="1">
      <c r="A62" s="75" t="s">
        <v>70</v>
      </c>
      <c r="B62" s="75" t="s">
        <v>70</v>
      </c>
      <c r="C62" s="75" t="s">
        <v>280</v>
      </c>
      <c r="D62" s="75" t="s">
        <v>281</v>
      </c>
      <c r="E62" s="75" t="s">
        <v>115</v>
      </c>
      <c r="F62" s="75" t="s">
        <v>116</v>
      </c>
      <c r="G62" s="75" t="s">
        <v>270</v>
      </c>
      <c r="H62" s="75" t="s">
        <v>271</v>
      </c>
      <c r="I62" s="43">
        <v>600000</v>
      </c>
      <c r="J62" s="43">
        <v>600000</v>
      </c>
      <c r="K62" s="14"/>
      <c r="L62" s="14"/>
      <c r="M62" s="56">
        <v>600000</v>
      </c>
      <c r="N62" s="14"/>
      <c r="O62" s="43"/>
      <c r="P62" s="43"/>
      <c r="Q62" s="43"/>
      <c r="R62" s="43"/>
      <c r="S62" s="43"/>
      <c r="T62" s="43"/>
      <c r="U62" s="43"/>
      <c r="V62" s="43"/>
      <c r="W62" s="43"/>
      <c r="X62" s="43"/>
    </row>
    <row r="63" spans="1:24" ht="20.25" customHeight="1">
      <c r="A63" s="75" t="s">
        <v>70</v>
      </c>
      <c r="B63" s="75" t="s">
        <v>70</v>
      </c>
      <c r="C63" s="75" t="s">
        <v>284</v>
      </c>
      <c r="D63" s="75" t="s">
        <v>203</v>
      </c>
      <c r="E63" s="75" t="s">
        <v>102</v>
      </c>
      <c r="F63" s="75" t="s">
        <v>103</v>
      </c>
      <c r="G63" s="75" t="s">
        <v>285</v>
      </c>
      <c r="H63" s="75" t="s">
        <v>203</v>
      </c>
      <c r="I63" s="43">
        <v>10000</v>
      </c>
      <c r="J63" s="43">
        <v>10000</v>
      </c>
      <c r="K63" s="14"/>
      <c r="L63" s="14"/>
      <c r="M63" s="56">
        <v>10000</v>
      </c>
      <c r="N63" s="14"/>
      <c r="O63" s="43"/>
      <c r="P63" s="43"/>
      <c r="Q63" s="43"/>
      <c r="R63" s="43"/>
      <c r="S63" s="43"/>
      <c r="T63" s="43"/>
      <c r="U63" s="43"/>
      <c r="V63" s="43"/>
      <c r="W63" s="43"/>
      <c r="X63" s="43"/>
    </row>
    <row r="64" spans="1:24" ht="20.25" customHeight="1">
      <c r="A64" s="75" t="s">
        <v>70</v>
      </c>
      <c r="B64" s="75" t="s">
        <v>70</v>
      </c>
      <c r="C64" s="75" t="s">
        <v>286</v>
      </c>
      <c r="D64" s="75" t="s">
        <v>248</v>
      </c>
      <c r="E64" s="75" t="s">
        <v>144</v>
      </c>
      <c r="F64" s="75" t="s">
        <v>145</v>
      </c>
      <c r="G64" s="75" t="s">
        <v>245</v>
      </c>
      <c r="H64" s="75" t="s">
        <v>246</v>
      </c>
      <c r="I64" s="43">
        <v>196000</v>
      </c>
      <c r="J64" s="43">
        <v>196000</v>
      </c>
      <c r="K64" s="14"/>
      <c r="L64" s="14"/>
      <c r="M64" s="56">
        <v>196000</v>
      </c>
      <c r="N64" s="14"/>
      <c r="O64" s="43"/>
      <c r="P64" s="43"/>
      <c r="Q64" s="43"/>
      <c r="R64" s="43"/>
      <c r="S64" s="43"/>
      <c r="T64" s="43"/>
      <c r="U64" s="43"/>
      <c r="V64" s="43"/>
      <c r="W64" s="43"/>
      <c r="X64" s="43"/>
    </row>
    <row r="65" spans="1:24" ht="20.25" customHeight="1">
      <c r="A65" s="75" t="s">
        <v>70</v>
      </c>
      <c r="B65" s="75" t="s">
        <v>70</v>
      </c>
      <c r="C65" s="75" t="s">
        <v>287</v>
      </c>
      <c r="D65" s="75" t="s">
        <v>288</v>
      </c>
      <c r="E65" s="75" t="s">
        <v>102</v>
      </c>
      <c r="F65" s="75" t="s">
        <v>103</v>
      </c>
      <c r="G65" s="75" t="s">
        <v>235</v>
      </c>
      <c r="H65" s="75" t="s">
        <v>236</v>
      </c>
      <c r="I65" s="43">
        <v>35278</v>
      </c>
      <c r="J65" s="43">
        <v>35278</v>
      </c>
      <c r="K65" s="14"/>
      <c r="L65" s="14"/>
      <c r="M65" s="56">
        <v>35278</v>
      </c>
      <c r="N65" s="14"/>
      <c r="O65" s="43"/>
      <c r="P65" s="43"/>
      <c r="Q65" s="43"/>
      <c r="R65" s="43"/>
      <c r="S65" s="43"/>
      <c r="T65" s="43"/>
      <c r="U65" s="43"/>
      <c r="V65" s="43"/>
      <c r="W65" s="43"/>
      <c r="X65" s="43"/>
    </row>
    <row r="66" spans="1:24" ht="20.25" customHeight="1">
      <c r="A66" s="75" t="s">
        <v>70</v>
      </c>
      <c r="B66" s="75" t="s">
        <v>70</v>
      </c>
      <c r="C66" s="75" t="s">
        <v>289</v>
      </c>
      <c r="D66" s="75" t="s">
        <v>290</v>
      </c>
      <c r="E66" s="75" t="s">
        <v>102</v>
      </c>
      <c r="F66" s="75" t="s">
        <v>103</v>
      </c>
      <c r="G66" s="75" t="s">
        <v>231</v>
      </c>
      <c r="H66" s="75" t="s">
        <v>232</v>
      </c>
      <c r="I66" s="43">
        <v>403560</v>
      </c>
      <c r="J66" s="43">
        <v>403560</v>
      </c>
      <c r="K66" s="14"/>
      <c r="L66" s="14"/>
      <c r="M66" s="56">
        <v>403560</v>
      </c>
      <c r="N66" s="14"/>
      <c r="O66" s="43"/>
      <c r="P66" s="43"/>
      <c r="Q66" s="43"/>
      <c r="R66" s="43"/>
      <c r="S66" s="43"/>
      <c r="T66" s="43"/>
      <c r="U66" s="43"/>
      <c r="V66" s="43"/>
      <c r="W66" s="43"/>
      <c r="X66" s="43"/>
    </row>
    <row r="67" spans="1:24" ht="17.25" customHeight="1">
      <c r="A67" s="157" t="s">
        <v>198</v>
      </c>
      <c r="B67" s="158"/>
      <c r="C67" s="159"/>
      <c r="D67" s="159"/>
      <c r="E67" s="159"/>
      <c r="F67" s="159"/>
      <c r="G67" s="159"/>
      <c r="H67" s="160"/>
      <c r="I67" s="43">
        <v>16710975.1</v>
      </c>
      <c r="J67" s="43">
        <v>16710975.1</v>
      </c>
      <c r="K67" s="43"/>
      <c r="L67" s="43"/>
      <c r="M67" s="56">
        <v>16710975.1</v>
      </c>
      <c r="N67" s="43"/>
      <c r="O67" s="43"/>
      <c r="P67" s="43"/>
      <c r="Q67" s="43"/>
      <c r="R67" s="43"/>
      <c r="S67" s="43"/>
      <c r="T67" s="43"/>
      <c r="U67" s="43"/>
      <c r="V67" s="43"/>
      <c r="W67" s="43"/>
      <c r="X67" s="43"/>
    </row>
  </sheetData>
  <mergeCells count="31">
    <mergeCell ref="X6:X7"/>
    <mergeCell ref="S6:S7"/>
    <mergeCell ref="T6:T7"/>
    <mergeCell ref="U6:U7"/>
    <mergeCell ref="V6:V7"/>
    <mergeCell ref="W6:W7"/>
    <mergeCell ref="A67:H67"/>
    <mergeCell ref="A4:A7"/>
    <mergeCell ref="B4:B7"/>
    <mergeCell ref="C4:C7"/>
    <mergeCell ref="D4:D7"/>
    <mergeCell ref="E4:E7"/>
    <mergeCell ref="F4:F7"/>
    <mergeCell ref="G4:G7"/>
    <mergeCell ref="H4:H7"/>
    <mergeCell ref="A2:X2"/>
    <mergeCell ref="A3:H3"/>
    <mergeCell ref="I4:X4"/>
    <mergeCell ref="J5:N5"/>
    <mergeCell ref="O5:Q5"/>
    <mergeCell ref="S5:X5"/>
    <mergeCell ref="I5:I7"/>
    <mergeCell ref="J6:J7"/>
    <mergeCell ref="K6:K7"/>
    <mergeCell ref="L6:L7"/>
    <mergeCell ref="M6:M7"/>
    <mergeCell ref="N6:N7"/>
    <mergeCell ref="O6:O7"/>
    <mergeCell ref="P6:P7"/>
    <mergeCell ref="Q6:Q7"/>
    <mergeCell ref="R5:R7"/>
  </mergeCells>
  <phoneticPr fontId="16"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sheetPr>
    <outlinePr summaryRight="0"/>
  </sheetPr>
  <dimension ref="A1:W84"/>
  <sheetViews>
    <sheetView showZeros="0" topLeftCell="J1" workbookViewId="0"/>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3.5" customHeight="1">
      <c r="B1" s="71"/>
      <c r="E1" s="1"/>
      <c r="F1" s="1"/>
      <c r="G1" s="1"/>
      <c r="H1" s="1"/>
      <c r="U1" s="71"/>
      <c r="W1" s="72" t="s">
        <v>291</v>
      </c>
    </row>
    <row r="2" spans="1:23" ht="46.5" customHeight="1">
      <c r="A2" s="148" t="str">
        <f>"2025"&amp;"年部门项目支出预算表"</f>
        <v>2025年部门项目支出预算表</v>
      </c>
      <c r="B2" s="148"/>
      <c r="C2" s="148"/>
      <c r="D2" s="148"/>
      <c r="E2" s="148"/>
      <c r="F2" s="148"/>
      <c r="G2" s="148"/>
      <c r="H2" s="148"/>
      <c r="I2" s="148"/>
      <c r="J2" s="148"/>
      <c r="K2" s="148"/>
      <c r="L2" s="148"/>
      <c r="M2" s="148"/>
      <c r="N2" s="148"/>
      <c r="O2" s="148"/>
      <c r="P2" s="148"/>
      <c r="Q2" s="148"/>
      <c r="R2" s="148"/>
      <c r="S2" s="148"/>
      <c r="T2" s="148"/>
      <c r="U2" s="148"/>
      <c r="V2" s="148"/>
      <c r="W2" s="148"/>
    </row>
    <row r="3" spans="1:23" ht="13.5" customHeight="1">
      <c r="A3" s="149" t="str">
        <f>"单位名称："&amp;"寻甸回族彝族自治县文化和旅游局"</f>
        <v>单位名称：寻甸回族彝族自治县文化和旅游局</v>
      </c>
      <c r="B3" s="150"/>
      <c r="C3" s="150"/>
      <c r="D3" s="150"/>
      <c r="E3" s="150"/>
      <c r="F3" s="150"/>
      <c r="G3" s="150"/>
      <c r="H3" s="150"/>
      <c r="I3" s="4"/>
      <c r="J3" s="4"/>
      <c r="K3" s="4"/>
      <c r="L3" s="4"/>
      <c r="M3" s="4"/>
      <c r="N3" s="4"/>
      <c r="O3" s="4"/>
      <c r="P3" s="4"/>
      <c r="Q3" s="4"/>
      <c r="U3" s="71"/>
      <c r="W3" s="60" t="s">
        <v>1</v>
      </c>
    </row>
    <row r="4" spans="1:23" ht="21.75" customHeight="1">
      <c r="A4" s="161" t="s">
        <v>292</v>
      </c>
      <c r="B4" s="169" t="s">
        <v>209</v>
      </c>
      <c r="C4" s="161" t="s">
        <v>210</v>
      </c>
      <c r="D4" s="161" t="s">
        <v>293</v>
      </c>
      <c r="E4" s="169" t="s">
        <v>211</v>
      </c>
      <c r="F4" s="169" t="s">
        <v>212</v>
      </c>
      <c r="G4" s="169" t="s">
        <v>294</v>
      </c>
      <c r="H4" s="169" t="s">
        <v>295</v>
      </c>
      <c r="I4" s="172" t="s">
        <v>55</v>
      </c>
      <c r="J4" s="155" t="s">
        <v>296</v>
      </c>
      <c r="K4" s="129"/>
      <c r="L4" s="129"/>
      <c r="M4" s="130"/>
      <c r="N4" s="155" t="s">
        <v>217</v>
      </c>
      <c r="O4" s="129"/>
      <c r="P4" s="130"/>
      <c r="Q4" s="169" t="s">
        <v>61</v>
      </c>
      <c r="R4" s="155" t="s">
        <v>62</v>
      </c>
      <c r="S4" s="129"/>
      <c r="T4" s="129"/>
      <c r="U4" s="129"/>
      <c r="V4" s="129"/>
      <c r="W4" s="130"/>
    </row>
    <row r="5" spans="1:23" ht="21.75" customHeight="1">
      <c r="A5" s="162"/>
      <c r="B5" s="163"/>
      <c r="C5" s="162"/>
      <c r="D5" s="162"/>
      <c r="E5" s="170"/>
      <c r="F5" s="170"/>
      <c r="G5" s="170"/>
      <c r="H5" s="170"/>
      <c r="I5" s="163"/>
      <c r="J5" s="173" t="s">
        <v>58</v>
      </c>
      <c r="K5" s="135"/>
      <c r="L5" s="169" t="s">
        <v>59</v>
      </c>
      <c r="M5" s="169" t="s">
        <v>60</v>
      </c>
      <c r="N5" s="169" t="s">
        <v>58</v>
      </c>
      <c r="O5" s="169" t="s">
        <v>59</v>
      </c>
      <c r="P5" s="169" t="s">
        <v>60</v>
      </c>
      <c r="Q5" s="170"/>
      <c r="R5" s="169" t="s">
        <v>57</v>
      </c>
      <c r="S5" s="169" t="s">
        <v>64</v>
      </c>
      <c r="T5" s="169" t="s">
        <v>223</v>
      </c>
      <c r="U5" s="169" t="s">
        <v>66</v>
      </c>
      <c r="V5" s="169" t="s">
        <v>67</v>
      </c>
      <c r="W5" s="169" t="s">
        <v>68</v>
      </c>
    </row>
    <row r="6" spans="1:23" ht="21" customHeight="1">
      <c r="A6" s="163"/>
      <c r="B6" s="163"/>
      <c r="C6" s="163"/>
      <c r="D6" s="163"/>
      <c r="E6" s="163"/>
      <c r="F6" s="163"/>
      <c r="G6" s="163"/>
      <c r="H6" s="163"/>
      <c r="I6" s="163"/>
      <c r="J6" s="174" t="s">
        <v>57</v>
      </c>
      <c r="K6" s="136"/>
      <c r="L6" s="163"/>
      <c r="M6" s="163"/>
      <c r="N6" s="163"/>
      <c r="O6" s="163"/>
      <c r="P6" s="163"/>
      <c r="Q6" s="163"/>
      <c r="R6" s="163"/>
      <c r="S6" s="163"/>
      <c r="T6" s="163"/>
      <c r="U6" s="163"/>
      <c r="V6" s="163"/>
      <c r="W6" s="163"/>
    </row>
    <row r="7" spans="1:23" ht="39.75" customHeight="1">
      <c r="A7" s="168"/>
      <c r="B7" s="134"/>
      <c r="C7" s="168"/>
      <c r="D7" s="168"/>
      <c r="E7" s="171"/>
      <c r="F7" s="171"/>
      <c r="G7" s="171"/>
      <c r="H7" s="171"/>
      <c r="I7" s="134"/>
      <c r="J7" s="34" t="s">
        <v>57</v>
      </c>
      <c r="K7" s="34" t="s">
        <v>297</v>
      </c>
      <c r="L7" s="171"/>
      <c r="M7" s="171"/>
      <c r="N7" s="171"/>
      <c r="O7" s="171"/>
      <c r="P7" s="171"/>
      <c r="Q7" s="171"/>
      <c r="R7" s="171"/>
      <c r="S7" s="171"/>
      <c r="T7" s="171"/>
      <c r="U7" s="134"/>
      <c r="V7" s="171"/>
      <c r="W7" s="171"/>
    </row>
    <row r="8" spans="1:23" ht="15" customHeight="1">
      <c r="A8" s="10">
        <v>1</v>
      </c>
      <c r="B8" s="10">
        <v>2</v>
      </c>
      <c r="C8" s="10">
        <v>3</v>
      </c>
      <c r="D8" s="10">
        <v>4</v>
      </c>
      <c r="E8" s="10">
        <v>5</v>
      </c>
      <c r="F8" s="10">
        <v>6</v>
      </c>
      <c r="G8" s="10">
        <v>7</v>
      </c>
      <c r="H8" s="10">
        <v>8</v>
      </c>
      <c r="I8" s="10">
        <v>9</v>
      </c>
      <c r="J8" s="10">
        <v>10</v>
      </c>
      <c r="K8" s="10">
        <v>11</v>
      </c>
      <c r="L8" s="19">
        <v>12</v>
      </c>
      <c r="M8" s="19">
        <v>13</v>
      </c>
      <c r="N8" s="19">
        <v>14</v>
      </c>
      <c r="O8" s="19">
        <v>15</v>
      </c>
      <c r="P8" s="19">
        <v>16</v>
      </c>
      <c r="Q8" s="19">
        <v>17</v>
      </c>
      <c r="R8" s="19">
        <v>18</v>
      </c>
      <c r="S8" s="19">
        <v>19</v>
      </c>
      <c r="T8" s="19">
        <v>20</v>
      </c>
      <c r="U8" s="10">
        <v>21</v>
      </c>
      <c r="V8" s="19">
        <v>22</v>
      </c>
      <c r="W8" s="10">
        <v>23</v>
      </c>
    </row>
    <row r="9" spans="1:23" ht="21.75" customHeight="1">
      <c r="A9" s="36" t="s">
        <v>298</v>
      </c>
      <c r="B9" s="36" t="s">
        <v>299</v>
      </c>
      <c r="C9" s="36" t="s">
        <v>300</v>
      </c>
      <c r="D9" s="36" t="s">
        <v>70</v>
      </c>
      <c r="E9" s="36" t="s">
        <v>102</v>
      </c>
      <c r="F9" s="36" t="s">
        <v>103</v>
      </c>
      <c r="G9" s="36" t="s">
        <v>301</v>
      </c>
      <c r="H9" s="36" t="s">
        <v>302</v>
      </c>
      <c r="I9" s="43">
        <v>13010</v>
      </c>
      <c r="J9" s="43">
        <v>13010</v>
      </c>
      <c r="K9" s="56">
        <v>13010</v>
      </c>
      <c r="L9" s="43"/>
      <c r="M9" s="43"/>
      <c r="N9" s="43"/>
      <c r="O9" s="43"/>
      <c r="P9" s="43"/>
      <c r="Q9" s="43"/>
      <c r="R9" s="43"/>
      <c r="S9" s="43"/>
      <c r="T9" s="43"/>
      <c r="U9" s="43"/>
      <c r="V9" s="43"/>
      <c r="W9" s="43"/>
    </row>
    <row r="10" spans="1:23" ht="21.75" customHeight="1">
      <c r="A10" s="36" t="s">
        <v>298</v>
      </c>
      <c r="B10" s="36" t="s">
        <v>303</v>
      </c>
      <c r="C10" s="36" t="s">
        <v>304</v>
      </c>
      <c r="D10" s="36" t="s">
        <v>70</v>
      </c>
      <c r="E10" s="36" t="s">
        <v>102</v>
      </c>
      <c r="F10" s="36" t="s">
        <v>103</v>
      </c>
      <c r="G10" s="36" t="s">
        <v>264</v>
      </c>
      <c r="H10" s="36" t="s">
        <v>265</v>
      </c>
      <c r="I10" s="43">
        <v>100000</v>
      </c>
      <c r="J10" s="43">
        <v>100000</v>
      </c>
      <c r="K10" s="56">
        <v>100000</v>
      </c>
      <c r="L10" s="43"/>
      <c r="M10" s="43"/>
      <c r="N10" s="43"/>
      <c r="O10" s="43"/>
      <c r="P10" s="43"/>
      <c r="Q10" s="43"/>
      <c r="R10" s="43"/>
      <c r="S10" s="43"/>
      <c r="T10" s="43"/>
      <c r="U10" s="43"/>
      <c r="V10" s="43"/>
      <c r="W10" s="43"/>
    </row>
    <row r="11" spans="1:23" ht="21.75" customHeight="1">
      <c r="A11" s="36" t="s">
        <v>298</v>
      </c>
      <c r="B11" s="36" t="s">
        <v>305</v>
      </c>
      <c r="C11" s="36" t="s">
        <v>306</v>
      </c>
      <c r="D11" s="36" t="s">
        <v>70</v>
      </c>
      <c r="E11" s="36" t="s">
        <v>110</v>
      </c>
      <c r="F11" s="36" t="s">
        <v>111</v>
      </c>
      <c r="G11" s="36" t="s">
        <v>264</v>
      </c>
      <c r="H11" s="36" t="s">
        <v>265</v>
      </c>
      <c r="I11" s="43">
        <v>48405</v>
      </c>
      <c r="J11" s="43">
        <v>48405</v>
      </c>
      <c r="K11" s="56">
        <v>48405</v>
      </c>
      <c r="L11" s="43"/>
      <c r="M11" s="43"/>
      <c r="N11" s="43"/>
      <c r="O11" s="43"/>
      <c r="P11" s="43"/>
      <c r="Q11" s="43"/>
      <c r="R11" s="43"/>
      <c r="S11" s="43"/>
      <c r="T11" s="43"/>
      <c r="U11" s="43"/>
      <c r="V11" s="43"/>
      <c r="W11" s="43"/>
    </row>
    <row r="12" spans="1:23" ht="21.75" customHeight="1">
      <c r="A12" s="36" t="s">
        <v>298</v>
      </c>
      <c r="B12" s="36" t="s">
        <v>307</v>
      </c>
      <c r="C12" s="36" t="s">
        <v>308</v>
      </c>
      <c r="D12" s="36" t="s">
        <v>70</v>
      </c>
      <c r="E12" s="36" t="s">
        <v>102</v>
      </c>
      <c r="F12" s="36" t="s">
        <v>103</v>
      </c>
      <c r="G12" s="36" t="s">
        <v>264</v>
      </c>
      <c r="H12" s="36" t="s">
        <v>265</v>
      </c>
      <c r="I12" s="43">
        <v>100000</v>
      </c>
      <c r="J12" s="43">
        <v>100000</v>
      </c>
      <c r="K12" s="56">
        <v>100000</v>
      </c>
      <c r="L12" s="43"/>
      <c r="M12" s="43"/>
      <c r="N12" s="43"/>
      <c r="O12" s="43"/>
      <c r="P12" s="43"/>
      <c r="Q12" s="43"/>
      <c r="R12" s="43"/>
      <c r="S12" s="43"/>
      <c r="T12" s="43"/>
      <c r="U12" s="43"/>
      <c r="V12" s="43"/>
      <c r="W12" s="43"/>
    </row>
    <row r="13" spans="1:23" ht="21.75" customHeight="1">
      <c r="A13" s="36" t="s">
        <v>309</v>
      </c>
      <c r="B13" s="36" t="s">
        <v>310</v>
      </c>
      <c r="C13" s="36" t="s">
        <v>311</v>
      </c>
      <c r="D13" s="36" t="s">
        <v>70</v>
      </c>
      <c r="E13" s="36" t="s">
        <v>110</v>
      </c>
      <c r="F13" s="36" t="s">
        <v>111</v>
      </c>
      <c r="G13" s="36" t="s">
        <v>264</v>
      </c>
      <c r="H13" s="36" t="s">
        <v>265</v>
      </c>
      <c r="I13" s="43">
        <v>20000</v>
      </c>
      <c r="J13" s="43">
        <v>20000</v>
      </c>
      <c r="K13" s="56">
        <v>20000</v>
      </c>
      <c r="L13" s="43"/>
      <c r="M13" s="43"/>
      <c r="N13" s="43"/>
      <c r="O13" s="43"/>
      <c r="P13" s="43"/>
      <c r="Q13" s="43"/>
      <c r="R13" s="43"/>
      <c r="S13" s="43"/>
      <c r="T13" s="43"/>
      <c r="U13" s="43"/>
      <c r="V13" s="43"/>
      <c r="W13" s="43"/>
    </row>
    <row r="14" spans="1:23" ht="21.75" customHeight="1">
      <c r="A14" s="36" t="s">
        <v>309</v>
      </c>
      <c r="B14" s="36" t="s">
        <v>312</v>
      </c>
      <c r="C14" s="36" t="s">
        <v>313</v>
      </c>
      <c r="D14" s="36" t="s">
        <v>70</v>
      </c>
      <c r="E14" s="36" t="s">
        <v>115</v>
      </c>
      <c r="F14" s="36" t="s">
        <v>116</v>
      </c>
      <c r="G14" s="36" t="s">
        <v>266</v>
      </c>
      <c r="H14" s="36" t="s">
        <v>267</v>
      </c>
      <c r="I14" s="43">
        <v>28200</v>
      </c>
      <c r="J14" s="43">
        <v>28200</v>
      </c>
      <c r="K14" s="56">
        <v>28200</v>
      </c>
      <c r="L14" s="43"/>
      <c r="M14" s="43"/>
      <c r="N14" s="43"/>
      <c r="O14" s="43"/>
      <c r="P14" s="43"/>
      <c r="Q14" s="43"/>
      <c r="R14" s="43"/>
      <c r="S14" s="43"/>
      <c r="T14" s="43"/>
      <c r="U14" s="43"/>
      <c r="V14" s="43"/>
      <c r="W14" s="43"/>
    </row>
    <row r="15" spans="1:23" ht="21.75" customHeight="1">
      <c r="A15" s="36" t="s">
        <v>309</v>
      </c>
      <c r="B15" s="36" t="s">
        <v>312</v>
      </c>
      <c r="C15" s="36" t="s">
        <v>313</v>
      </c>
      <c r="D15" s="36" t="s">
        <v>70</v>
      </c>
      <c r="E15" s="36" t="s">
        <v>115</v>
      </c>
      <c r="F15" s="36" t="s">
        <v>116</v>
      </c>
      <c r="G15" s="36" t="s">
        <v>314</v>
      </c>
      <c r="H15" s="36" t="s">
        <v>315</v>
      </c>
      <c r="I15" s="43">
        <v>20000</v>
      </c>
      <c r="J15" s="43">
        <v>20000</v>
      </c>
      <c r="K15" s="56">
        <v>20000</v>
      </c>
      <c r="L15" s="43"/>
      <c r="M15" s="43"/>
      <c r="N15" s="43"/>
      <c r="O15" s="43"/>
      <c r="P15" s="43"/>
      <c r="Q15" s="43"/>
      <c r="R15" s="43"/>
      <c r="S15" s="43"/>
      <c r="T15" s="43"/>
      <c r="U15" s="43"/>
      <c r="V15" s="43"/>
      <c r="W15" s="43"/>
    </row>
    <row r="16" spans="1:23" ht="21.75" customHeight="1">
      <c r="A16" s="36" t="s">
        <v>309</v>
      </c>
      <c r="B16" s="36" t="s">
        <v>316</v>
      </c>
      <c r="C16" s="36" t="s">
        <v>317</v>
      </c>
      <c r="D16" s="36" t="s">
        <v>70</v>
      </c>
      <c r="E16" s="36" t="s">
        <v>110</v>
      </c>
      <c r="F16" s="36" t="s">
        <v>111</v>
      </c>
      <c r="G16" s="36" t="s">
        <v>301</v>
      </c>
      <c r="H16" s="36" t="s">
        <v>302</v>
      </c>
      <c r="I16" s="43">
        <v>5902</v>
      </c>
      <c r="J16" s="43">
        <v>5902</v>
      </c>
      <c r="K16" s="56">
        <v>5902</v>
      </c>
      <c r="L16" s="43"/>
      <c r="M16" s="43"/>
      <c r="N16" s="43"/>
      <c r="O16" s="43"/>
      <c r="P16" s="43"/>
      <c r="Q16" s="43"/>
      <c r="R16" s="43"/>
      <c r="S16" s="43"/>
      <c r="T16" s="43"/>
      <c r="U16" s="43"/>
      <c r="V16" s="43"/>
      <c r="W16" s="43"/>
    </row>
    <row r="17" spans="1:23" ht="21.75" customHeight="1">
      <c r="A17" s="36" t="s">
        <v>318</v>
      </c>
      <c r="B17" s="36" t="s">
        <v>319</v>
      </c>
      <c r="C17" s="36" t="s">
        <v>320</v>
      </c>
      <c r="D17" s="36" t="s">
        <v>70</v>
      </c>
      <c r="E17" s="36" t="s">
        <v>115</v>
      </c>
      <c r="F17" s="36" t="s">
        <v>116</v>
      </c>
      <c r="G17" s="36" t="s">
        <v>321</v>
      </c>
      <c r="H17" s="36" t="s">
        <v>322</v>
      </c>
      <c r="I17" s="43">
        <v>177562.1</v>
      </c>
      <c r="J17" s="43">
        <v>177562.1</v>
      </c>
      <c r="K17" s="56">
        <v>177562.1</v>
      </c>
      <c r="L17" s="43"/>
      <c r="M17" s="43"/>
      <c r="N17" s="43"/>
      <c r="O17" s="43"/>
      <c r="P17" s="43"/>
      <c r="Q17" s="43"/>
      <c r="R17" s="43"/>
      <c r="S17" s="43"/>
      <c r="T17" s="43"/>
      <c r="U17" s="43"/>
      <c r="V17" s="43"/>
      <c r="W17" s="43"/>
    </row>
    <row r="18" spans="1:23" ht="21.75" customHeight="1">
      <c r="A18" s="36" t="s">
        <v>318</v>
      </c>
      <c r="B18" s="36" t="s">
        <v>323</v>
      </c>
      <c r="C18" s="36" t="s">
        <v>324</v>
      </c>
      <c r="D18" s="36" t="s">
        <v>70</v>
      </c>
      <c r="E18" s="36" t="s">
        <v>110</v>
      </c>
      <c r="F18" s="36" t="s">
        <v>111</v>
      </c>
      <c r="G18" s="36" t="s">
        <v>282</v>
      </c>
      <c r="H18" s="36" t="s">
        <v>283</v>
      </c>
      <c r="I18" s="43">
        <v>458400</v>
      </c>
      <c r="J18" s="43">
        <v>458400</v>
      </c>
      <c r="K18" s="56">
        <v>458400</v>
      </c>
      <c r="L18" s="43"/>
      <c r="M18" s="43"/>
      <c r="N18" s="43"/>
      <c r="O18" s="43"/>
      <c r="P18" s="43"/>
      <c r="Q18" s="43"/>
      <c r="R18" s="43"/>
      <c r="S18" s="43"/>
      <c r="T18" s="43"/>
      <c r="U18" s="43"/>
      <c r="V18" s="43"/>
      <c r="W18" s="43"/>
    </row>
    <row r="19" spans="1:23" ht="21.75" customHeight="1">
      <c r="A19" s="36" t="s">
        <v>318</v>
      </c>
      <c r="B19" s="36" t="s">
        <v>325</v>
      </c>
      <c r="C19" s="36" t="s">
        <v>326</v>
      </c>
      <c r="D19" s="36" t="s">
        <v>70</v>
      </c>
      <c r="E19" s="36" t="s">
        <v>110</v>
      </c>
      <c r="F19" s="36" t="s">
        <v>111</v>
      </c>
      <c r="G19" s="36" t="s">
        <v>327</v>
      </c>
      <c r="H19" s="36" t="s">
        <v>328</v>
      </c>
      <c r="I19" s="43">
        <v>47000</v>
      </c>
      <c r="J19" s="43">
        <v>47000</v>
      </c>
      <c r="K19" s="56">
        <v>47000</v>
      </c>
      <c r="L19" s="43"/>
      <c r="M19" s="43"/>
      <c r="N19" s="43"/>
      <c r="O19" s="43"/>
      <c r="P19" s="43"/>
      <c r="Q19" s="43"/>
      <c r="R19" s="43"/>
      <c r="S19" s="43"/>
      <c r="T19" s="43"/>
      <c r="U19" s="43"/>
      <c r="V19" s="43"/>
      <c r="W19" s="43"/>
    </row>
    <row r="20" spans="1:23" ht="21.75" customHeight="1">
      <c r="A20" s="36" t="s">
        <v>318</v>
      </c>
      <c r="B20" s="36" t="s">
        <v>325</v>
      </c>
      <c r="C20" s="36" t="s">
        <v>326</v>
      </c>
      <c r="D20" s="36" t="s">
        <v>70</v>
      </c>
      <c r="E20" s="36" t="s">
        <v>110</v>
      </c>
      <c r="F20" s="36" t="s">
        <v>111</v>
      </c>
      <c r="G20" s="36" t="s">
        <v>329</v>
      </c>
      <c r="H20" s="36" t="s">
        <v>330</v>
      </c>
      <c r="I20" s="43">
        <v>40000</v>
      </c>
      <c r="J20" s="43">
        <v>40000</v>
      </c>
      <c r="K20" s="56">
        <v>40000</v>
      </c>
      <c r="L20" s="43"/>
      <c r="M20" s="43"/>
      <c r="N20" s="43"/>
      <c r="O20" s="43"/>
      <c r="P20" s="43"/>
      <c r="Q20" s="43"/>
      <c r="R20" s="43"/>
      <c r="S20" s="43"/>
      <c r="T20" s="43"/>
      <c r="U20" s="43"/>
      <c r="V20" s="43"/>
      <c r="W20" s="43"/>
    </row>
    <row r="21" spans="1:23" ht="21.75" customHeight="1">
      <c r="A21" s="36" t="s">
        <v>318</v>
      </c>
      <c r="B21" s="36" t="s">
        <v>325</v>
      </c>
      <c r="C21" s="36" t="s">
        <v>326</v>
      </c>
      <c r="D21" s="36" t="s">
        <v>70</v>
      </c>
      <c r="E21" s="36" t="s">
        <v>110</v>
      </c>
      <c r="F21" s="36" t="s">
        <v>111</v>
      </c>
      <c r="G21" s="36" t="s">
        <v>282</v>
      </c>
      <c r="H21" s="36" t="s">
        <v>283</v>
      </c>
      <c r="I21" s="43">
        <v>2410.88</v>
      </c>
      <c r="J21" s="43">
        <v>2410.88</v>
      </c>
      <c r="K21" s="56">
        <v>2410.88</v>
      </c>
      <c r="L21" s="43"/>
      <c r="M21" s="43"/>
      <c r="N21" s="43"/>
      <c r="O21" s="43"/>
      <c r="P21" s="43"/>
      <c r="Q21" s="43"/>
      <c r="R21" s="43"/>
      <c r="S21" s="43"/>
      <c r="T21" s="43"/>
      <c r="U21" s="43"/>
      <c r="V21" s="43"/>
      <c r="W21" s="43"/>
    </row>
    <row r="22" spans="1:23" ht="21.75" customHeight="1">
      <c r="A22" s="36" t="s">
        <v>318</v>
      </c>
      <c r="B22" s="36" t="s">
        <v>331</v>
      </c>
      <c r="C22" s="36" t="s">
        <v>332</v>
      </c>
      <c r="D22" s="36" t="s">
        <v>70</v>
      </c>
      <c r="E22" s="36" t="s">
        <v>115</v>
      </c>
      <c r="F22" s="36" t="s">
        <v>116</v>
      </c>
      <c r="G22" s="36" t="s">
        <v>321</v>
      </c>
      <c r="H22" s="36" t="s">
        <v>322</v>
      </c>
      <c r="I22" s="43"/>
      <c r="J22" s="43"/>
      <c r="K22" s="56"/>
      <c r="L22" s="43"/>
      <c r="M22" s="43"/>
      <c r="N22" s="43"/>
      <c r="O22" s="43"/>
      <c r="P22" s="43"/>
      <c r="Q22" s="43"/>
      <c r="R22" s="43"/>
      <c r="S22" s="43"/>
      <c r="T22" s="43"/>
      <c r="U22" s="43"/>
      <c r="V22" s="43"/>
      <c r="W22" s="43"/>
    </row>
    <row r="23" spans="1:23" ht="21.75" customHeight="1">
      <c r="A23" s="36" t="s">
        <v>318</v>
      </c>
      <c r="B23" s="36" t="s">
        <v>333</v>
      </c>
      <c r="C23" s="36" t="s">
        <v>334</v>
      </c>
      <c r="D23" s="36" t="s">
        <v>70</v>
      </c>
      <c r="E23" s="36" t="s">
        <v>117</v>
      </c>
      <c r="F23" s="36" t="s">
        <v>118</v>
      </c>
      <c r="G23" s="36" t="s">
        <v>282</v>
      </c>
      <c r="H23" s="36" t="s">
        <v>283</v>
      </c>
      <c r="I23" s="43">
        <v>26160.67</v>
      </c>
      <c r="J23" s="43">
        <v>26160.67</v>
      </c>
      <c r="K23" s="56">
        <v>26160.67</v>
      </c>
      <c r="L23" s="43"/>
      <c r="M23" s="43"/>
      <c r="N23" s="43"/>
      <c r="O23" s="43"/>
      <c r="P23" s="43"/>
      <c r="Q23" s="43"/>
      <c r="R23" s="43"/>
      <c r="S23" s="43"/>
      <c r="T23" s="43"/>
      <c r="U23" s="43"/>
      <c r="V23" s="43"/>
      <c r="W23" s="43"/>
    </row>
    <row r="24" spans="1:23" ht="21.75" customHeight="1">
      <c r="A24" s="36" t="s">
        <v>318</v>
      </c>
      <c r="B24" s="36" t="s">
        <v>335</v>
      </c>
      <c r="C24" s="36" t="s">
        <v>336</v>
      </c>
      <c r="D24" s="36" t="s">
        <v>70</v>
      </c>
      <c r="E24" s="36" t="s">
        <v>110</v>
      </c>
      <c r="F24" s="36" t="s">
        <v>111</v>
      </c>
      <c r="G24" s="36" t="s">
        <v>282</v>
      </c>
      <c r="H24" s="36" t="s">
        <v>283</v>
      </c>
      <c r="I24" s="43">
        <v>74572.53</v>
      </c>
      <c r="J24" s="43">
        <v>74572.53</v>
      </c>
      <c r="K24" s="56">
        <v>74572.53</v>
      </c>
      <c r="L24" s="43"/>
      <c r="M24" s="43"/>
      <c r="N24" s="43"/>
      <c r="O24" s="43"/>
      <c r="P24" s="43"/>
      <c r="Q24" s="43"/>
      <c r="R24" s="43"/>
      <c r="S24" s="43"/>
      <c r="T24" s="43"/>
      <c r="U24" s="43"/>
      <c r="V24" s="43"/>
      <c r="W24" s="43"/>
    </row>
    <row r="25" spans="1:23" ht="21.75" customHeight="1">
      <c r="A25" s="36" t="s">
        <v>318</v>
      </c>
      <c r="B25" s="36" t="s">
        <v>337</v>
      </c>
      <c r="C25" s="36" t="s">
        <v>338</v>
      </c>
      <c r="D25" s="36" t="s">
        <v>70</v>
      </c>
      <c r="E25" s="36" t="s">
        <v>115</v>
      </c>
      <c r="F25" s="36" t="s">
        <v>116</v>
      </c>
      <c r="G25" s="36" t="s">
        <v>321</v>
      </c>
      <c r="H25" s="36" t="s">
        <v>322</v>
      </c>
      <c r="I25" s="43">
        <v>400000</v>
      </c>
      <c r="J25" s="43">
        <v>400000</v>
      </c>
      <c r="K25" s="56">
        <v>400000</v>
      </c>
      <c r="L25" s="43"/>
      <c r="M25" s="43"/>
      <c r="N25" s="43"/>
      <c r="O25" s="43"/>
      <c r="P25" s="43"/>
      <c r="Q25" s="43"/>
      <c r="R25" s="43"/>
      <c r="S25" s="43"/>
      <c r="T25" s="43"/>
      <c r="U25" s="43"/>
      <c r="V25" s="43"/>
      <c r="W25" s="43"/>
    </row>
    <row r="26" spans="1:23" ht="21.75" customHeight="1">
      <c r="A26" s="36" t="s">
        <v>318</v>
      </c>
      <c r="B26" s="36" t="s">
        <v>339</v>
      </c>
      <c r="C26" s="36" t="s">
        <v>340</v>
      </c>
      <c r="D26" s="36" t="s">
        <v>70</v>
      </c>
      <c r="E26" s="36" t="s">
        <v>110</v>
      </c>
      <c r="F26" s="36" t="s">
        <v>111</v>
      </c>
      <c r="G26" s="36" t="s">
        <v>282</v>
      </c>
      <c r="H26" s="36" t="s">
        <v>283</v>
      </c>
      <c r="I26" s="43">
        <v>14735</v>
      </c>
      <c r="J26" s="43">
        <v>14735</v>
      </c>
      <c r="K26" s="56">
        <v>14735</v>
      </c>
      <c r="L26" s="43"/>
      <c r="M26" s="43"/>
      <c r="N26" s="43"/>
      <c r="O26" s="43"/>
      <c r="P26" s="43"/>
      <c r="Q26" s="43"/>
      <c r="R26" s="43"/>
      <c r="S26" s="43"/>
      <c r="T26" s="43"/>
      <c r="U26" s="43"/>
      <c r="V26" s="43"/>
      <c r="W26" s="43"/>
    </row>
    <row r="27" spans="1:23" ht="21.75" customHeight="1">
      <c r="A27" s="36" t="s">
        <v>318</v>
      </c>
      <c r="B27" s="36" t="s">
        <v>341</v>
      </c>
      <c r="C27" s="36" t="s">
        <v>342</v>
      </c>
      <c r="D27" s="36" t="s">
        <v>70</v>
      </c>
      <c r="E27" s="36" t="s">
        <v>115</v>
      </c>
      <c r="F27" s="36" t="s">
        <v>116</v>
      </c>
      <c r="G27" s="36" t="s">
        <v>282</v>
      </c>
      <c r="H27" s="36" t="s">
        <v>283</v>
      </c>
      <c r="I27" s="43">
        <v>105891.4</v>
      </c>
      <c r="J27" s="43">
        <v>105891.4</v>
      </c>
      <c r="K27" s="56">
        <v>105891.4</v>
      </c>
      <c r="L27" s="43"/>
      <c r="M27" s="43"/>
      <c r="N27" s="43"/>
      <c r="O27" s="43"/>
      <c r="P27" s="43"/>
      <c r="Q27" s="43"/>
      <c r="R27" s="43"/>
      <c r="S27" s="43"/>
      <c r="T27" s="43"/>
      <c r="U27" s="43"/>
      <c r="V27" s="43"/>
      <c r="W27" s="43"/>
    </row>
    <row r="28" spans="1:23" ht="21.75" customHeight="1">
      <c r="A28" s="36" t="s">
        <v>318</v>
      </c>
      <c r="B28" s="36" t="s">
        <v>343</v>
      </c>
      <c r="C28" s="36" t="s">
        <v>344</v>
      </c>
      <c r="D28" s="36" t="s">
        <v>70</v>
      </c>
      <c r="E28" s="36" t="s">
        <v>152</v>
      </c>
      <c r="F28" s="36" t="s">
        <v>153</v>
      </c>
      <c r="G28" s="36" t="s">
        <v>282</v>
      </c>
      <c r="H28" s="36" t="s">
        <v>283</v>
      </c>
      <c r="I28" s="43">
        <v>121656</v>
      </c>
      <c r="J28" s="43"/>
      <c r="K28" s="56"/>
      <c r="L28" s="43">
        <v>121656</v>
      </c>
      <c r="M28" s="43"/>
      <c r="N28" s="43"/>
      <c r="O28" s="43"/>
      <c r="P28" s="43"/>
      <c r="Q28" s="43"/>
      <c r="R28" s="43"/>
      <c r="S28" s="43"/>
      <c r="T28" s="43"/>
      <c r="U28" s="43"/>
      <c r="V28" s="43"/>
      <c r="W28" s="43"/>
    </row>
    <row r="29" spans="1:23" ht="21.75" customHeight="1">
      <c r="A29" s="36" t="s">
        <v>318</v>
      </c>
      <c r="B29" s="36" t="s">
        <v>345</v>
      </c>
      <c r="C29" s="36" t="s">
        <v>346</v>
      </c>
      <c r="D29" s="36" t="s">
        <v>70</v>
      </c>
      <c r="E29" s="36" t="s">
        <v>117</v>
      </c>
      <c r="F29" s="36" t="s">
        <v>118</v>
      </c>
      <c r="G29" s="36" t="s">
        <v>347</v>
      </c>
      <c r="H29" s="36" t="s">
        <v>348</v>
      </c>
      <c r="I29" s="43">
        <v>6105.39</v>
      </c>
      <c r="J29" s="43"/>
      <c r="K29" s="56"/>
      <c r="L29" s="43"/>
      <c r="M29" s="43"/>
      <c r="N29" s="43">
        <v>6105.39</v>
      </c>
      <c r="O29" s="43"/>
      <c r="P29" s="43"/>
      <c r="Q29" s="43"/>
      <c r="R29" s="43"/>
      <c r="S29" s="43"/>
      <c r="T29" s="43"/>
      <c r="U29" s="43"/>
      <c r="V29" s="43"/>
      <c r="W29" s="43"/>
    </row>
    <row r="30" spans="1:23" ht="21.75" customHeight="1">
      <c r="A30" s="36" t="s">
        <v>318</v>
      </c>
      <c r="B30" s="36" t="s">
        <v>345</v>
      </c>
      <c r="C30" s="36" t="s">
        <v>346</v>
      </c>
      <c r="D30" s="36" t="s">
        <v>70</v>
      </c>
      <c r="E30" s="36" t="s">
        <v>117</v>
      </c>
      <c r="F30" s="36" t="s">
        <v>118</v>
      </c>
      <c r="G30" s="36" t="s">
        <v>321</v>
      </c>
      <c r="H30" s="36" t="s">
        <v>322</v>
      </c>
      <c r="I30" s="43">
        <v>206113.16</v>
      </c>
      <c r="J30" s="43"/>
      <c r="K30" s="56"/>
      <c r="L30" s="43"/>
      <c r="M30" s="43"/>
      <c r="N30" s="43">
        <v>206113.16</v>
      </c>
      <c r="O30" s="43"/>
      <c r="P30" s="43"/>
      <c r="Q30" s="43"/>
      <c r="R30" s="43"/>
      <c r="S30" s="43"/>
      <c r="T30" s="43"/>
      <c r="U30" s="43"/>
      <c r="V30" s="43"/>
      <c r="W30" s="43"/>
    </row>
    <row r="31" spans="1:23" ht="21.75" customHeight="1">
      <c r="A31" s="36" t="s">
        <v>318</v>
      </c>
      <c r="B31" s="36" t="s">
        <v>345</v>
      </c>
      <c r="C31" s="36" t="s">
        <v>346</v>
      </c>
      <c r="D31" s="36" t="s">
        <v>70</v>
      </c>
      <c r="E31" s="36" t="s">
        <v>117</v>
      </c>
      <c r="F31" s="36" t="s">
        <v>118</v>
      </c>
      <c r="G31" s="36" t="s">
        <v>314</v>
      </c>
      <c r="H31" s="36" t="s">
        <v>315</v>
      </c>
      <c r="I31" s="43">
        <v>26825</v>
      </c>
      <c r="J31" s="43"/>
      <c r="K31" s="56"/>
      <c r="L31" s="43"/>
      <c r="M31" s="43"/>
      <c r="N31" s="43">
        <v>26825</v>
      </c>
      <c r="O31" s="43"/>
      <c r="P31" s="43"/>
      <c r="Q31" s="43"/>
      <c r="R31" s="43"/>
      <c r="S31" s="43"/>
      <c r="T31" s="43"/>
      <c r="U31" s="43"/>
      <c r="V31" s="43"/>
      <c r="W31" s="43"/>
    </row>
    <row r="32" spans="1:23" ht="21.75" customHeight="1">
      <c r="A32" s="36" t="s">
        <v>318</v>
      </c>
      <c r="B32" s="36" t="s">
        <v>345</v>
      </c>
      <c r="C32" s="36" t="s">
        <v>346</v>
      </c>
      <c r="D32" s="36" t="s">
        <v>70</v>
      </c>
      <c r="E32" s="36" t="s">
        <v>117</v>
      </c>
      <c r="F32" s="36" t="s">
        <v>118</v>
      </c>
      <c r="G32" s="36" t="s">
        <v>329</v>
      </c>
      <c r="H32" s="36" t="s">
        <v>330</v>
      </c>
      <c r="I32" s="43">
        <v>80000</v>
      </c>
      <c r="J32" s="43"/>
      <c r="K32" s="56"/>
      <c r="L32" s="43"/>
      <c r="M32" s="43"/>
      <c r="N32" s="43">
        <v>80000</v>
      </c>
      <c r="O32" s="43"/>
      <c r="P32" s="43"/>
      <c r="Q32" s="43"/>
      <c r="R32" s="43"/>
      <c r="S32" s="43"/>
      <c r="T32" s="43"/>
      <c r="U32" s="43"/>
      <c r="V32" s="43"/>
      <c r="W32" s="43"/>
    </row>
    <row r="33" spans="1:23" ht="21.75" customHeight="1">
      <c r="A33" s="36" t="s">
        <v>318</v>
      </c>
      <c r="B33" s="36" t="s">
        <v>349</v>
      </c>
      <c r="C33" s="36" t="s">
        <v>350</v>
      </c>
      <c r="D33" s="36" t="s">
        <v>70</v>
      </c>
      <c r="E33" s="36" t="s">
        <v>110</v>
      </c>
      <c r="F33" s="36" t="s">
        <v>111</v>
      </c>
      <c r="G33" s="36" t="s">
        <v>351</v>
      </c>
      <c r="H33" s="36" t="s">
        <v>352</v>
      </c>
      <c r="I33" s="43">
        <v>9084</v>
      </c>
      <c r="J33" s="43">
        <v>9084</v>
      </c>
      <c r="K33" s="56">
        <v>9084</v>
      </c>
      <c r="L33" s="43"/>
      <c r="M33" s="43"/>
      <c r="N33" s="43"/>
      <c r="O33" s="43"/>
      <c r="P33" s="43"/>
      <c r="Q33" s="43"/>
      <c r="R33" s="43"/>
      <c r="S33" s="43"/>
      <c r="T33" s="43"/>
      <c r="U33" s="43"/>
      <c r="V33" s="43"/>
      <c r="W33" s="43"/>
    </row>
    <row r="34" spans="1:23" ht="21.75" customHeight="1">
      <c r="A34" s="36" t="s">
        <v>318</v>
      </c>
      <c r="B34" s="36" t="s">
        <v>349</v>
      </c>
      <c r="C34" s="36" t="s">
        <v>350</v>
      </c>
      <c r="D34" s="36" t="s">
        <v>70</v>
      </c>
      <c r="E34" s="36" t="s">
        <v>110</v>
      </c>
      <c r="F34" s="36" t="s">
        <v>111</v>
      </c>
      <c r="G34" s="36" t="s">
        <v>266</v>
      </c>
      <c r="H34" s="36" t="s">
        <v>267</v>
      </c>
      <c r="I34" s="43">
        <v>17599.5</v>
      </c>
      <c r="J34" s="43">
        <v>17599.5</v>
      </c>
      <c r="K34" s="56">
        <v>17599.5</v>
      </c>
      <c r="L34" s="43"/>
      <c r="M34" s="43"/>
      <c r="N34" s="43"/>
      <c r="O34" s="43"/>
      <c r="P34" s="43"/>
      <c r="Q34" s="43"/>
      <c r="R34" s="43"/>
      <c r="S34" s="43"/>
      <c r="T34" s="43"/>
      <c r="U34" s="43"/>
      <c r="V34" s="43"/>
      <c r="W34" s="43"/>
    </row>
    <row r="35" spans="1:23" ht="21.75" customHeight="1">
      <c r="A35" s="36" t="s">
        <v>318</v>
      </c>
      <c r="B35" s="36" t="s">
        <v>349</v>
      </c>
      <c r="C35" s="36" t="s">
        <v>350</v>
      </c>
      <c r="D35" s="36" t="s">
        <v>70</v>
      </c>
      <c r="E35" s="36" t="s">
        <v>110</v>
      </c>
      <c r="F35" s="36" t="s">
        <v>111</v>
      </c>
      <c r="G35" s="36" t="s">
        <v>268</v>
      </c>
      <c r="H35" s="36" t="s">
        <v>269</v>
      </c>
      <c r="I35" s="43">
        <v>5006.29</v>
      </c>
      <c r="J35" s="43">
        <v>5006.29</v>
      </c>
      <c r="K35" s="56">
        <v>5006.29</v>
      </c>
      <c r="L35" s="43"/>
      <c r="M35" s="43"/>
      <c r="N35" s="43"/>
      <c r="O35" s="43"/>
      <c r="P35" s="43"/>
      <c r="Q35" s="43"/>
      <c r="R35" s="43"/>
      <c r="S35" s="43"/>
      <c r="T35" s="43"/>
      <c r="U35" s="43"/>
      <c r="V35" s="43"/>
      <c r="W35" s="43"/>
    </row>
    <row r="36" spans="1:23" ht="21.75" customHeight="1">
      <c r="A36" s="36" t="s">
        <v>318</v>
      </c>
      <c r="B36" s="36" t="s">
        <v>353</v>
      </c>
      <c r="C36" s="36" t="s">
        <v>354</v>
      </c>
      <c r="D36" s="36" t="s">
        <v>70</v>
      </c>
      <c r="E36" s="36" t="s">
        <v>110</v>
      </c>
      <c r="F36" s="36" t="s">
        <v>111</v>
      </c>
      <c r="G36" s="36" t="s">
        <v>327</v>
      </c>
      <c r="H36" s="36" t="s">
        <v>328</v>
      </c>
      <c r="I36" s="43">
        <v>17700</v>
      </c>
      <c r="J36" s="43"/>
      <c r="K36" s="56"/>
      <c r="L36" s="43"/>
      <c r="M36" s="43"/>
      <c r="N36" s="43">
        <v>17700</v>
      </c>
      <c r="O36" s="43"/>
      <c r="P36" s="43"/>
      <c r="Q36" s="43"/>
      <c r="R36" s="43"/>
      <c r="S36" s="43"/>
      <c r="T36" s="43"/>
      <c r="U36" s="43"/>
      <c r="V36" s="43"/>
      <c r="W36" s="43"/>
    </row>
    <row r="37" spans="1:23" ht="21.75" customHeight="1">
      <c r="A37" s="36" t="s">
        <v>318</v>
      </c>
      <c r="B37" s="36" t="s">
        <v>353</v>
      </c>
      <c r="C37" s="36" t="s">
        <v>354</v>
      </c>
      <c r="D37" s="36" t="s">
        <v>70</v>
      </c>
      <c r="E37" s="36" t="s">
        <v>110</v>
      </c>
      <c r="F37" s="36" t="s">
        <v>111</v>
      </c>
      <c r="G37" s="36" t="s">
        <v>314</v>
      </c>
      <c r="H37" s="36" t="s">
        <v>315</v>
      </c>
      <c r="I37" s="43">
        <v>33444</v>
      </c>
      <c r="J37" s="43"/>
      <c r="K37" s="56"/>
      <c r="L37" s="43"/>
      <c r="M37" s="43"/>
      <c r="N37" s="43">
        <v>33444</v>
      </c>
      <c r="O37" s="43"/>
      <c r="P37" s="43"/>
      <c r="Q37" s="43"/>
      <c r="R37" s="43"/>
      <c r="S37" s="43"/>
      <c r="T37" s="43"/>
      <c r="U37" s="43"/>
      <c r="V37" s="43"/>
      <c r="W37" s="43"/>
    </row>
    <row r="38" spans="1:23" ht="21.75" customHeight="1">
      <c r="A38" s="36" t="s">
        <v>318</v>
      </c>
      <c r="B38" s="36" t="s">
        <v>353</v>
      </c>
      <c r="C38" s="36" t="s">
        <v>354</v>
      </c>
      <c r="D38" s="36" t="s">
        <v>70</v>
      </c>
      <c r="E38" s="36" t="s">
        <v>110</v>
      </c>
      <c r="F38" s="36" t="s">
        <v>111</v>
      </c>
      <c r="G38" s="36" t="s">
        <v>282</v>
      </c>
      <c r="H38" s="36" t="s">
        <v>283</v>
      </c>
      <c r="I38" s="43">
        <v>32979</v>
      </c>
      <c r="J38" s="43"/>
      <c r="K38" s="56"/>
      <c r="L38" s="43"/>
      <c r="M38" s="43"/>
      <c r="N38" s="43">
        <v>32979</v>
      </c>
      <c r="O38" s="43"/>
      <c r="P38" s="43"/>
      <c r="Q38" s="43"/>
      <c r="R38" s="43"/>
      <c r="S38" s="43"/>
      <c r="T38" s="43"/>
      <c r="U38" s="43"/>
      <c r="V38" s="43"/>
      <c r="W38" s="43"/>
    </row>
    <row r="39" spans="1:23" ht="21.75" customHeight="1">
      <c r="A39" s="36" t="s">
        <v>318</v>
      </c>
      <c r="B39" s="36" t="s">
        <v>355</v>
      </c>
      <c r="C39" s="36" t="s">
        <v>356</v>
      </c>
      <c r="D39" s="36" t="s">
        <v>70</v>
      </c>
      <c r="E39" s="36" t="s">
        <v>121</v>
      </c>
      <c r="F39" s="36" t="s">
        <v>120</v>
      </c>
      <c r="G39" s="36" t="s">
        <v>321</v>
      </c>
      <c r="H39" s="36" t="s">
        <v>322</v>
      </c>
      <c r="I39" s="43">
        <v>93181</v>
      </c>
      <c r="J39" s="43"/>
      <c r="K39" s="56"/>
      <c r="L39" s="43"/>
      <c r="M39" s="43"/>
      <c r="N39" s="43">
        <v>93181</v>
      </c>
      <c r="O39" s="43"/>
      <c r="P39" s="43"/>
      <c r="Q39" s="43"/>
      <c r="R39" s="43"/>
      <c r="S39" s="43"/>
      <c r="T39" s="43"/>
      <c r="U39" s="43"/>
      <c r="V39" s="43"/>
      <c r="W39" s="43"/>
    </row>
    <row r="40" spans="1:23" ht="21.75" customHeight="1">
      <c r="A40" s="36" t="s">
        <v>318</v>
      </c>
      <c r="B40" s="36" t="s">
        <v>355</v>
      </c>
      <c r="C40" s="36" t="s">
        <v>356</v>
      </c>
      <c r="D40" s="36" t="s">
        <v>70</v>
      </c>
      <c r="E40" s="36" t="s">
        <v>121</v>
      </c>
      <c r="F40" s="36" t="s">
        <v>120</v>
      </c>
      <c r="G40" s="36" t="s">
        <v>329</v>
      </c>
      <c r="H40" s="36" t="s">
        <v>330</v>
      </c>
      <c r="I40" s="43">
        <v>1005803.23</v>
      </c>
      <c r="J40" s="43"/>
      <c r="K40" s="56"/>
      <c r="L40" s="43"/>
      <c r="M40" s="43"/>
      <c r="N40" s="43">
        <v>1005803.23</v>
      </c>
      <c r="O40" s="43"/>
      <c r="P40" s="43"/>
      <c r="Q40" s="43"/>
      <c r="R40" s="43"/>
      <c r="S40" s="43"/>
      <c r="T40" s="43"/>
      <c r="U40" s="43"/>
      <c r="V40" s="43"/>
      <c r="W40" s="43"/>
    </row>
    <row r="41" spans="1:23" ht="21.75" customHeight="1">
      <c r="A41" s="36" t="s">
        <v>318</v>
      </c>
      <c r="B41" s="36" t="s">
        <v>355</v>
      </c>
      <c r="C41" s="36" t="s">
        <v>356</v>
      </c>
      <c r="D41" s="36" t="s">
        <v>70</v>
      </c>
      <c r="E41" s="36" t="s">
        <v>121</v>
      </c>
      <c r="F41" s="36" t="s">
        <v>120</v>
      </c>
      <c r="G41" s="36" t="s">
        <v>282</v>
      </c>
      <c r="H41" s="36" t="s">
        <v>283</v>
      </c>
      <c r="I41" s="43">
        <v>265291.40000000002</v>
      </c>
      <c r="J41" s="43"/>
      <c r="K41" s="56"/>
      <c r="L41" s="43"/>
      <c r="M41" s="43"/>
      <c r="N41" s="43">
        <v>265291.40000000002</v>
      </c>
      <c r="O41" s="43"/>
      <c r="P41" s="43"/>
      <c r="Q41" s="43"/>
      <c r="R41" s="43"/>
      <c r="S41" s="43"/>
      <c r="T41" s="43"/>
      <c r="U41" s="43"/>
      <c r="V41" s="43"/>
      <c r="W41" s="43"/>
    </row>
    <row r="42" spans="1:23" ht="21.75" customHeight="1">
      <c r="A42" s="36" t="s">
        <v>318</v>
      </c>
      <c r="B42" s="36" t="s">
        <v>355</v>
      </c>
      <c r="C42" s="36" t="s">
        <v>356</v>
      </c>
      <c r="D42" s="36" t="s">
        <v>70</v>
      </c>
      <c r="E42" s="36" t="s">
        <v>121</v>
      </c>
      <c r="F42" s="36" t="s">
        <v>120</v>
      </c>
      <c r="G42" s="36" t="s">
        <v>282</v>
      </c>
      <c r="H42" s="36" t="s">
        <v>283</v>
      </c>
      <c r="I42" s="43">
        <v>240728.09</v>
      </c>
      <c r="J42" s="43"/>
      <c r="K42" s="56"/>
      <c r="L42" s="43"/>
      <c r="M42" s="43"/>
      <c r="N42" s="43">
        <v>240728.09</v>
      </c>
      <c r="O42" s="43"/>
      <c r="P42" s="43"/>
      <c r="Q42" s="43"/>
      <c r="R42" s="43"/>
      <c r="S42" s="43"/>
      <c r="T42" s="43"/>
      <c r="U42" s="43"/>
      <c r="V42" s="43"/>
      <c r="W42" s="43"/>
    </row>
    <row r="43" spans="1:23" ht="21.75" customHeight="1">
      <c r="A43" s="36" t="s">
        <v>318</v>
      </c>
      <c r="B43" s="36" t="s">
        <v>357</v>
      </c>
      <c r="C43" s="36" t="s">
        <v>358</v>
      </c>
      <c r="D43" s="36" t="s">
        <v>70</v>
      </c>
      <c r="E43" s="36" t="s">
        <v>115</v>
      </c>
      <c r="F43" s="36" t="s">
        <v>116</v>
      </c>
      <c r="G43" s="36" t="s">
        <v>266</v>
      </c>
      <c r="H43" s="36" t="s">
        <v>267</v>
      </c>
      <c r="I43" s="43">
        <v>7084.59</v>
      </c>
      <c r="J43" s="43">
        <v>7084.59</v>
      </c>
      <c r="K43" s="56">
        <v>7084.59</v>
      </c>
      <c r="L43" s="43"/>
      <c r="M43" s="43"/>
      <c r="N43" s="43"/>
      <c r="O43" s="43"/>
      <c r="P43" s="43"/>
      <c r="Q43" s="43"/>
      <c r="R43" s="43"/>
      <c r="S43" s="43"/>
      <c r="T43" s="43"/>
      <c r="U43" s="43"/>
      <c r="V43" s="43"/>
      <c r="W43" s="43"/>
    </row>
    <row r="44" spans="1:23" ht="21.75" customHeight="1">
      <c r="A44" s="36" t="s">
        <v>318</v>
      </c>
      <c r="B44" s="36" t="s">
        <v>359</v>
      </c>
      <c r="C44" s="36" t="s">
        <v>360</v>
      </c>
      <c r="D44" s="36" t="s">
        <v>70</v>
      </c>
      <c r="E44" s="36" t="s">
        <v>117</v>
      </c>
      <c r="F44" s="36" t="s">
        <v>118</v>
      </c>
      <c r="G44" s="36" t="s">
        <v>329</v>
      </c>
      <c r="H44" s="36" t="s">
        <v>330</v>
      </c>
      <c r="I44" s="43">
        <v>85571.43</v>
      </c>
      <c r="J44" s="43">
        <v>85571.43</v>
      </c>
      <c r="K44" s="56">
        <v>85571.43</v>
      </c>
      <c r="L44" s="43"/>
      <c r="M44" s="43"/>
      <c r="N44" s="43"/>
      <c r="O44" s="43"/>
      <c r="P44" s="43"/>
      <c r="Q44" s="43"/>
      <c r="R44" s="43"/>
      <c r="S44" s="43"/>
      <c r="T44" s="43"/>
      <c r="U44" s="43"/>
      <c r="V44" s="43"/>
      <c r="W44" s="43"/>
    </row>
    <row r="45" spans="1:23" ht="21.75" customHeight="1">
      <c r="A45" s="36" t="s">
        <v>318</v>
      </c>
      <c r="B45" s="36" t="s">
        <v>361</v>
      </c>
      <c r="C45" s="36" t="s">
        <v>362</v>
      </c>
      <c r="D45" s="36" t="s">
        <v>70</v>
      </c>
      <c r="E45" s="36" t="s">
        <v>110</v>
      </c>
      <c r="F45" s="36" t="s">
        <v>111</v>
      </c>
      <c r="G45" s="36" t="s">
        <v>282</v>
      </c>
      <c r="H45" s="36" t="s">
        <v>283</v>
      </c>
      <c r="I45" s="43">
        <v>200000</v>
      </c>
      <c r="J45" s="43">
        <v>200000</v>
      </c>
      <c r="K45" s="56">
        <v>200000</v>
      </c>
      <c r="L45" s="43"/>
      <c r="M45" s="43"/>
      <c r="N45" s="43"/>
      <c r="O45" s="43"/>
      <c r="P45" s="43"/>
      <c r="Q45" s="43"/>
      <c r="R45" s="43"/>
      <c r="S45" s="43"/>
      <c r="T45" s="43"/>
      <c r="U45" s="43"/>
      <c r="V45" s="43"/>
      <c r="W45" s="43"/>
    </row>
    <row r="46" spans="1:23" ht="21.75" customHeight="1">
      <c r="A46" s="36" t="s">
        <v>318</v>
      </c>
      <c r="B46" s="36" t="s">
        <v>363</v>
      </c>
      <c r="C46" s="36" t="s">
        <v>364</v>
      </c>
      <c r="D46" s="36" t="s">
        <v>70</v>
      </c>
      <c r="E46" s="36" t="s">
        <v>110</v>
      </c>
      <c r="F46" s="36" t="s">
        <v>111</v>
      </c>
      <c r="G46" s="36" t="s">
        <v>321</v>
      </c>
      <c r="H46" s="36" t="s">
        <v>322</v>
      </c>
      <c r="I46" s="43">
        <v>700000</v>
      </c>
      <c r="J46" s="43">
        <v>700000</v>
      </c>
      <c r="K46" s="56">
        <v>700000</v>
      </c>
      <c r="L46" s="43"/>
      <c r="M46" s="43"/>
      <c r="N46" s="43"/>
      <c r="O46" s="43"/>
      <c r="P46" s="43"/>
      <c r="Q46" s="43"/>
      <c r="R46" s="43"/>
      <c r="S46" s="43"/>
      <c r="T46" s="43"/>
      <c r="U46" s="43"/>
      <c r="V46" s="43"/>
      <c r="W46" s="43"/>
    </row>
    <row r="47" spans="1:23" ht="21.75" customHeight="1">
      <c r="A47" s="36" t="s">
        <v>318</v>
      </c>
      <c r="B47" s="36" t="s">
        <v>365</v>
      </c>
      <c r="C47" s="36" t="s">
        <v>366</v>
      </c>
      <c r="D47" s="36" t="s">
        <v>70</v>
      </c>
      <c r="E47" s="36" t="s">
        <v>115</v>
      </c>
      <c r="F47" s="36" t="s">
        <v>116</v>
      </c>
      <c r="G47" s="36" t="s">
        <v>282</v>
      </c>
      <c r="H47" s="36" t="s">
        <v>283</v>
      </c>
      <c r="I47" s="43">
        <v>188100</v>
      </c>
      <c r="J47" s="43">
        <v>188100</v>
      </c>
      <c r="K47" s="56">
        <v>188100</v>
      </c>
      <c r="L47" s="43"/>
      <c r="M47" s="43"/>
      <c r="N47" s="43"/>
      <c r="O47" s="43"/>
      <c r="P47" s="43"/>
      <c r="Q47" s="43"/>
      <c r="R47" s="43"/>
      <c r="S47" s="43"/>
      <c r="T47" s="43"/>
      <c r="U47" s="43"/>
      <c r="V47" s="43"/>
      <c r="W47" s="43"/>
    </row>
    <row r="48" spans="1:23" ht="21.75" customHeight="1">
      <c r="A48" s="36" t="s">
        <v>318</v>
      </c>
      <c r="B48" s="36" t="s">
        <v>367</v>
      </c>
      <c r="C48" s="36" t="s">
        <v>368</v>
      </c>
      <c r="D48" s="36" t="s">
        <v>70</v>
      </c>
      <c r="E48" s="36" t="s">
        <v>121</v>
      </c>
      <c r="F48" s="36" t="s">
        <v>120</v>
      </c>
      <c r="G48" s="36" t="s">
        <v>329</v>
      </c>
      <c r="H48" s="36" t="s">
        <v>330</v>
      </c>
      <c r="I48" s="43">
        <v>500000</v>
      </c>
      <c r="J48" s="43"/>
      <c r="K48" s="56"/>
      <c r="L48" s="43"/>
      <c r="M48" s="43"/>
      <c r="N48" s="43">
        <v>500000</v>
      </c>
      <c r="O48" s="43"/>
      <c r="P48" s="43"/>
      <c r="Q48" s="43"/>
      <c r="R48" s="43"/>
      <c r="S48" s="43"/>
      <c r="T48" s="43"/>
      <c r="U48" s="43"/>
      <c r="V48" s="43"/>
      <c r="W48" s="43"/>
    </row>
    <row r="49" spans="1:23" ht="21.75" customHeight="1">
      <c r="A49" s="36" t="s">
        <v>318</v>
      </c>
      <c r="B49" s="36" t="s">
        <v>367</v>
      </c>
      <c r="C49" s="36" t="s">
        <v>368</v>
      </c>
      <c r="D49" s="36" t="s">
        <v>70</v>
      </c>
      <c r="E49" s="36" t="s">
        <v>121</v>
      </c>
      <c r="F49" s="36" t="s">
        <v>120</v>
      </c>
      <c r="G49" s="36" t="s">
        <v>282</v>
      </c>
      <c r="H49" s="36" t="s">
        <v>283</v>
      </c>
      <c r="I49" s="43">
        <v>842940</v>
      </c>
      <c r="J49" s="43"/>
      <c r="K49" s="56"/>
      <c r="L49" s="43"/>
      <c r="M49" s="43"/>
      <c r="N49" s="43">
        <v>842940</v>
      </c>
      <c r="O49" s="43"/>
      <c r="P49" s="43"/>
      <c r="Q49" s="43"/>
      <c r="R49" s="43"/>
      <c r="S49" s="43"/>
      <c r="T49" s="43"/>
      <c r="U49" s="43"/>
      <c r="V49" s="43"/>
      <c r="W49" s="43"/>
    </row>
    <row r="50" spans="1:23" ht="21.75" customHeight="1">
      <c r="A50" s="36" t="s">
        <v>318</v>
      </c>
      <c r="B50" s="36" t="s">
        <v>369</v>
      </c>
      <c r="C50" s="36" t="s">
        <v>370</v>
      </c>
      <c r="D50" s="36" t="s">
        <v>70</v>
      </c>
      <c r="E50" s="36" t="s">
        <v>102</v>
      </c>
      <c r="F50" s="36" t="s">
        <v>103</v>
      </c>
      <c r="G50" s="36" t="s">
        <v>282</v>
      </c>
      <c r="H50" s="36" t="s">
        <v>283</v>
      </c>
      <c r="I50" s="43">
        <v>116774.5</v>
      </c>
      <c r="J50" s="43">
        <v>116774.5</v>
      </c>
      <c r="K50" s="56">
        <v>116774.5</v>
      </c>
      <c r="L50" s="43"/>
      <c r="M50" s="43"/>
      <c r="N50" s="43"/>
      <c r="O50" s="43"/>
      <c r="P50" s="43"/>
      <c r="Q50" s="43"/>
      <c r="R50" s="43"/>
      <c r="S50" s="43"/>
      <c r="T50" s="43"/>
      <c r="U50" s="43"/>
      <c r="V50" s="43"/>
      <c r="W50" s="43"/>
    </row>
    <row r="51" spans="1:23" ht="21.75" customHeight="1">
      <c r="A51" s="36" t="s">
        <v>318</v>
      </c>
      <c r="B51" s="36" t="s">
        <v>371</v>
      </c>
      <c r="C51" s="36" t="s">
        <v>372</v>
      </c>
      <c r="D51" s="36" t="s">
        <v>70</v>
      </c>
      <c r="E51" s="36" t="s">
        <v>110</v>
      </c>
      <c r="F51" s="36" t="s">
        <v>111</v>
      </c>
      <c r="G51" s="36" t="s">
        <v>282</v>
      </c>
      <c r="H51" s="36" t="s">
        <v>283</v>
      </c>
      <c r="I51" s="43">
        <v>50000</v>
      </c>
      <c r="J51" s="43">
        <v>50000</v>
      </c>
      <c r="K51" s="56">
        <v>50000</v>
      </c>
      <c r="L51" s="43"/>
      <c r="M51" s="43"/>
      <c r="N51" s="43"/>
      <c r="O51" s="43"/>
      <c r="P51" s="43"/>
      <c r="Q51" s="43"/>
      <c r="R51" s="43"/>
      <c r="S51" s="43"/>
      <c r="T51" s="43"/>
      <c r="U51" s="43"/>
      <c r="V51" s="43"/>
      <c r="W51" s="43"/>
    </row>
    <row r="52" spans="1:23" ht="21.75" customHeight="1">
      <c r="A52" s="36" t="s">
        <v>318</v>
      </c>
      <c r="B52" s="36" t="s">
        <v>373</v>
      </c>
      <c r="C52" s="36" t="s">
        <v>374</v>
      </c>
      <c r="D52" s="36" t="s">
        <v>70</v>
      </c>
      <c r="E52" s="36" t="s">
        <v>117</v>
      </c>
      <c r="F52" s="36" t="s">
        <v>118</v>
      </c>
      <c r="G52" s="36" t="s">
        <v>347</v>
      </c>
      <c r="H52" s="36" t="s">
        <v>348</v>
      </c>
      <c r="I52" s="43">
        <v>20000</v>
      </c>
      <c r="J52" s="43"/>
      <c r="K52" s="56"/>
      <c r="L52" s="43"/>
      <c r="M52" s="43"/>
      <c r="N52" s="43">
        <v>20000</v>
      </c>
      <c r="O52" s="43"/>
      <c r="P52" s="43"/>
      <c r="Q52" s="43"/>
      <c r="R52" s="43"/>
      <c r="S52" s="43"/>
      <c r="T52" s="43"/>
      <c r="U52" s="43"/>
      <c r="V52" s="43"/>
      <c r="W52" s="43"/>
    </row>
    <row r="53" spans="1:23" ht="21.75" customHeight="1">
      <c r="A53" s="36" t="s">
        <v>318</v>
      </c>
      <c r="B53" s="36" t="s">
        <v>373</v>
      </c>
      <c r="C53" s="36" t="s">
        <v>374</v>
      </c>
      <c r="D53" s="36" t="s">
        <v>70</v>
      </c>
      <c r="E53" s="36" t="s">
        <v>117</v>
      </c>
      <c r="F53" s="36" t="s">
        <v>118</v>
      </c>
      <c r="G53" s="36" t="s">
        <v>375</v>
      </c>
      <c r="H53" s="36" t="s">
        <v>376</v>
      </c>
      <c r="I53" s="43">
        <v>10000</v>
      </c>
      <c r="J53" s="43"/>
      <c r="K53" s="56"/>
      <c r="L53" s="43"/>
      <c r="M53" s="43"/>
      <c r="N53" s="43">
        <v>10000</v>
      </c>
      <c r="O53" s="43"/>
      <c r="P53" s="43"/>
      <c r="Q53" s="43"/>
      <c r="R53" s="43"/>
      <c r="S53" s="43"/>
      <c r="T53" s="43"/>
      <c r="U53" s="43"/>
      <c r="V53" s="43"/>
      <c r="W53" s="43"/>
    </row>
    <row r="54" spans="1:23" ht="21.75" customHeight="1">
      <c r="A54" s="36" t="s">
        <v>318</v>
      </c>
      <c r="B54" s="36" t="s">
        <v>373</v>
      </c>
      <c r="C54" s="36" t="s">
        <v>374</v>
      </c>
      <c r="D54" s="36" t="s">
        <v>70</v>
      </c>
      <c r="E54" s="36" t="s">
        <v>117</v>
      </c>
      <c r="F54" s="36" t="s">
        <v>118</v>
      </c>
      <c r="G54" s="36" t="s">
        <v>266</v>
      </c>
      <c r="H54" s="36" t="s">
        <v>267</v>
      </c>
      <c r="I54" s="43">
        <v>46250</v>
      </c>
      <c r="J54" s="43"/>
      <c r="K54" s="56"/>
      <c r="L54" s="43"/>
      <c r="M54" s="43"/>
      <c r="N54" s="43">
        <v>46250</v>
      </c>
      <c r="O54" s="43"/>
      <c r="P54" s="43"/>
      <c r="Q54" s="43"/>
      <c r="R54" s="43"/>
      <c r="S54" s="43"/>
      <c r="T54" s="43"/>
      <c r="U54" s="43"/>
      <c r="V54" s="43"/>
      <c r="W54" s="43"/>
    </row>
    <row r="55" spans="1:23" ht="21.75" customHeight="1">
      <c r="A55" s="36" t="s">
        <v>318</v>
      </c>
      <c r="B55" s="36" t="s">
        <v>373</v>
      </c>
      <c r="C55" s="36" t="s">
        <v>374</v>
      </c>
      <c r="D55" s="36" t="s">
        <v>70</v>
      </c>
      <c r="E55" s="36" t="s">
        <v>117</v>
      </c>
      <c r="F55" s="36" t="s">
        <v>118</v>
      </c>
      <c r="G55" s="36" t="s">
        <v>268</v>
      </c>
      <c r="H55" s="36" t="s">
        <v>269</v>
      </c>
      <c r="I55" s="43">
        <v>20000</v>
      </c>
      <c r="J55" s="43"/>
      <c r="K55" s="56"/>
      <c r="L55" s="43"/>
      <c r="M55" s="43"/>
      <c r="N55" s="43">
        <v>20000</v>
      </c>
      <c r="O55" s="43"/>
      <c r="P55" s="43"/>
      <c r="Q55" s="43"/>
      <c r="R55" s="43"/>
      <c r="S55" s="43"/>
      <c r="T55" s="43"/>
      <c r="U55" s="43"/>
      <c r="V55" s="43"/>
      <c r="W55" s="43"/>
    </row>
    <row r="56" spans="1:23" ht="21.75" customHeight="1">
      <c r="A56" s="36" t="s">
        <v>318</v>
      </c>
      <c r="B56" s="36" t="s">
        <v>373</v>
      </c>
      <c r="C56" s="36" t="s">
        <v>374</v>
      </c>
      <c r="D56" s="36" t="s">
        <v>70</v>
      </c>
      <c r="E56" s="36" t="s">
        <v>117</v>
      </c>
      <c r="F56" s="36" t="s">
        <v>118</v>
      </c>
      <c r="G56" s="36" t="s">
        <v>329</v>
      </c>
      <c r="H56" s="36" t="s">
        <v>330</v>
      </c>
      <c r="I56" s="43">
        <v>200000</v>
      </c>
      <c r="J56" s="43"/>
      <c r="K56" s="56"/>
      <c r="L56" s="43"/>
      <c r="M56" s="43"/>
      <c r="N56" s="43">
        <v>200000</v>
      </c>
      <c r="O56" s="43"/>
      <c r="P56" s="43"/>
      <c r="Q56" s="43"/>
      <c r="R56" s="43"/>
      <c r="S56" s="43"/>
      <c r="T56" s="43"/>
      <c r="U56" s="43"/>
      <c r="V56" s="43"/>
      <c r="W56" s="43"/>
    </row>
    <row r="57" spans="1:23" ht="21.75" customHeight="1">
      <c r="A57" s="36" t="s">
        <v>318</v>
      </c>
      <c r="B57" s="36" t="s">
        <v>373</v>
      </c>
      <c r="C57" s="36" t="s">
        <v>374</v>
      </c>
      <c r="D57" s="36" t="s">
        <v>70</v>
      </c>
      <c r="E57" s="36" t="s">
        <v>117</v>
      </c>
      <c r="F57" s="36" t="s">
        <v>118</v>
      </c>
      <c r="G57" s="36" t="s">
        <v>282</v>
      </c>
      <c r="H57" s="36" t="s">
        <v>283</v>
      </c>
      <c r="I57" s="43">
        <v>360000</v>
      </c>
      <c r="J57" s="43"/>
      <c r="K57" s="56"/>
      <c r="L57" s="43"/>
      <c r="M57" s="43"/>
      <c r="N57" s="43">
        <v>360000</v>
      </c>
      <c r="O57" s="43"/>
      <c r="P57" s="43"/>
      <c r="Q57" s="43"/>
      <c r="R57" s="43"/>
      <c r="S57" s="43"/>
      <c r="T57" s="43"/>
      <c r="U57" s="43"/>
      <c r="V57" s="43"/>
      <c r="W57" s="43"/>
    </row>
    <row r="58" spans="1:23" ht="21.75" customHeight="1">
      <c r="A58" s="36" t="s">
        <v>318</v>
      </c>
      <c r="B58" s="36" t="s">
        <v>377</v>
      </c>
      <c r="C58" s="36" t="s">
        <v>378</v>
      </c>
      <c r="D58" s="36" t="s">
        <v>70</v>
      </c>
      <c r="E58" s="36" t="s">
        <v>110</v>
      </c>
      <c r="F58" s="36" t="s">
        <v>111</v>
      </c>
      <c r="G58" s="36" t="s">
        <v>351</v>
      </c>
      <c r="H58" s="36" t="s">
        <v>352</v>
      </c>
      <c r="I58" s="43">
        <v>30618</v>
      </c>
      <c r="J58" s="43"/>
      <c r="K58" s="56"/>
      <c r="L58" s="43"/>
      <c r="M58" s="43"/>
      <c r="N58" s="43">
        <v>30618</v>
      </c>
      <c r="O58" s="43"/>
      <c r="P58" s="43"/>
      <c r="Q58" s="43"/>
      <c r="R58" s="43"/>
      <c r="S58" s="43"/>
      <c r="T58" s="43"/>
      <c r="U58" s="43"/>
      <c r="V58" s="43"/>
      <c r="W58" s="43"/>
    </row>
    <row r="59" spans="1:23" ht="21.75" customHeight="1">
      <c r="A59" s="36" t="s">
        <v>318</v>
      </c>
      <c r="B59" s="36" t="s">
        <v>377</v>
      </c>
      <c r="C59" s="36" t="s">
        <v>378</v>
      </c>
      <c r="D59" s="36" t="s">
        <v>70</v>
      </c>
      <c r="E59" s="36" t="s">
        <v>110</v>
      </c>
      <c r="F59" s="36" t="s">
        <v>111</v>
      </c>
      <c r="G59" s="36" t="s">
        <v>347</v>
      </c>
      <c r="H59" s="36" t="s">
        <v>348</v>
      </c>
      <c r="I59" s="43">
        <v>34886.559999999998</v>
      </c>
      <c r="J59" s="43"/>
      <c r="K59" s="56"/>
      <c r="L59" s="43"/>
      <c r="M59" s="43"/>
      <c r="N59" s="43">
        <v>34886.559999999998</v>
      </c>
      <c r="O59" s="43"/>
      <c r="P59" s="43"/>
      <c r="Q59" s="43"/>
      <c r="R59" s="43"/>
      <c r="S59" s="43"/>
      <c r="T59" s="43"/>
      <c r="U59" s="43"/>
      <c r="V59" s="43"/>
      <c r="W59" s="43"/>
    </row>
    <row r="60" spans="1:23" ht="21.75" customHeight="1">
      <c r="A60" s="36" t="s">
        <v>318</v>
      </c>
      <c r="B60" s="36" t="s">
        <v>377</v>
      </c>
      <c r="C60" s="36" t="s">
        <v>378</v>
      </c>
      <c r="D60" s="36" t="s">
        <v>70</v>
      </c>
      <c r="E60" s="36" t="s">
        <v>110</v>
      </c>
      <c r="F60" s="36" t="s">
        <v>111</v>
      </c>
      <c r="G60" s="36" t="s">
        <v>268</v>
      </c>
      <c r="H60" s="36" t="s">
        <v>269</v>
      </c>
      <c r="I60" s="43">
        <v>38385</v>
      </c>
      <c r="J60" s="43"/>
      <c r="K60" s="56"/>
      <c r="L60" s="43"/>
      <c r="M60" s="43"/>
      <c r="N60" s="43">
        <v>38385</v>
      </c>
      <c r="O60" s="43"/>
      <c r="P60" s="43"/>
      <c r="Q60" s="43"/>
      <c r="R60" s="43"/>
      <c r="S60" s="43"/>
      <c r="T60" s="43"/>
      <c r="U60" s="43"/>
      <c r="V60" s="43"/>
      <c r="W60" s="43"/>
    </row>
    <row r="61" spans="1:23" ht="21.75" customHeight="1">
      <c r="A61" s="36" t="s">
        <v>318</v>
      </c>
      <c r="B61" s="36" t="s">
        <v>377</v>
      </c>
      <c r="C61" s="36" t="s">
        <v>378</v>
      </c>
      <c r="D61" s="36" t="s">
        <v>70</v>
      </c>
      <c r="E61" s="36" t="s">
        <v>110</v>
      </c>
      <c r="F61" s="36" t="s">
        <v>111</v>
      </c>
      <c r="G61" s="36" t="s">
        <v>314</v>
      </c>
      <c r="H61" s="36" t="s">
        <v>315</v>
      </c>
      <c r="I61" s="43">
        <v>13839.84</v>
      </c>
      <c r="J61" s="43"/>
      <c r="K61" s="56"/>
      <c r="L61" s="43"/>
      <c r="M61" s="43"/>
      <c r="N61" s="43">
        <v>13839.84</v>
      </c>
      <c r="O61" s="43"/>
      <c r="P61" s="43"/>
      <c r="Q61" s="43"/>
      <c r="R61" s="43"/>
      <c r="S61" s="43"/>
      <c r="T61" s="43"/>
      <c r="U61" s="43"/>
      <c r="V61" s="43"/>
      <c r="W61" s="43"/>
    </row>
    <row r="62" spans="1:23" ht="21.75" customHeight="1">
      <c r="A62" s="36" t="s">
        <v>318</v>
      </c>
      <c r="B62" s="36" t="s">
        <v>377</v>
      </c>
      <c r="C62" s="36" t="s">
        <v>378</v>
      </c>
      <c r="D62" s="36" t="s">
        <v>70</v>
      </c>
      <c r="E62" s="36" t="s">
        <v>110</v>
      </c>
      <c r="F62" s="36" t="s">
        <v>111</v>
      </c>
      <c r="G62" s="36" t="s">
        <v>282</v>
      </c>
      <c r="H62" s="36" t="s">
        <v>283</v>
      </c>
      <c r="I62" s="43">
        <v>86563.73</v>
      </c>
      <c r="J62" s="43"/>
      <c r="K62" s="56"/>
      <c r="L62" s="43"/>
      <c r="M62" s="43"/>
      <c r="N62" s="43">
        <v>86563.73</v>
      </c>
      <c r="O62" s="43"/>
      <c r="P62" s="43"/>
      <c r="Q62" s="43"/>
      <c r="R62" s="43"/>
      <c r="S62" s="43"/>
      <c r="T62" s="43"/>
      <c r="U62" s="43"/>
      <c r="V62" s="43"/>
      <c r="W62" s="43"/>
    </row>
    <row r="63" spans="1:23" ht="21.75" customHeight="1">
      <c r="A63" s="36" t="s">
        <v>318</v>
      </c>
      <c r="B63" s="36" t="s">
        <v>379</v>
      </c>
      <c r="C63" s="36" t="s">
        <v>380</v>
      </c>
      <c r="D63" s="36" t="s">
        <v>70</v>
      </c>
      <c r="E63" s="36" t="s">
        <v>110</v>
      </c>
      <c r="F63" s="36" t="s">
        <v>111</v>
      </c>
      <c r="G63" s="36" t="s">
        <v>282</v>
      </c>
      <c r="H63" s="36" t="s">
        <v>283</v>
      </c>
      <c r="I63" s="43">
        <v>21535.57</v>
      </c>
      <c r="J63" s="43"/>
      <c r="K63" s="56"/>
      <c r="L63" s="43"/>
      <c r="M63" s="43"/>
      <c r="N63" s="43">
        <v>21535.57</v>
      </c>
      <c r="O63" s="43"/>
      <c r="P63" s="43"/>
      <c r="Q63" s="43"/>
      <c r="R63" s="43"/>
      <c r="S63" s="43"/>
      <c r="T63" s="43"/>
      <c r="U63" s="43"/>
      <c r="V63" s="43"/>
      <c r="W63" s="43"/>
    </row>
    <row r="64" spans="1:23" ht="21.75" customHeight="1">
      <c r="A64" s="36" t="s">
        <v>318</v>
      </c>
      <c r="B64" s="36" t="s">
        <v>381</v>
      </c>
      <c r="C64" s="36" t="s">
        <v>382</v>
      </c>
      <c r="D64" s="36" t="s">
        <v>70</v>
      </c>
      <c r="E64" s="36" t="s">
        <v>110</v>
      </c>
      <c r="F64" s="36" t="s">
        <v>111</v>
      </c>
      <c r="G64" s="36" t="s">
        <v>282</v>
      </c>
      <c r="H64" s="36" t="s">
        <v>283</v>
      </c>
      <c r="I64" s="43">
        <v>210600</v>
      </c>
      <c r="J64" s="43">
        <v>210600</v>
      </c>
      <c r="K64" s="56">
        <v>210600</v>
      </c>
      <c r="L64" s="43"/>
      <c r="M64" s="43"/>
      <c r="N64" s="43"/>
      <c r="O64" s="43"/>
      <c r="P64" s="43"/>
      <c r="Q64" s="43"/>
      <c r="R64" s="43"/>
      <c r="S64" s="43"/>
      <c r="T64" s="43"/>
      <c r="U64" s="43"/>
      <c r="V64" s="43"/>
      <c r="W64" s="43"/>
    </row>
    <row r="65" spans="1:23" ht="21.75" customHeight="1">
      <c r="A65" s="36" t="s">
        <v>318</v>
      </c>
      <c r="B65" s="36" t="s">
        <v>383</v>
      </c>
      <c r="C65" s="36" t="s">
        <v>384</v>
      </c>
      <c r="D65" s="36" t="s">
        <v>70</v>
      </c>
      <c r="E65" s="36" t="s">
        <v>117</v>
      </c>
      <c r="F65" s="36" t="s">
        <v>118</v>
      </c>
      <c r="G65" s="36" t="s">
        <v>282</v>
      </c>
      <c r="H65" s="36" t="s">
        <v>283</v>
      </c>
      <c r="I65" s="43">
        <v>20000</v>
      </c>
      <c r="J65" s="43"/>
      <c r="K65" s="56"/>
      <c r="L65" s="43"/>
      <c r="M65" s="43"/>
      <c r="N65" s="43">
        <v>20000</v>
      </c>
      <c r="O65" s="43"/>
      <c r="P65" s="43"/>
      <c r="Q65" s="43"/>
      <c r="R65" s="43"/>
      <c r="S65" s="43"/>
      <c r="T65" s="43"/>
      <c r="U65" s="43"/>
      <c r="V65" s="43"/>
      <c r="W65" s="43"/>
    </row>
    <row r="66" spans="1:23" ht="21.75" customHeight="1">
      <c r="A66" s="36" t="s">
        <v>318</v>
      </c>
      <c r="B66" s="36" t="s">
        <v>385</v>
      </c>
      <c r="C66" s="36" t="s">
        <v>386</v>
      </c>
      <c r="D66" s="36" t="s">
        <v>70</v>
      </c>
      <c r="E66" s="36" t="s">
        <v>110</v>
      </c>
      <c r="F66" s="36" t="s">
        <v>111</v>
      </c>
      <c r="G66" s="36" t="s">
        <v>282</v>
      </c>
      <c r="H66" s="36" t="s">
        <v>283</v>
      </c>
      <c r="I66" s="43">
        <v>47800</v>
      </c>
      <c r="J66" s="43"/>
      <c r="K66" s="56"/>
      <c r="L66" s="43"/>
      <c r="M66" s="43"/>
      <c r="N66" s="43">
        <v>47800</v>
      </c>
      <c r="O66" s="43"/>
      <c r="P66" s="43"/>
      <c r="Q66" s="43"/>
      <c r="R66" s="43"/>
      <c r="S66" s="43"/>
      <c r="T66" s="43"/>
      <c r="U66" s="43"/>
      <c r="V66" s="43"/>
      <c r="W66" s="43"/>
    </row>
    <row r="67" spans="1:23" ht="21.75" customHeight="1">
      <c r="A67" s="36" t="s">
        <v>318</v>
      </c>
      <c r="B67" s="36" t="s">
        <v>387</v>
      </c>
      <c r="C67" s="36" t="s">
        <v>388</v>
      </c>
      <c r="D67" s="36" t="s">
        <v>70</v>
      </c>
      <c r="E67" s="36" t="s">
        <v>110</v>
      </c>
      <c r="F67" s="36" t="s">
        <v>111</v>
      </c>
      <c r="G67" s="36" t="s">
        <v>266</v>
      </c>
      <c r="H67" s="36" t="s">
        <v>267</v>
      </c>
      <c r="I67" s="43">
        <v>140440</v>
      </c>
      <c r="J67" s="43"/>
      <c r="K67" s="56"/>
      <c r="L67" s="43"/>
      <c r="M67" s="43"/>
      <c r="N67" s="43">
        <v>140440</v>
      </c>
      <c r="O67" s="43"/>
      <c r="P67" s="43"/>
      <c r="Q67" s="43"/>
      <c r="R67" s="43"/>
      <c r="S67" s="43"/>
      <c r="T67" s="43"/>
      <c r="U67" s="43"/>
      <c r="V67" s="43"/>
      <c r="W67" s="43"/>
    </row>
    <row r="68" spans="1:23" ht="21.75" customHeight="1">
      <c r="A68" s="36" t="s">
        <v>318</v>
      </c>
      <c r="B68" s="36" t="s">
        <v>389</v>
      </c>
      <c r="C68" s="36" t="s">
        <v>390</v>
      </c>
      <c r="D68" s="36" t="s">
        <v>70</v>
      </c>
      <c r="E68" s="36" t="s">
        <v>110</v>
      </c>
      <c r="F68" s="36" t="s">
        <v>111</v>
      </c>
      <c r="G68" s="36" t="s">
        <v>329</v>
      </c>
      <c r="H68" s="36" t="s">
        <v>330</v>
      </c>
      <c r="I68" s="43">
        <v>100000</v>
      </c>
      <c r="J68" s="43"/>
      <c r="K68" s="56"/>
      <c r="L68" s="43"/>
      <c r="M68" s="43"/>
      <c r="N68" s="43">
        <v>100000</v>
      </c>
      <c r="O68" s="43"/>
      <c r="P68" s="43"/>
      <c r="Q68" s="43"/>
      <c r="R68" s="43"/>
      <c r="S68" s="43"/>
      <c r="T68" s="43"/>
      <c r="U68" s="43"/>
      <c r="V68" s="43"/>
      <c r="W68" s="43"/>
    </row>
    <row r="69" spans="1:23" ht="21.75" customHeight="1">
      <c r="A69" s="36" t="s">
        <v>318</v>
      </c>
      <c r="B69" s="36" t="s">
        <v>389</v>
      </c>
      <c r="C69" s="36" t="s">
        <v>390</v>
      </c>
      <c r="D69" s="36" t="s">
        <v>70</v>
      </c>
      <c r="E69" s="36" t="s">
        <v>110</v>
      </c>
      <c r="F69" s="36" t="s">
        <v>111</v>
      </c>
      <c r="G69" s="36" t="s">
        <v>282</v>
      </c>
      <c r="H69" s="36" t="s">
        <v>283</v>
      </c>
      <c r="I69" s="43">
        <v>320000</v>
      </c>
      <c r="J69" s="43"/>
      <c r="K69" s="56"/>
      <c r="L69" s="43"/>
      <c r="M69" s="43"/>
      <c r="N69" s="43">
        <v>320000</v>
      </c>
      <c r="O69" s="43"/>
      <c r="P69" s="43"/>
      <c r="Q69" s="43"/>
      <c r="R69" s="43"/>
      <c r="S69" s="43"/>
      <c r="T69" s="43"/>
      <c r="U69" s="43"/>
      <c r="V69" s="43"/>
      <c r="W69" s="43"/>
    </row>
    <row r="70" spans="1:23" ht="21.75" customHeight="1">
      <c r="A70" s="36" t="s">
        <v>318</v>
      </c>
      <c r="B70" s="36" t="s">
        <v>391</v>
      </c>
      <c r="C70" s="36" t="s">
        <v>392</v>
      </c>
      <c r="D70" s="36" t="s">
        <v>70</v>
      </c>
      <c r="E70" s="36" t="s">
        <v>110</v>
      </c>
      <c r="F70" s="36" t="s">
        <v>111</v>
      </c>
      <c r="G70" s="36" t="s">
        <v>266</v>
      </c>
      <c r="H70" s="36" t="s">
        <v>267</v>
      </c>
      <c r="I70" s="43">
        <v>19665</v>
      </c>
      <c r="J70" s="43"/>
      <c r="K70" s="56"/>
      <c r="L70" s="43"/>
      <c r="M70" s="43"/>
      <c r="N70" s="43">
        <v>19665</v>
      </c>
      <c r="O70" s="43"/>
      <c r="P70" s="43"/>
      <c r="Q70" s="43"/>
      <c r="R70" s="43"/>
      <c r="S70" s="43"/>
      <c r="T70" s="43"/>
      <c r="U70" s="43"/>
      <c r="V70" s="43"/>
      <c r="W70" s="43"/>
    </row>
    <row r="71" spans="1:23" ht="21.75" customHeight="1">
      <c r="A71" s="36" t="s">
        <v>318</v>
      </c>
      <c r="B71" s="36" t="s">
        <v>391</v>
      </c>
      <c r="C71" s="36" t="s">
        <v>392</v>
      </c>
      <c r="D71" s="36" t="s">
        <v>70</v>
      </c>
      <c r="E71" s="36" t="s">
        <v>110</v>
      </c>
      <c r="F71" s="36" t="s">
        <v>111</v>
      </c>
      <c r="G71" s="36" t="s">
        <v>282</v>
      </c>
      <c r="H71" s="36" t="s">
        <v>283</v>
      </c>
      <c r="I71" s="43">
        <v>271858.5</v>
      </c>
      <c r="J71" s="43"/>
      <c r="K71" s="56"/>
      <c r="L71" s="43"/>
      <c r="M71" s="43"/>
      <c r="N71" s="43">
        <v>271858.5</v>
      </c>
      <c r="O71" s="43"/>
      <c r="P71" s="43"/>
      <c r="Q71" s="43"/>
      <c r="R71" s="43"/>
      <c r="S71" s="43"/>
      <c r="T71" s="43"/>
      <c r="U71" s="43"/>
      <c r="V71" s="43"/>
      <c r="W71" s="43"/>
    </row>
    <row r="72" spans="1:23" ht="21.75" customHeight="1">
      <c r="A72" s="36" t="s">
        <v>318</v>
      </c>
      <c r="B72" s="36" t="s">
        <v>391</v>
      </c>
      <c r="C72" s="36" t="s">
        <v>392</v>
      </c>
      <c r="D72" s="36" t="s">
        <v>70</v>
      </c>
      <c r="E72" s="36" t="s">
        <v>110</v>
      </c>
      <c r="F72" s="36" t="s">
        <v>111</v>
      </c>
      <c r="G72" s="36" t="s">
        <v>282</v>
      </c>
      <c r="H72" s="36" t="s">
        <v>283</v>
      </c>
      <c r="I72" s="43">
        <v>628105.88</v>
      </c>
      <c r="J72" s="43"/>
      <c r="K72" s="56"/>
      <c r="L72" s="43"/>
      <c r="M72" s="43"/>
      <c r="N72" s="43">
        <v>628105.88</v>
      </c>
      <c r="O72" s="43"/>
      <c r="P72" s="43"/>
      <c r="Q72" s="43"/>
      <c r="R72" s="43"/>
      <c r="S72" s="43"/>
      <c r="T72" s="43"/>
      <c r="U72" s="43"/>
      <c r="V72" s="43"/>
      <c r="W72" s="43"/>
    </row>
    <row r="73" spans="1:23" ht="21.75" customHeight="1">
      <c r="A73" s="36" t="s">
        <v>318</v>
      </c>
      <c r="B73" s="36" t="s">
        <v>393</v>
      </c>
      <c r="C73" s="36" t="s">
        <v>394</v>
      </c>
      <c r="D73" s="36" t="s">
        <v>70</v>
      </c>
      <c r="E73" s="36" t="s">
        <v>108</v>
      </c>
      <c r="F73" s="36" t="s">
        <v>109</v>
      </c>
      <c r="G73" s="36" t="s">
        <v>276</v>
      </c>
      <c r="H73" s="36" t="s">
        <v>277</v>
      </c>
      <c r="I73" s="43">
        <v>3000</v>
      </c>
      <c r="J73" s="43"/>
      <c r="K73" s="56"/>
      <c r="L73" s="43"/>
      <c r="M73" s="43"/>
      <c r="N73" s="43">
        <v>3000</v>
      </c>
      <c r="O73" s="43"/>
      <c r="P73" s="43"/>
      <c r="Q73" s="43"/>
      <c r="R73" s="43"/>
      <c r="S73" s="43"/>
      <c r="T73" s="43"/>
      <c r="U73" s="43"/>
      <c r="V73" s="43"/>
      <c r="W73" s="43"/>
    </row>
    <row r="74" spans="1:23" ht="21.75" customHeight="1">
      <c r="A74" s="36" t="s">
        <v>318</v>
      </c>
      <c r="B74" s="36" t="s">
        <v>395</v>
      </c>
      <c r="C74" s="36" t="s">
        <v>396</v>
      </c>
      <c r="D74" s="36" t="s">
        <v>70</v>
      </c>
      <c r="E74" s="36" t="s">
        <v>117</v>
      </c>
      <c r="F74" s="36" t="s">
        <v>118</v>
      </c>
      <c r="G74" s="36" t="s">
        <v>282</v>
      </c>
      <c r="H74" s="36" t="s">
        <v>283</v>
      </c>
      <c r="I74" s="43">
        <v>72000</v>
      </c>
      <c r="J74" s="43"/>
      <c r="K74" s="56"/>
      <c r="L74" s="43"/>
      <c r="M74" s="43"/>
      <c r="N74" s="43">
        <v>72000</v>
      </c>
      <c r="O74" s="43"/>
      <c r="P74" s="43"/>
      <c r="Q74" s="43"/>
      <c r="R74" s="43"/>
      <c r="S74" s="43"/>
      <c r="T74" s="43"/>
      <c r="U74" s="43"/>
      <c r="V74" s="43"/>
      <c r="W74" s="43"/>
    </row>
    <row r="75" spans="1:23" ht="21.75" customHeight="1">
      <c r="A75" s="36" t="s">
        <v>318</v>
      </c>
      <c r="B75" s="36" t="s">
        <v>397</v>
      </c>
      <c r="C75" s="36" t="s">
        <v>398</v>
      </c>
      <c r="D75" s="36" t="s">
        <v>70</v>
      </c>
      <c r="E75" s="36" t="s">
        <v>110</v>
      </c>
      <c r="F75" s="36" t="s">
        <v>111</v>
      </c>
      <c r="G75" s="36" t="s">
        <v>282</v>
      </c>
      <c r="H75" s="36" t="s">
        <v>283</v>
      </c>
      <c r="I75" s="43">
        <v>70000</v>
      </c>
      <c r="J75" s="43"/>
      <c r="K75" s="56"/>
      <c r="L75" s="43"/>
      <c r="M75" s="43"/>
      <c r="N75" s="43">
        <v>70000</v>
      </c>
      <c r="O75" s="43"/>
      <c r="P75" s="43"/>
      <c r="Q75" s="43"/>
      <c r="R75" s="43"/>
      <c r="S75" s="43"/>
      <c r="T75" s="43"/>
      <c r="U75" s="43"/>
      <c r="V75" s="43"/>
      <c r="W75" s="43"/>
    </row>
    <row r="76" spans="1:23" ht="21.75" customHeight="1">
      <c r="A76" s="36" t="s">
        <v>318</v>
      </c>
      <c r="B76" s="36" t="s">
        <v>399</v>
      </c>
      <c r="C76" s="36" t="s">
        <v>400</v>
      </c>
      <c r="D76" s="36" t="s">
        <v>70</v>
      </c>
      <c r="E76" s="36" t="s">
        <v>117</v>
      </c>
      <c r="F76" s="36" t="s">
        <v>118</v>
      </c>
      <c r="G76" s="36" t="s">
        <v>401</v>
      </c>
      <c r="H76" s="36" t="s">
        <v>402</v>
      </c>
      <c r="I76" s="43">
        <v>17700</v>
      </c>
      <c r="J76" s="43"/>
      <c r="K76" s="56"/>
      <c r="L76" s="43"/>
      <c r="M76" s="43"/>
      <c r="N76" s="43">
        <v>17700</v>
      </c>
      <c r="O76" s="43"/>
      <c r="P76" s="43"/>
      <c r="Q76" s="43"/>
      <c r="R76" s="43"/>
      <c r="S76" s="43"/>
      <c r="T76" s="43"/>
      <c r="U76" s="43"/>
      <c r="V76" s="43"/>
      <c r="W76" s="43"/>
    </row>
    <row r="77" spans="1:23" ht="21.75" customHeight="1">
      <c r="A77" s="36" t="s">
        <v>318</v>
      </c>
      <c r="B77" s="36" t="s">
        <v>399</v>
      </c>
      <c r="C77" s="36" t="s">
        <v>400</v>
      </c>
      <c r="D77" s="36" t="s">
        <v>70</v>
      </c>
      <c r="E77" s="36" t="s">
        <v>117</v>
      </c>
      <c r="F77" s="36" t="s">
        <v>118</v>
      </c>
      <c r="G77" s="36" t="s">
        <v>403</v>
      </c>
      <c r="H77" s="36" t="s">
        <v>404</v>
      </c>
      <c r="I77" s="43">
        <v>5475</v>
      </c>
      <c r="J77" s="43"/>
      <c r="K77" s="56"/>
      <c r="L77" s="43"/>
      <c r="M77" s="43"/>
      <c r="N77" s="43">
        <v>5475</v>
      </c>
      <c r="O77" s="43"/>
      <c r="P77" s="43"/>
      <c r="Q77" s="43"/>
      <c r="R77" s="43"/>
      <c r="S77" s="43"/>
      <c r="T77" s="43"/>
      <c r="U77" s="43"/>
      <c r="V77" s="43"/>
      <c r="W77" s="43"/>
    </row>
    <row r="78" spans="1:23" ht="21.75" customHeight="1">
      <c r="A78" s="36" t="s">
        <v>318</v>
      </c>
      <c r="B78" s="36" t="s">
        <v>405</v>
      </c>
      <c r="C78" s="36" t="s">
        <v>406</v>
      </c>
      <c r="D78" s="36" t="s">
        <v>70</v>
      </c>
      <c r="E78" s="36" t="s">
        <v>110</v>
      </c>
      <c r="F78" s="36" t="s">
        <v>111</v>
      </c>
      <c r="G78" s="36" t="s">
        <v>403</v>
      </c>
      <c r="H78" s="36" t="s">
        <v>404</v>
      </c>
      <c r="I78" s="43">
        <v>9125</v>
      </c>
      <c r="J78" s="43">
        <v>9125</v>
      </c>
      <c r="K78" s="56">
        <v>9125</v>
      </c>
      <c r="L78" s="43"/>
      <c r="M78" s="43"/>
      <c r="N78" s="43"/>
      <c r="O78" s="43"/>
      <c r="P78" s="43"/>
      <c r="Q78" s="43"/>
      <c r="R78" s="43"/>
      <c r="S78" s="43"/>
      <c r="T78" s="43"/>
      <c r="U78" s="43"/>
      <c r="V78" s="43"/>
      <c r="W78" s="43"/>
    </row>
    <row r="79" spans="1:23" ht="21.75" customHeight="1">
      <c r="A79" s="36" t="s">
        <v>318</v>
      </c>
      <c r="B79" s="36" t="s">
        <v>407</v>
      </c>
      <c r="C79" s="36" t="s">
        <v>408</v>
      </c>
      <c r="D79" s="36" t="s">
        <v>70</v>
      </c>
      <c r="E79" s="36" t="s">
        <v>110</v>
      </c>
      <c r="F79" s="36" t="s">
        <v>111</v>
      </c>
      <c r="G79" s="36" t="s">
        <v>401</v>
      </c>
      <c r="H79" s="36" t="s">
        <v>402</v>
      </c>
      <c r="I79" s="43">
        <v>29500</v>
      </c>
      <c r="J79" s="43"/>
      <c r="K79" s="56"/>
      <c r="L79" s="43"/>
      <c r="M79" s="43"/>
      <c r="N79" s="43">
        <v>29500</v>
      </c>
      <c r="O79" s="43"/>
      <c r="P79" s="43"/>
      <c r="Q79" s="43"/>
      <c r="R79" s="43"/>
      <c r="S79" s="43"/>
      <c r="T79" s="43"/>
      <c r="U79" s="43"/>
      <c r="V79" s="43"/>
      <c r="W79" s="43"/>
    </row>
    <row r="80" spans="1:23" ht="21.75" customHeight="1">
      <c r="A80" s="36" t="s">
        <v>318</v>
      </c>
      <c r="B80" s="36" t="s">
        <v>409</v>
      </c>
      <c r="C80" s="36" t="s">
        <v>410</v>
      </c>
      <c r="D80" s="36" t="s">
        <v>70</v>
      </c>
      <c r="E80" s="36" t="s">
        <v>102</v>
      </c>
      <c r="F80" s="36" t="s">
        <v>103</v>
      </c>
      <c r="G80" s="36" t="s">
        <v>264</v>
      </c>
      <c r="H80" s="36" t="s">
        <v>265</v>
      </c>
      <c r="I80" s="43"/>
      <c r="J80" s="43"/>
      <c r="K80" s="56"/>
      <c r="L80" s="43"/>
      <c r="M80" s="43"/>
      <c r="N80" s="43"/>
      <c r="O80" s="43"/>
      <c r="P80" s="43"/>
      <c r="Q80" s="43"/>
      <c r="R80" s="43"/>
      <c r="S80" s="43"/>
      <c r="T80" s="43"/>
      <c r="U80" s="43"/>
      <c r="V80" s="43"/>
      <c r="W80" s="43"/>
    </row>
    <row r="81" spans="1:23" ht="21.75" customHeight="1">
      <c r="A81" s="36" t="s">
        <v>318</v>
      </c>
      <c r="B81" s="36" t="s">
        <v>411</v>
      </c>
      <c r="C81" s="36" t="s">
        <v>412</v>
      </c>
      <c r="D81" s="36" t="s">
        <v>70</v>
      </c>
      <c r="E81" s="36" t="s">
        <v>102</v>
      </c>
      <c r="F81" s="36" t="s">
        <v>103</v>
      </c>
      <c r="G81" s="36" t="s">
        <v>264</v>
      </c>
      <c r="H81" s="36" t="s">
        <v>265</v>
      </c>
      <c r="I81" s="43"/>
      <c r="J81" s="43"/>
      <c r="K81" s="56"/>
      <c r="L81" s="43"/>
      <c r="M81" s="43"/>
      <c r="N81" s="43"/>
      <c r="O81" s="43"/>
      <c r="P81" s="43"/>
      <c r="Q81" s="43"/>
      <c r="R81" s="43"/>
      <c r="S81" s="43"/>
      <c r="T81" s="43"/>
      <c r="U81" s="43"/>
      <c r="V81" s="43"/>
      <c r="W81" s="43"/>
    </row>
    <row r="82" spans="1:23" ht="21.75" customHeight="1">
      <c r="A82" s="36" t="s">
        <v>318</v>
      </c>
      <c r="B82" s="36" t="s">
        <v>413</v>
      </c>
      <c r="C82" s="36" t="s">
        <v>414</v>
      </c>
      <c r="D82" s="36" t="s">
        <v>70</v>
      </c>
      <c r="E82" s="36" t="s">
        <v>110</v>
      </c>
      <c r="F82" s="36" t="s">
        <v>111</v>
      </c>
      <c r="G82" s="36" t="s">
        <v>282</v>
      </c>
      <c r="H82" s="36" t="s">
        <v>283</v>
      </c>
      <c r="I82" s="43">
        <v>300000</v>
      </c>
      <c r="J82" s="43">
        <v>300000</v>
      </c>
      <c r="K82" s="56">
        <v>300000</v>
      </c>
      <c r="L82" s="43"/>
      <c r="M82" s="43"/>
      <c r="N82" s="43"/>
      <c r="O82" s="43"/>
      <c r="P82" s="43"/>
      <c r="Q82" s="43"/>
      <c r="R82" s="43"/>
      <c r="S82" s="43"/>
      <c r="T82" s="43"/>
      <c r="U82" s="43"/>
      <c r="V82" s="43"/>
      <c r="W82" s="43"/>
    </row>
    <row r="83" spans="1:23" ht="21.75" customHeight="1">
      <c r="A83" s="36" t="s">
        <v>318</v>
      </c>
      <c r="B83" s="36" t="s">
        <v>415</v>
      </c>
      <c r="C83" s="36" t="s">
        <v>416</v>
      </c>
      <c r="D83" s="36" t="s">
        <v>70</v>
      </c>
      <c r="E83" s="36" t="s">
        <v>102</v>
      </c>
      <c r="F83" s="36" t="s">
        <v>103</v>
      </c>
      <c r="G83" s="36" t="s">
        <v>276</v>
      </c>
      <c r="H83" s="36" t="s">
        <v>277</v>
      </c>
      <c r="I83" s="43">
        <v>5508</v>
      </c>
      <c r="J83" s="43">
        <v>5508</v>
      </c>
      <c r="K83" s="56">
        <v>5508</v>
      </c>
      <c r="L83" s="43"/>
      <c r="M83" s="43"/>
      <c r="N83" s="43"/>
      <c r="O83" s="43"/>
      <c r="P83" s="43"/>
      <c r="Q83" s="43"/>
      <c r="R83" s="43"/>
      <c r="S83" s="43"/>
      <c r="T83" s="43"/>
      <c r="U83" s="43"/>
      <c r="V83" s="43"/>
      <c r="W83" s="43"/>
    </row>
    <row r="84" spans="1:23" ht="18.75" customHeight="1">
      <c r="A84" s="157" t="s">
        <v>198</v>
      </c>
      <c r="B84" s="158"/>
      <c r="C84" s="158"/>
      <c r="D84" s="158"/>
      <c r="E84" s="158"/>
      <c r="F84" s="158"/>
      <c r="G84" s="158"/>
      <c r="H84" s="119"/>
      <c r="I84" s="43">
        <v>9687092.2400000002</v>
      </c>
      <c r="J84" s="43">
        <v>3586702.89</v>
      </c>
      <c r="K84" s="56">
        <v>3586702.89</v>
      </c>
      <c r="L84" s="43">
        <v>121656</v>
      </c>
      <c r="M84" s="43"/>
      <c r="N84" s="43">
        <v>5978733.3499999996</v>
      </c>
      <c r="O84" s="43"/>
      <c r="P84" s="43"/>
      <c r="Q84" s="43"/>
      <c r="R84" s="43"/>
      <c r="S84" s="43"/>
      <c r="T84" s="43"/>
      <c r="U84" s="43"/>
      <c r="V84" s="43"/>
      <c r="W84" s="43"/>
    </row>
  </sheetData>
  <mergeCells count="28">
    <mergeCell ref="V5:V7"/>
    <mergeCell ref="W5:W7"/>
    <mergeCell ref="J5:K6"/>
    <mergeCell ref="A84:H84"/>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16"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sheetPr>
    <outlinePr summaryRight="0"/>
  </sheetPr>
  <dimension ref="A1:J100"/>
  <sheetViews>
    <sheetView showZeros="0" topLeftCell="A94" workbookViewId="0"/>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8" customHeight="1">
      <c r="J1" s="2" t="s">
        <v>417</v>
      </c>
    </row>
    <row r="2" spans="1:10" ht="39.75" customHeight="1">
      <c r="A2" s="175" t="str">
        <f>"2025"&amp;"年部门项目支出绩效目标表"</f>
        <v>2025年部门项目支出绩效目标表</v>
      </c>
      <c r="B2" s="148"/>
      <c r="C2" s="148"/>
      <c r="D2" s="148"/>
      <c r="E2" s="148"/>
      <c r="F2" s="147"/>
      <c r="G2" s="148"/>
      <c r="H2" s="147"/>
      <c r="I2" s="147"/>
      <c r="J2" s="148"/>
    </row>
    <row r="3" spans="1:10" ht="17.25" customHeight="1">
      <c r="A3" s="149" t="str">
        <f>"单位名称："&amp;"寻甸回族彝族自治县文化和旅游局"</f>
        <v>单位名称：寻甸回族彝族自治县文化和旅游局</v>
      </c>
      <c r="B3" s="90"/>
      <c r="C3" s="90"/>
      <c r="D3" s="90"/>
      <c r="E3" s="90"/>
      <c r="F3" s="90"/>
      <c r="G3" s="90"/>
      <c r="H3" s="90"/>
    </row>
    <row r="4" spans="1:10" ht="44.25" customHeight="1">
      <c r="A4" s="34" t="s">
        <v>210</v>
      </c>
      <c r="B4" s="34" t="s">
        <v>418</v>
      </c>
      <c r="C4" s="34" t="s">
        <v>419</v>
      </c>
      <c r="D4" s="34" t="s">
        <v>420</v>
      </c>
      <c r="E4" s="34" t="s">
        <v>421</v>
      </c>
      <c r="F4" s="35" t="s">
        <v>422</v>
      </c>
      <c r="G4" s="34" t="s">
        <v>423</v>
      </c>
      <c r="H4" s="35" t="s">
        <v>424</v>
      </c>
      <c r="I4" s="35" t="s">
        <v>425</v>
      </c>
      <c r="J4" s="34" t="s">
        <v>426</v>
      </c>
    </row>
    <row r="5" spans="1:10" ht="18.75" customHeight="1">
      <c r="A5" s="68">
        <v>1</v>
      </c>
      <c r="B5" s="68">
        <v>2</v>
      </c>
      <c r="C5" s="68">
        <v>3</v>
      </c>
      <c r="D5" s="68">
        <v>4</v>
      </c>
      <c r="E5" s="68">
        <v>5</v>
      </c>
      <c r="F5" s="19">
        <v>6</v>
      </c>
      <c r="G5" s="68">
        <v>7</v>
      </c>
      <c r="H5" s="19">
        <v>8</v>
      </c>
      <c r="I5" s="19">
        <v>9</v>
      </c>
      <c r="J5" s="68">
        <v>10</v>
      </c>
    </row>
    <row r="6" spans="1:10" ht="42" customHeight="1">
      <c r="A6" s="16" t="s">
        <v>70</v>
      </c>
      <c r="B6" s="36"/>
      <c r="C6" s="36"/>
      <c r="D6" s="36"/>
      <c r="E6" s="27"/>
      <c r="F6" s="37"/>
      <c r="G6" s="27"/>
      <c r="H6" s="37"/>
      <c r="I6" s="37"/>
      <c r="J6" s="27"/>
    </row>
    <row r="7" spans="1:10" ht="42" customHeight="1">
      <c r="A7" s="69" t="s">
        <v>70</v>
      </c>
      <c r="B7" s="11"/>
      <c r="C7" s="11"/>
      <c r="D7" s="11"/>
      <c r="E7" s="16"/>
      <c r="F7" s="11"/>
      <c r="G7" s="16"/>
      <c r="H7" s="11"/>
      <c r="I7" s="11"/>
      <c r="J7" s="16"/>
    </row>
    <row r="8" spans="1:10" ht="42" customHeight="1">
      <c r="A8" s="176" t="s">
        <v>382</v>
      </c>
      <c r="B8" s="177" t="s">
        <v>427</v>
      </c>
      <c r="C8" s="11" t="s">
        <v>428</v>
      </c>
      <c r="D8" s="11" t="s">
        <v>429</v>
      </c>
      <c r="E8" s="16" t="s">
        <v>430</v>
      </c>
      <c r="F8" s="11" t="s">
        <v>431</v>
      </c>
      <c r="G8" s="16" t="s">
        <v>432</v>
      </c>
      <c r="H8" s="11" t="s">
        <v>433</v>
      </c>
      <c r="I8" s="11" t="s">
        <v>434</v>
      </c>
      <c r="J8" s="16" t="s">
        <v>435</v>
      </c>
    </row>
    <row r="9" spans="1:10" ht="42" customHeight="1">
      <c r="A9" s="176" t="s">
        <v>382</v>
      </c>
      <c r="B9" s="177" t="s">
        <v>427</v>
      </c>
      <c r="C9" s="11" t="s">
        <v>436</v>
      </c>
      <c r="D9" s="11" t="s">
        <v>437</v>
      </c>
      <c r="E9" s="16" t="s">
        <v>438</v>
      </c>
      <c r="F9" s="11" t="s">
        <v>431</v>
      </c>
      <c r="G9" s="16" t="s">
        <v>439</v>
      </c>
      <c r="H9" s="11" t="s">
        <v>440</v>
      </c>
      <c r="I9" s="11" t="s">
        <v>441</v>
      </c>
      <c r="J9" s="16" t="s">
        <v>442</v>
      </c>
    </row>
    <row r="10" spans="1:10" ht="42" customHeight="1">
      <c r="A10" s="176" t="s">
        <v>382</v>
      </c>
      <c r="B10" s="177" t="s">
        <v>427</v>
      </c>
      <c r="C10" s="11" t="s">
        <v>443</v>
      </c>
      <c r="D10" s="11" t="s">
        <v>444</v>
      </c>
      <c r="E10" s="16" t="s">
        <v>445</v>
      </c>
      <c r="F10" s="11" t="s">
        <v>446</v>
      </c>
      <c r="G10" s="16" t="s">
        <v>447</v>
      </c>
      <c r="H10" s="11" t="s">
        <v>440</v>
      </c>
      <c r="I10" s="11" t="s">
        <v>434</v>
      </c>
      <c r="J10" s="16" t="s">
        <v>448</v>
      </c>
    </row>
    <row r="11" spans="1:10" ht="42" customHeight="1">
      <c r="A11" s="176" t="s">
        <v>366</v>
      </c>
      <c r="B11" s="177" t="s">
        <v>449</v>
      </c>
      <c r="C11" s="11" t="s">
        <v>428</v>
      </c>
      <c r="D11" s="11" t="s">
        <v>429</v>
      </c>
      <c r="E11" s="16" t="s">
        <v>450</v>
      </c>
      <c r="F11" s="11" t="s">
        <v>451</v>
      </c>
      <c r="G11" s="16" t="s">
        <v>452</v>
      </c>
      <c r="H11" s="11" t="s">
        <v>453</v>
      </c>
      <c r="I11" s="11" t="s">
        <v>434</v>
      </c>
      <c r="J11" s="16" t="s">
        <v>454</v>
      </c>
    </row>
    <row r="12" spans="1:10" ht="42" customHeight="1">
      <c r="A12" s="176" t="s">
        <v>366</v>
      </c>
      <c r="B12" s="177" t="s">
        <v>449</v>
      </c>
      <c r="C12" s="11" t="s">
        <v>436</v>
      </c>
      <c r="D12" s="11" t="s">
        <v>437</v>
      </c>
      <c r="E12" s="16" t="s">
        <v>455</v>
      </c>
      <c r="F12" s="11" t="s">
        <v>451</v>
      </c>
      <c r="G12" s="16" t="s">
        <v>456</v>
      </c>
      <c r="H12" s="11" t="s">
        <v>457</v>
      </c>
      <c r="I12" s="11" t="s">
        <v>434</v>
      </c>
      <c r="J12" s="16" t="s">
        <v>458</v>
      </c>
    </row>
    <row r="13" spans="1:10" ht="42" customHeight="1">
      <c r="A13" s="176" t="s">
        <v>366</v>
      </c>
      <c r="B13" s="177" t="s">
        <v>449</v>
      </c>
      <c r="C13" s="11" t="s">
        <v>443</v>
      </c>
      <c r="D13" s="11" t="s">
        <v>444</v>
      </c>
      <c r="E13" s="16" t="s">
        <v>459</v>
      </c>
      <c r="F13" s="11" t="s">
        <v>451</v>
      </c>
      <c r="G13" s="16" t="s">
        <v>447</v>
      </c>
      <c r="H13" s="11" t="s">
        <v>440</v>
      </c>
      <c r="I13" s="11" t="s">
        <v>434</v>
      </c>
      <c r="J13" s="16" t="s">
        <v>460</v>
      </c>
    </row>
    <row r="14" spans="1:10" ht="42" customHeight="1">
      <c r="A14" s="176" t="s">
        <v>362</v>
      </c>
      <c r="B14" s="177" t="s">
        <v>461</v>
      </c>
      <c r="C14" s="11" t="s">
        <v>428</v>
      </c>
      <c r="D14" s="11" t="s">
        <v>429</v>
      </c>
      <c r="E14" s="16" t="s">
        <v>462</v>
      </c>
      <c r="F14" s="11" t="s">
        <v>451</v>
      </c>
      <c r="G14" s="16" t="s">
        <v>85</v>
      </c>
      <c r="H14" s="11" t="s">
        <v>433</v>
      </c>
      <c r="I14" s="11" t="s">
        <v>434</v>
      </c>
      <c r="J14" s="16" t="s">
        <v>463</v>
      </c>
    </row>
    <row r="15" spans="1:10" ht="42" customHeight="1">
      <c r="A15" s="176" t="s">
        <v>362</v>
      </c>
      <c r="B15" s="177" t="s">
        <v>461</v>
      </c>
      <c r="C15" s="11" t="s">
        <v>436</v>
      </c>
      <c r="D15" s="11" t="s">
        <v>437</v>
      </c>
      <c r="E15" s="16" t="s">
        <v>464</v>
      </c>
      <c r="F15" s="11" t="s">
        <v>451</v>
      </c>
      <c r="G15" s="16" t="s">
        <v>465</v>
      </c>
      <c r="H15" s="11" t="s">
        <v>457</v>
      </c>
      <c r="I15" s="11" t="s">
        <v>434</v>
      </c>
      <c r="J15" s="16" t="s">
        <v>466</v>
      </c>
    </row>
    <row r="16" spans="1:10" ht="42" customHeight="1">
      <c r="A16" s="176" t="s">
        <v>362</v>
      </c>
      <c r="B16" s="177" t="s">
        <v>461</v>
      </c>
      <c r="C16" s="11" t="s">
        <v>443</v>
      </c>
      <c r="D16" s="11" t="s">
        <v>444</v>
      </c>
      <c r="E16" s="16" t="s">
        <v>467</v>
      </c>
      <c r="F16" s="11" t="s">
        <v>451</v>
      </c>
      <c r="G16" s="16" t="s">
        <v>447</v>
      </c>
      <c r="H16" s="11" t="s">
        <v>440</v>
      </c>
      <c r="I16" s="11" t="s">
        <v>434</v>
      </c>
      <c r="J16" s="16" t="s">
        <v>468</v>
      </c>
    </row>
    <row r="17" spans="1:10" ht="42" customHeight="1">
      <c r="A17" s="176" t="s">
        <v>350</v>
      </c>
      <c r="B17" s="177" t="s">
        <v>469</v>
      </c>
      <c r="C17" s="11" t="s">
        <v>428</v>
      </c>
      <c r="D17" s="11" t="s">
        <v>429</v>
      </c>
      <c r="E17" s="16" t="s">
        <v>470</v>
      </c>
      <c r="F17" s="11" t="s">
        <v>451</v>
      </c>
      <c r="G17" s="16" t="s">
        <v>471</v>
      </c>
      <c r="H17" s="11" t="s">
        <v>472</v>
      </c>
      <c r="I17" s="11" t="s">
        <v>434</v>
      </c>
      <c r="J17" s="16" t="s">
        <v>473</v>
      </c>
    </row>
    <row r="18" spans="1:10" ht="42" customHeight="1">
      <c r="A18" s="176" t="s">
        <v>350</v>
      </c>
      <c r="B18" s="177" t="s">
        <v>469</v>
      </c>
      <c r="C18" s="11" t="s">
        <v>428</v>
      </c>
      <c r="D18" s="11" t="s">
        <v>474</v>
      </c>
      <c r="E18" s="16" t="s">
        <v>475</v>
      </c>
      <c r="F18" s="11" t="s">
        <v>451</v>
      </c>
      <c r="G18" s="16" t="s">
        <v>447</v>
      </c>
      <c r="H18" s="11" t="s">
        <v>440</v>
      </c>
      <c r="I18" s="11" t="s">
        <v>434</v>
      </c>
      <c r="J18" s="16" t="s">
        <v>476</v>
      </c>
    </row>
    <row r="19" spans="1:10" ht="42" customHeight="1">
      <c r="A19" s="176" t="s">
        <v>350</v>
      </c>
      <c r="B19" s="177" t="s">
        <v>469</v>
      </c>
      <c r="C19" s="11" t="s">
        <v>436</v>
      </c>
      <c r="D19" s="11" t="s">
        <v>437</v>
      </c>
      <c r="E19" s="16" t="s">
        <v>477</v>
      </c>
      <c r="F19" s="11" t="s">
        <v>451</v>
      </c>
      <c r="G19" s="16" t="s">
        <v>478</v>
      </c>
      <c r="H19" s="11" t="s">
        <v>479</v>
      </c>
      <c r="I19" s="11" t="s">
        <v>434</v>
      </c>
      <c r="J19" s="16" t="s">
        <v>480</v>
      </c>
    </row>
    <row r="20" spans="1:10" ht="42" customHeight="1">
      <c r="A20" s="176" t="s">
        <v>350</v>
      </c>
      <c r="B20" s="177" t="s">
        <v>469</v>
      </c>
      <c r="C20" s="11" t="s">
        <v>443</v>
      </c>
      <c r="D20" s="11" t="s">
        <v>444</v>
      </c>
      <c r="E20" s="16" t="s">
        <v>481</v>
      </c>
      <c r="F20" s="11" t="s">
        <v>451</v>
      </c>
      <c r="G20" s="16" t="s">
        <v>447</v>
      </c>
      <c r="H20" s="11" t="s">
        <v>440</v>
      </c>
      <c r="I20" s="11" t="s">
        <v>434</v>
      </c>
      <c r="J20" s="16" t="s">
        <v>482</v>
      </c>
    </row>
    <row r="21" spans="1:10" ht="42" customHeight="1">
      <c r="A21" s="176" t="s">
        <v>300</v>
      </c>
      <c r="B21" s="177" t="s">
        <v>483</v>
      </c>
      <c r="C21" s="11" t="s">
        <v>428</v>
      </c>
      <c r="D21" s="11" t="s">
        <v>429</v>
      </c>
      <c r="E21" s="16" t="s">
        <v>484</v>
      </c>
      <c r="F21" s="11" t="s">
        <v>451</v>
      </c>
      <c r="G21" s="16" t="s">
        <v>83</v>
      </c>
      <c r="H21" s="11" t="s">
        <v>485</v>
      </c>
      <c r="I21" s="11" t="s">
        <v>434</v>
      </c>
      <c r="J21" s="16" t="s">
        <v>486</v>
      </c>
    </row>
    <row r="22" spans="1:10" ht="42" customHeight="1">
      <c r="A22" s="176" t="s">
        <v>300</v>
      </c>
      <c r="B22" s="177" t="s">
        <v>483</v>
      </c>
      <c r="C22" s="11" t="s">
        <v>428</v>
      </c>
      <c r="D22" s="11" t="s">
        <v>474</v>
      </c>
      <c r="E22" s="16" t="s">
        <v>487</v>
      </c>
      <c r="F22" s="11" t="s">
        <v>431</v>
      </c>
      <c r="G22" s="16" t="s">
        <v>488</v>
      </c>
      <c r="H22" s="11" t="s">
        <v>489</v>
      </c>
      <c r="I22" s="11" t="s">
        <v>441</v>
      </c>
      <c r="J22" s="16" t="s">
        <v>490</v>
      </c>
    </row>
    <row r="23" spans="1:10" ht="42" customHeight="1">
      <c r="A23" s="176" t="s">
        <v>300</v>
      </c>
      <c r="B23" s="177" t="s">
        <v>483</v>
      </c>
      <c r="C23" s="11" t="s">
        <v>436</v>
      </c>
      <c r="D23" s="11" t="s">
        <v>491</v>
      </c>
      <c r="E23" s="16" t="s">
        <v>492</v>
      </c>
      <c r="F23" s="11" t="s">
        <v>451</v>
      </c>
      <c r="G23" s="16" t="s">
        <v>92</v>
      </c>
      <c r="H23" s="11" t="s">
        <v>440</v>
      </c>
      <c r="I23" s="11" t="s">
        <v>434</v>
      </c>
      <c r="J23" s="16" t="s">
        <v>493</v>
      </c>
    </row>
    <row r="24" spans="1:10" ht="42" customHeight="1">
      <c r="A24" s="176" t="s">
        <v>300</v>
      </c>
      <c r="B24" s="177" t="s">
        <v>483</v>
      </c>
      <c r="C24" s="11" t="s">
        <v>443</v>
      </c>
      <c r="D24" s="11" t="s">
        <v>444</v>
      </c>
      <c r="E24" s="16" t="s">
        <v>459</v>
      </c>
      <c r="F24" s="11" t="s">
        <v>451</v>
      </c>
      <c r="G24" s="16" t="s">
        <v>447</v>
      </c>
      <c r="H24" s="11" t="s">
        <v>440</v>
      </c>
      <c r="I24" s="11" t="s">
        <v>434</v>
      </c>
      <c r="J24" s="16" t="s">
        <v>494</v>
      </c>
    </row>
    <row r="25" spans="1:10" ht="42" customHeight="1">
      <c r="A25" s="176" t="s">
        <v>317</v>
      </c>
      <c r="B25" s="177" t="s">
        <v>495</v>
      </c>
      <c r="C25" s="11" t="s">
        <v>428</v>
      </c>
      <c r="D25" s="11" t="s">
        <v>429</v>
      </c>
      <c r="E25" s="16" t="s">
        <v>484</v>
      </c>
      <c r="F25" s="11" t="s">
        <v>451</v>
      </c>
      <c r="G25" s="16" t="s">
        <v>84</v>
      </c>
      <c r="H25" s="11" t="s">
        <v>485</v>
      </c>
      <c r="I25" s="11" t="s">
        <v>434</v>
      </c>
      <c r="J25" s="16" t="s">
        <v>486</v>
      </c>
    </row>
    <row r="26" spans="1:10" ht="42" customHeight="1">
      <c r="A26" s="176" t="s">
        <v>317</v>
      </c>
      <c r="B26" s="177" t="s">
        <v>495</v>
      </c>
      <c r="C26" s="11" t="s">
        <v>428</v>
      </c>
      <c r="D26" s="11" t="s">
        <v>474</v>
      </c>
      <c r="E26" s="16" t="s">
        <v>487</v>
      </c>
      <c r="F26" s="11" t="s">
        <v>431</v>
      </c>
      <c r="G26" s="16" t="s">
        <v>488</v>
      </c>
      <c r="H26" s="11" t="s">
        <v>488</v>
      </c>
      <c r="I26" s="11" t="s">
        <v>441</v>
      </c>
      <c r="J26" s="16" t="s">
        <v>490</v>
      </c>
    </row>
    <row r="27" spans="1:10" ht="42" customHeight="1">
      <c r="A27" s="176" t="s">
        <v>317</v>
      </c>
      <c r="B27" s="177" t="s">
        <v>495</v>
      </c>
      <c r="C27" s="11" t="s">
        <v>436</v>
      </c>
      <c r="D27" s="11" t="s">
        <v>491</v>
      </c>
      <c r="E27" s="16" t="s">
        <v>492</v>
      </c>
      <c r="F27" s="11" t="s">
        <v>451</v>
      </c>
      <c r="G27" s="16" t="s">
        <v>92</v>
      </c>
      <c r="H27" s="11" t="s">
        <v>440</v>
      </c>
      <c r="I27" s="11" t="s">
        <v>434</v>
      </c>
      <c r="J27" s="16" t="s">
        <v>493</v>
      </c>
    </row>
    <row r="28" spans="1:10" ht="42" customHeight="1">
      <c r="A28" s="176" t="s">
        <v>317</v>
      </c>
      <c r="B28" s="177" t="s">
        <v>495</v>
      </c>
      <c r="C28" s="11" t="s">
        <v>443</v>
      </c>
      <c r="D28" s="11" t="s">
        <v>444</v>
      </c>
      <c r="E28" s="16" t="s">
        <v>459</v>
      </c>
      <c r="F28" s="11" t="s">
        <v>451</v>
      </c>
      <c r="G28" s="16" t="s">
        <v>447</v>
      </c>
      <c r="H28" s="11" t="s">
        <v>440</v>
      </c>
      <c r="I28" s="11" t="s">
        <v>434</v>
      </c>
      <c r="J28" s="16" t="s">
        <v>494</v>
      </c>
    </row>
    <row r="29" spans="1:10" ht="42" customHeight="1">
      <c r="A29" s="176" t="s">
        <v>336</v>
      </c>
      <c r="B29" s="177" t="s">
        <v>496</v>
      </c>
      <c r="C29" s="11" t="s">
        <v>428</v>
      </c>
      <c r="D29" s="11" t="s">
        <v>429</v>
      </c>
      <c r="E29" s="16" t="s">
        <v>497</v>
      </c>
      <c r="F29" s="11" t="s">
        <v>431</v>
      </c>
      <c r="G29" s="16" t="s">
        <v>478</v>
      </c>
      <c r="H29" s="11" t="s">
        <v>498</v>
      </c>
      <c r="I29" s="11" t="s">
        <v>434</v>
      </c>
      <c r="J29" s="16" t="s">
        <v>499</v>
      </c>
    </row>
    <row r="30" spans="1:10" ht="42" customHeight="1">
      <c r="A30" s="176" t="s">
        <v>336</v>
      </c>
      <c r="B30" s="177" t="s">
        <v>496</v>
      </c>
      <c r="C30" s="11" t="s">
        <v>428</v>
      </c>
      <c r="D30" s="11" t="s">
        <v>474</v>
      </c>
      <c r="E30" s="16" t="s">
        <v>500</v>
      </c>
      <c r="F30" s="11" t="s">
        <v>431</v>
      </c>
      <c r="G30" s="16" t="s">
        <v>452</v>
      </c>
      <c r="H30" s="11" t="s">
        <v>440</v>
      </c>
      <c r="I30" s="11" t="s">
        <v>441</v>
      </c>
      <c r="J30" s="16" t="s">
        <v>500</v>
      </c>
    </row>
    <row r="31" spans="1:10" ht="42" customHeight="1">
      <c r="A31" s="176" t="s">
        <v>336</v>
      </c>
      <c r="B31" s="177" t="s">
        <v>496</v>
      </c>
      <c r="C31" s="11" t="s">
        <v>436</v>
      </c>
      <c r="D31" s="11" t="s">
        <v>437</v>
      </c>
      <c r="E31" s="16" t="s">
        <v>501</v>
      </c>
      <c r="F31" s="11" t="s">
        <v>431</v>
      </c>
      <c r="G31" s="16" t="s">
        <v>502</v>
      </c>
      <c r="H31" s="11" t="s">
        <v>440</v>
      </c>
      <c r="I31" s="11" t="s">
        <v>441</v>
      </c>
      <c r="J31" s="16" t="s">
        <v>503</v>
      </c>
    </row>
    <row r="32" spans="1:10" ht="42" customHeight="1">
      <c r="A32" s="176" t="s">
        <v>336</v>
      </c>
      <c r="B32" s="177" t="s">
        <v>496</v>
      </c>
      <c r="C32" s="11" t="s">
        <v>443</v>
      </c>
      <c r="D32" s="11" t="s">
        <v>444</v>
      </c>
      <c r="E32" s="16" t="s">
        <v>504</v>
      </c>
      <c r="F32" s="11" t="s">
        <v>431</v>
      </c>
      <c r="G32" s="16" t="s">
        <v>447</v>
      </c>
      <c r="H32" s="11" t="s">
        <v>440</v>
      </c>
      <c r="I32" s="11" t="s">
        <v>441</v>
      </c>
      <c r="J32" s="16" t="s">
        <v>505</v>
      </c>
    </row>
    <row r="33" spans="1:10" ht="42" customHeight="1">
      <c r="A33" s="176" t="s">
        <v>334</v>
      </c>
      <c r="B33" s="177" t="s">
        <v>506</v>
      </c>
      <c r="C33" s="11" t="s">
        <v>428</v>
      </c>
      <c r="D33" s="11" t="s">
        <v>429</v>
      </c>
      <c r="E33" s="16" t="s">
        <v>470</v>
      </c>
      <c r="F33" s="11" t="s">
        <v>451</v>
      </c>
      <c r="G33" s="16" t="s">
        <v>507</v>
      </c>
      <c r="H33" s="11" t="s">
        <v>472</v>
      </c>
      <c r="I33" s="11" t="s">
        <v>434</v>
      </c>
      <c r="J33" s="16" t="s">
        <v>473</v>
      </c>
    </row>
    <row r="34" spans="1:10" ht="42" customHeight="1">
      <c r="A34" s="176" t="s">
        <v>334</v>
      </c>
      <c r="B34" s="177" t="s">
        <v>506</v>
      </c>
      <c r="C34" s="11" t="s">
        <v>436</v>
      </c>
      <c r="D34" s="11" t="s">
        <v>437</v>
      </c>
      <c r="E34" s="16" t="s">
        <v>477</v>
      </c>
      <c r="F34" s="11" t="s">
        <v>451</v>
      </c>
      <c r="G34" s="16" t="s">
        <v>508</v>
      </c>
      <c r="H34" s="11" t="s">
        <v>457</v>
      </c>
      <c r="I34" s="11" t="s">
        <v>434</v>
      </c>
      <c r="J34" s="16" t="s">
        <v>480</v>
      </c>
    </row>
    <row r="35" spans="1:10" ht="42" customHeight="1">
      <c r="A35" s="176" t="s">
        <v>334</v>
      </c>
      <c r="B35" s="177" t="s">
        <v>506</v>
      </c>
      <c r="C35" s="11" t="s">
        <v>443</v>
      </c>
      <c r="D35" s="11" t="s">
        <v>444</v>
      </c>
      <c r="E35" s="16" t="s">
        <v>481</v>
      </c>
      <c r="F35" s="11" t="s">
        <v>451</v>
      </c>
      <c r="G35" s="16" t="s">
        <v>447</v>
      </c>
      <c r="H35" s="11" t="s">
        <v>440</v>
      </c>
      <c r="I35" s="11" t="s">
        <v>434</v>
      </c>
      <c r="J35" s="16" t="s">
        <v>482</v>
      </c>
    </row>
    <row r="36" spans="1:10" ht="42" customHeight="1">
      <c r="A36" s="176" t="s">
        <v>416</v>
      </c>
      <c r="B36" s="177" t="s">
        <v>509</v>
      </c>
      <c r="C36" s="11" t="s">
        <v>428</v>
      </c>
      <c r="D36" s="11" t="s">
        <v>429</v>
      </c>
      <c r="E36" s="16" t="s">
        <v>510</v>
      </c>
      <c r="F36" s="11" t="s">
        <v>431</v>
      </c>
      <c r="G36" s="16" t="s">
        <v>85</v>
      </c>
      <c r="H36" s="11" t="s">
        <v>511</v>
      </c>
      <c r="I36" s="11" t="s">
        <v>434</v>
      </c>
      <c r="J36" s="16" t="s">
        <v>512</v>
      </c>
    </row>
    <row r="37" spans="1:10" ht="42" customHeight="1">
      <c r="A37" s="176" t="s">
        <v>416</v>
      </c>
      <c r="B37" s="177" t="s">
        <v>509</v>
      </c>
      <c r="C37" s="11" t="s">
        <v>436</v>
      </c>
      <c r="D37" s="11" t="s">
        <v>437</v>
      </c>
      <c r="E37" s="16" t="s">
        <v>513</v>
      </c>
      <c r="F37" s="11" t="s">
        <v>451</v>
      </c>
      <c r="G37" s="16" t="s">
        <v>452</v>
      </c>
      <c r="H37" s="11" t="s">
        <v>440</v>
      </c>
      <c r="I37" s="11" t="s">
        <v>434</v>
      </c>
      <c r="J37" s="16" t="s">
        <v>514</v>
      </c>
    </row>
    <row r="38" spans="1:10" ht="42" customHeight="1">
      <c r="A38" s="176" t="s">
        <v>416</v>
      </c>
      <c r="B38" s="177" t="s">
        <v>509</v>
      </c>
      <c r="C38" s="11" t="s">
        <v>443</v>
      </c>
      <c r="D38" s="11" t="s">
        <v>444</v>
      </c>
      <c r="E38" s="16" t="s">
        <v>515</v>
      </c>
      <c r="F38" s="11" t="s">
        <v>451</v>
      </c>
      <c r="G38" s="16" t="s">
        <v>447</v>
      </c>
      <c r="H38" s="11" t="s">
        <v>440</v>
      </c>
      <c r="I38" s="11" t="s">
        <v>434</v>
      </c>
      <c r="J38" s="16" t="s">
        <v>516</v>
      </c>
    </row>
    <row r="39" spans="1:10" ht="42" customHeight="1">
      <c r="A39" s="176" t="s">
        <v>358</v>
      </c>
      <c r="B39" s="177" t="s">
        <v>517</v>
      </c>
      <c r="C39" s="11" t="s">
        <v>428</v>
      </c>
      <c r="D39" s="11" t="s">
        <v>429</v>
      </c>
      <c r="E39" s="16" t="s">
        <v>518</v>
      </c>
      <c r="F39" s="11" t="s">
        <v>451</v>
      </c>
      <c r="G39" s="16" t="s">
        <v>452</v>
      </c>
      <c r="H39" s="11" t="s">
        <v>440</v>
      </c>
      <c r="I39" s="11" t="s">
        <v>434</v>
      </c>
      <c r="J39" s="16" t="s">
        <v>518</v>
      </c>
    </row>
    <row r="40" spans="1:10" ht="42" customHeight="1">
      <c r="A40" s="176" t="s">
        <v>358</v>
      </c>
      <c r="B40" s="177" t="s">
        <v>517</v>
      </c>
      <c r="C40" s="11" t="s">
        <v>436</v>
      </c>
      <c r="D40" s="11" t="s">
        <v>437</v>
      </c>
      <c r="E40" s="16" t="s">
        <v>519</v>
      </c>
      <c r="F40" s="11" t="s">
        <v>451</v>
      </c>
      <c r="G40" s="16" t="s">
        <v>452</v>
      </c>
      <c r="H40" s="11" t="s">
        <v>440</v>
      </c>
      <c r="I40" s="11" t="s">
        <v>434</v>
      </c>
      <c r="J40" s="16" t="s">
        <v>519</v>
      </c>
    </row>
    <row r="41" spans="1:10" ht="42" customHeight="1">
      <c r="A41" s="176" t="s">
        <v>358</v>
      </c>
      <c r="B41" s="177" t="s">
        <v>517</v>
      </c>
      <c r="C41" s="11" t="s">
        <v>443</v>
      </c>
      <c r="D41" s="11" t="s">
        <v>444</v>
      </c>
      <c r="E41" s="16" t="s">
        <v>444</v>
      </c>
      <c r="F41" s="11" t="s">
        <v>451</v>
      </c>
      <c r="G41" s="16" t="s">
        <v>520</v>
      </c>
      <c r="H41" s="11" t="s">
        <v>440</v>
      </c>
      <c r="I41" s="11" t="s">
        <v>434</v>
      </c>
      <c r="J41" s="16" t="s">
        <v>444</v>
      </c>
    </row>
    <row r="42" spans="1:10" ht="42" customHeight="1">
      <c r="A42" s="176" t="s">
        <v>414</v>
      </c>
      <c r="B42" s="177" t="s">
        <v>521</v>
      </c>
      <c r="C42" s="11" t="s">
        <v>428</v>
      </c>
      <c r="D42" s="11" t="s">
        <v>474</v>
      </c>
      <c r="E42" s="16" t="s">
        <v>522</v>
      </c>
      <c r="F42" s="11" t="s">
        <v>431</v>
      </c>
      <c r="G42" s="16" t="s">
        <v>452</v>
      </c>
      <c r="H42" s="11" t="s">
        <v>440</v>
      </c>
      <c r="I42" s="11" t="s">
        <v>434</v>
      </c>
      <c r="J42" s="16" t="s">
        <v>523</v>
      </c>
    </row>
    <row r="43" spans="1:10" ht="42" customHeight="1">
      <c r="A43" s="176" t="s">
        <v>414</v>
      </c>
      <c r="B43" s="177" t="s">
        <v>521</v>
      </c>
      <c r="C43" s="11" t="s">
        <v>436</v>
      </c>
      <c r="D43" s="11" t="s">
        <v>437</v>
      </c>
      <c r="E43" s="16" t="s">
        <v>524</v>
      </c>
      <c r="F43" s="11" t="s">
        <v>431</v>
      </c>
      <c r="G43" s="16" t="s">
        <v>452</v>
      </c>
      <c r="H43" s="11" t="s">
        <v>440</v>
      </c>
      <c r="I43" s="11" t="s">
        <v>434</v>
      </c>
      <c r="J43" s="16" t="s">
        <v>525</v>
      </c>
    </row>
    <row r="44" spans="1:10" ht="42" customHeight="1">
      <c r="A44" s="176" t="s">
        <v>414</v>
      </c>
      <c r="B44" s="177" t="s">
        <v>521</v>
      </c>
      <c r="C44" s="11" t="s">
        <v>443</v>
      </c>
      <c r="D44" s="11" t="s">
        <v>444</v>
      </c>
      <c r="E44" s="16" t="s">
        <v>444</v>
      </c>
      <c r="F44" s="11" t="s">
        <v>451</v>
      </c>
      <c r="G44" s="16" t="s">
        <v>447</v>
      </c>
      <c r="H44" s="11" t="s">
        <v>440</v>
      </c>
      <c r="I44" s="11" t="s">
        <v>434</v>
      </c>
      <c r="J44" s="16" t="s">
        <v>526</v>
      </c>
    </row>
    <row r="45" spans="1:10" ht="42" customHeight="1">
      <c r="A45" s="176" t="s">
        <v>306</v>
      </c>
      <c r="B45" s="177" t="s">
        <v>527</v>
      </c>
      <c r="C45" s="11" t="s">
        <v>428</v>
      </c>
      <c r="D45" s="11" t="s">
        <v>474</v>
      </c>
      <c r="E45" s="16" t="s">
        <v>487</v>
      </c>
      <c r="F45" s="11" t="s">
        <v>431</v>
      </c>
      <c r="G45" s="16" t="s">
        <v>488</v>
      </c>
      <c r="H45" s="11" t="s">
        <v>489</v>
      </c>
      <c r="I45" s="11" t="s">
        <v>441</v>
      </c>
      <c r="J45" s="16" t="s">
        <v>490</v>
      </c>
    </row>
    <row r="46" spans="1:10" ht="42" customHeight="1">
      <c r="A46" s="176" t="s">
        <v>306</v>
      </c>
      <c r="B46" s="177" t="s">
        <v>527</v>
      </c>
      <c r="C46" s="11" t="s">
        <v>436</v>
      </c>
      <c r="D46" s="11" t="s">
        <v>491</v>
      </c>
      <c r="E46" s="16" t="s">
        <v>492</v>
      </c>
      <c r="F46" s="11" t="s">
        <v>451</v>
      </c>
      <c r="G46" s="16" t="s">
        <v>528</v>
      </c>
      <c r="H46" s="11" t="s">
        <v>440</v>
      </c>
      <c r="I46" s="11" t="s">
        <v>434</v>
      </c>
      <c r="J46" s="16" t="s">
        <v>493</v>
      </c>
    </row>
    <row r="47" spans="1:10" ht="42" customHeight="1">
      <c r="A47" s="176" t="s">
        <v>306</v>
      </c>
      <c r="B47" s="177" t="s">
        <v>527</v>
      </c>
      <c r="C47" s="11" t="s">
        <v>443</v>
      </c>
      <c r="D47" s="11" t="s">
        <v>444</v>
      </c>
      <c r="E47" s="16" t="s">
        <v>529</v>
      </c>
      <c r="F47" s="11" t="s">
        <v>451</v>
      </c>
      <c r="G47" s="16" t="s">
        <v>447</v>
      </c>
      <c r="H47" s="11" t="s">
        <v>440</v>
      </c>
      <c r="I47" s="11" t="s">
        <v>434</v>
      </c>
      <c r="J47" s="16" t="s">
        <v>494</v>
      </c>
    </row>
    <row r="48" spans="1:10" ht="42" customHeight="1">
      <c r="A48" s="176" t="s">
        <v>313</v>
      </c>
      <c r="B48" s="177" t="s">
        <v>530</v>
      </c>
      <c r="C48" s="11" t="s">
        <v>428</v>
      </c>
      <c r="D48" s="11" t="s">
        <v>429</v>
      </c>
      <c r="E48" s="16" t="s">
        <v>531</v>
      </c>
      <c r="F48" s="11" t="s">
        <v>451</v>
      </c>
      <c r="G48" s="16" t="s">
        <v>532</v>
      </c>
      <c r="H48" s="11" t="s">
        <v>485</v>
      </c>
      <c r="I48" s="11" t="s">
        <v>434</v>
      </c>
      <c r="J48" s="16" t="s">
        <v>533</v>
      </c>
    </row>
    <row r="49" spans="1:10" ht="42" customHeight="1">
      <c r="A49" s="176" t="s">
        <v>313</v>
      </c>
      <c r="B49" s="177" t="s">
        <v>530</v>
      </c>
      <c r="C49" s="11" t="s">
        <v>428</v>
      </c>
      <c r="D49" s="11" t="s">
        <v>474</v>
      </c>
      <c r="E49" s="16" t="s">
        <v>534</v>
      </c>
      <c r="F49" s="11" t="s">
        <v>431</v>
      </c>
      <c r="G49" s="16" t="s">
        <v>452</v>
      </c>
      <c r="H49" s="11" t="s">
        <v>440</v>
      </c>
      <c r="I49" s="11" t="s">
        <v>434</v>
      </c>
      <c r="J49" s="16" t="s">
        <v>535</v>
      </c>
    </row>
    <row r="50" spans="1:10" ht="42" customHeight="1">
      <c r="A50" s="176" t="s">
        <v>313</v>
      </c>
      <c r="B50" s="177" t="s">
        <v>530</v>
      </c>
      <c r="C50" s="11" t="s">
        <v>436</v>
      </c>
      <c r="D50" s="11" t="s">
        <v>437</v>
      </c>
      <c r="E50" s="16" t="s">
        <v>536</v>
      </c>
      <c r="F50" s="11" t="s">
        <v>451</v>
      </c>
      <c r="G50" s="16" t="s">
        <v>452</v>
      </c>
      <c r="H50" s="11" t="s">
        <v>440</v>
      </c>
      <c r="I50" s="11" t="s">
        <v>434</v>
      </c>
      <c r="J50" s="16" t="s">
        <v>537</v>
      </c>
    </row>
    <row r="51" spans="1:10" ht="42" customHeight="1">
      <c r="A51" s="176" t="s">
        <v>313</v>
      </c>
      <c r="B51" s="177" t="s">
        <v>530</v>
      </c>
      <c r="C51" s="11" t="s">
        <v>443</v>
      </c>
      <c r="D51" s="11" t="s">
        <v>444</v>
      </c>
      <c r="E51" s="16" t="s">
        <v>538</v>
      </c>
      <c r="F51" s="11" t="s">
        <v>539</v>
      </c>
      <c r="G51" s="16" t="s">
        <v>84</v>
      </c>
      <c r="H51" s="11" t="s">
        <v>485</v>
      </c>
      <c r="I51" s="11" t="s">
        <v>434</v>
      </c>
      <c r="J51" s="16" t="s">
        <v>540</v>
      </c>
    </row>
    <row r="52" spans="1:10" ht="42" customHeight="1">
      <c r="A52" s="176" t="s">
        <v>370</v>
      </c>
      <c r="B52" s="177" t="s">
        <v>541</v>
      </c>
      <c r="C52" s="11" t="s">
        <v>428</v>
      </c>
      <c r="D52" s="11" t="s">
        <v>429</v>
      </c>
      <c r="E52" s="16" t="s">
        <v>542</v>
      </c>
      <c r="F52" s="11" t="s">
        <v>451</v>
      </c>
      <c r="G52" s="16" t="s">
        <v>87</v>
      </c>
      <c r="H52" s="11" t="s">
        <v>485</v>
      </c>
      <c r="I52" s="11" t="s">
        <v>434</v>
      </c>
      <c r="J52" s="16" t="s">
        <v>543</v>
      </c>
    </row>
    <row r="53" spans="1:10" ht="42" customHeight="1">
      <c r="A53" s="176" t="s">
        <v>370</v>
      </c>
      <c r="B53" s="177" t="s">
        <v>541</v>
      </c>
      <c r="C53" s="11" t="s">
        <v>436</v>
      </c>
      <c r="D53" s="11" t="s">
        <v>437</v>
      </c>
      <c r="E53" s="16" t="s">
        <v>464</v>
      </c>
      <c r="F53" s="11" t="s">
        <v>451</v>
      </c>
      <c r="G53" s="16" t="s">
        <v>456</v>
      </c>
      <c r="H53" s="11" t="s">
        <v>457</v>
      </c>
      <c r="I53" s="11" t="s">
        <v>434</v>
      </c>
      <c r="J53" s="16" t="s">
        <v>466</v>
      </c>
    </row>
    <row r="54" spans="1:10" ht="42" customHeight="1">
      <c r="A54" s="176" t="s">
        <v>370</v>
      </c>
      <c r="B54" s="177" t="s">
        <v>541</v>
      </c>
      <c r="C54" s="11" t="s">
        <v>443</v>
      </c>
      <c r="D54" s="11" t="s">
        <v>444</v>
      </c>
      <c r="E54" s="16" t="s">
        <v>467</v>
      </c>
      <c r="F54" s="11" t="s">
        <v>451</v>
      </c>
      <c r="G54" s="16" t="s">
        <v>447</v>
      </c>
      <c r="H54" s="11" t="s">
        <v>440</v>
      </c>
      <c r="I54" s="11" t="s">
        <v>434</v>
      </c>
      <c r="J54" s="16" t="s">
        <v>468</v>
      </c>
    </row>
    <row r="55" spans="1:10" ht="42" customHeight="1">
      <c r="A55" s="176" t="s">
        <v>326</v>
      </c>
      <c r="B55" s="177" t="s">
        <v>544</v>
      </c>
      <c r="C55" s="11" t="s">
        <v>428</v>
      </c>
      <c r="D55" s="11" t="s">
        <v>429</v>
      </c>
      <c r="E55" s="16" t="s">
        <v>545</v>
      </c>
      <c r="F55" s="11" t="s">
        <v>451</v>
      </c>
      <c r="G55" s="16" t="s">
        <v>546</v>
      </c>
      <c r="H55" s="11" t="s">
        <v>547</v>
      </c>
      <c r="I55" s="11" t="s">
        <v>434</v>
      </c>
      <c r="J55" s="16" t="s">
        <v>548</v>
      </c>
    </row>
    <row r="56" spans="1:10" ht="42" customHeight="1">
      <c r="A56" s="176" t="s">
        <v>326</v>
      </c>
      <c r="B56" s="177" t="s">
        <v>544</v>
      </c>
      <c r="C56" s="11" t="s">
        <v>436</v>
      </c>
      <c r="D56" s="11" t="s">
        <v>437</v>
      </c>
      <c r="E56" s="16" t="s">
        <v>549</v>
      </c>
      <c r="F56" s="11" t="s">
        <v>451</v>
      </c>
      <c r="G56" s="16" t="s">
        <v>550</v>
      </c>
      <c r="H56" s="11" t="s">
        <v>457</v>
      </c>
      <c r="I56" s="11" t="s">
        <v>434</v>
      </c>
      <c r="J56" s="16" t="s">
        <v>551</v>
      </c>
    </row>
    <row r="57" spans="1:10" ht="42" customHeight="1">
      <c r="A57" s="176" t="s">
        <v>326</v>
      </c>
      <c r="B57" s="177" t="s">
        <v>544</v>
      </c>
      <c r="C57" s="11" t="s">
        <v>443</v>
      </c>
      <c r="D57" s="11" t="s">
        <v>444</v>
      </c>
      <c r="E57" s="16" t="s">
        <v>552</v>
      </c>
      <c r="F57" s="11" t="s">
        <v>431</v>
      </c>
      <c r="G57" s="16" t="s">
        <v>447</v>
      </c>
      <c r="H57" s="11" t="s">
        <v>440</v>
      </c>
      <c r="I57" s="11" t="s">
        <v>441</v>
      </c>
      <c r="J57" s="16" t="s">
        <v>553</v>
      </c>
    </row>
    <row r="58" spans="1:10" ht="42" customHeight="1">
      <c r="A58" s="176" t="s">
        <v>344</v>
      </c>
      <c r="B58" s="177" t="s">
        <v>554</v>
      </c>
      <c r="C58" s="11" t="s">
        <v>428</v>
      </c>
      <c r="D58" s="11" t="s">
        <v>429</v>
      </c>
      <c r="E58" s="16" t="s">
        <v>555</v>
      </c>
      <c r="F58" s="11" t="s">
        <v>431</v>
      </c>
      <c r="G58" s="16" t="s">
        <v>83</v>
      </c>
      <c r="H58" s="11" t="s">
        <v>556</v>
      </c>
      <c r="I58" s="11" t="s">
        <v>434</v>
      </c>
      <c r="J58" s="16" t="s">
        <v>512</v>
      </c>
    </row>
    <row r="59" spans="1:10" ht="42" customHeight="1">
      <c r="A59" s="176" t="s">
        <v>344</v>
      </c>
      <c r="B59" s="177" t="s">
        <v>554</v>
      </c>
      <c r="C59" s="11" t="s">
        <v>436</v>
      </c>
      <c r="D59" s="11" t="s">
        <v>437</v>
      </c>
      <c r="E59" s="16" t="s">
        <v>557</v>
      </c>
      <c r="F59" s="11" t="s">
        <v>451</v>
      </c>
      <c r="G59" s="16" t="s">
        <v>432</v>
      </c>
      <c r="H59" s="11" t="s">
        <v>440</v>
      </c>
      <c r="I59" s="11" t="s">
        <v>434</v>
      </c>
      <c r="J59" s="16" t="s">
        <v>558</v>
      </c>
    </row>
    <row r="60" spans="1:10" ht="42" customHeight="1">
      <c r="A60" s="176" t="s">
        <v>344</v>
      </c>
      <c r="B60" s="177" t="s">
        <v>554</v>
      </c>
      <c r="C60" s="11" t="s">
        <v>443</v>
      </c>
      <c r="D60" s="11" t="s">
        <v>444</v>
      </c>
      <c r="E60" s="16" t="s">
        <v>515</v>
      </c>
      <c r="F60" s="11" t="s">
        <v>451</v>
      </c>
      <c r="G60" s="16" t="s">
        <v>447</v>
      </c>
      <c r="H60" s="11" t="s">
        <v>440</v>
      </c>
      <c r="I60" s="11" t="s">
        <v>434</v>
      </c>
      <c r="J60" s="16" t="s">
        <v>516</v>
      </c>
    </row>
    <row r="61" spans="1:10" ht="42" customHeight="1">
      <c r="A61" s="176" t="s">
        <v>304</v>
      </c>
      <c r="B61" s="177" t="s">
        <v>559</v>
      </c>
      <c r="C61" s="11" t="s">
        <v>428</v>
      </c>
      <c r="D61" s="11" t="s">
        <v>474</v>
      </c>
      <c r="E61" s="16" t="s">
        <v>487</v>
      </c>
      <c r="F61" s="11" t="s">
        <v>431</v>
      </c>
      <c r="G61" s="16" t="s">
        <v>488</v>
      </c>
      <c r="H61" s="11" t="s">
        <v>489</v>
      </c>
      <c r="I61" s="11" t="s">
        <v>441</v>
      </c>
      <c r="J61" s="16" t="s">
        <v>560</v>
      </c>
    </row>
    <row r="62" spans="1:10" ht="42" customHeight="1">
      <c r="A62" s="176" t="s">
        <v>304</v>
      </c>
      <c r="B62" s="177" t="s">
        <v>559</v>
      </c>
      <c r="C62" s="11" t="s">
        <v>436</v>
      </c>
      <c r="D62" s="11" t="s">
        <v>491</v>
      </c>
      <c r="E62" s="16" t="s">
        <v>561</v>
      </c>
      <c r="F62" s="11" t="s">
        <v>431</v>
      </c>
      <c r="G62" s="16" t="s">
        <v>488</v>
      </c>
      <c r="H62" s="11" t="s">
        <v>489</v>
      </c>
      <c r="I62" s="11" t="s">
        <v>441</v>
      </c>
      <c r="J62" s="16" t="s">
        <v>493</v>
      </c>
    </row>
    <row r="63" spans="1:10" ht="42" customHeight="1">
      <c r="A63" s="176" t="s">
        <v>304</v>
      </c>
      <c r="B63" s="177" t="s">
        <v>559</v>
      </c>
      <c r="C63" s="11" t="s">
        <v>443</v>
      </c>
      <c r="D63" s="11" t="s">
        <v>444</v>
      </c>
      <c r="E63" s="16" t="s">
        <v>504</v>
      </c>
      <c r="F63" s="11" t="s">
        <v>451</v>
      </c>
      <c r="G63" s="16" t="s">
        <v>447</v>
      </c>
      <c r="H63" s="11" t="s">
        <v>440</v>
      </c>
      <c r="I63" s="11" t="s">
        <v>434</v>
      </c>
      <c r="J63" s="16" t="s">
        <v>494</v>
      </c>
    </row>
    <row r="64" spans="1:10" ht="42" customHeight="1">
      <c r="A64" s="176" t="s">
        <v>311</v>
      </c>
      <c r="B64" s="177" t="s">
        <v>562</v>
      </c>
      <c r="C64" s="11" t="s">
        <v>428</v>
      </c>
      <c r="D64" s="11" t="s">
        <v>429</v>
      </c>
      <c r="E64" s="16" t="s">
        <v>563</v>
      </c>
      <c r="F64" s="11" t="s">
        <v>451</v>
      </c>
      <c r="G64" s="16" t="s">
        <v>564</v>
      </c>
      <c r="H64" s="11" t="s">
        <v>565</v>
      </c>
      <c r="I64" s="11" t="s">
        <v>434</v>
      </c>
      <c r="J64" s="16" t="s">
        <v>566</v>
      </c>
    </row>
    <row r="65" spans="1:10" ht="42" customHeight="1">
      <c r="A65" s="176" t="s">
        <v>311</v>
      </c>
      <c r="B65" s="177" t="s">
        <v>562</v>
      </c>
      <c r="C65" s="11" t="s">
        <v>428</v>
      </c>
      <c r="D65" s="11" t="s">
        <v>474</v>
      </c>
      <c r="E65" s="16" t="s">
        <v>567</v>
      </c>
      <c r="F65" s="11" t="s">
        <v>451</v>
      </c>
      <c r="G65" s="16" t="s">
        <v>568</v>
      </c>
      <c r="H65" s="11" t="s">
        <v>569</v>
      </c>
      <c r="I65" s="11" t="s">
        <v>434</v>
      </c>
      <c r="J65" s="16" t="s">
        <v>570</v>
      </c>
    </row>
    <row r="66" spans="1:10" ht="42" customHeight="1">
      <c r="A66" s="176" t="s">
        <v>311</v>
      </c>
      <c r="B66" s="177" t="s">
        <v>562</v>
      </c>
      <c r="C66" s="11" t="s">
        <v>436</v>
      </c>
      <c r="D66" s="11" t="s">
        <v>491</v>
      </c>
      <c r="E66" s="16" t="s">
        <v>571</v>
      </c>
      <c r="F66" s="11" t="s">
        <v>446</v>
      </c>
      <c r="G66" s="16" t="s">
        <v>572</v>
      </c>
      <c r="H66" s="11" t="s">
        <v>440</v>
      </c>
      <c r="I66" s="11" t="s">
        <v>434</v>
      </c>
      <c r="J66" s="16" t="s">
        <v>573</v>
      </c>
    </row>
    <row r="67" spans="1:10" ht="42" customHeight="1">
      <c r="A67" s="176" t="s">
        <v>311</v>
      </c>
      <c r="B67" s="177" t="s">
        <v>562</v>
      </c>
      <c r="C67" s="11" t="s">
        <v>443</v>
      </c>
      <c r="D67" s="11" t="s">
        <v>444</v>
      </c>
      <c r="E67" s="16" t="s">
        <v>574</v>
      </c>
      <c r="F67" s="11" t="s">
        <v>451</v>
      </c>
      <c r="G67" s="16" t="s">
        <v>447</v>
      </c>
      <c r="H67" s="11" t="s">
        <v>440</v>
      </c>
      <c r="I67" s="11" t="s">
        <v>434</v>
      </c>
      <c r="J67" s="16" t="s">
        <v>575</v>
      </c>
    </row>
    <row r="68" spans="1:10" ht="42" customHeight="1">
      <c r="A68" s="176" t="s">
        <v>406</v>
      </c>
      <c r="B68" s="177" t="s">
        <v>576</v>
      </c>
      <c r="C68" s="11" t="s">
        <v>428</v>
      </c>
      <c r="D68" s="11" t="s">
        <v>429</v>
      </c>
      <c r="E68" s="16" t="s">
        <v>470</v>
      </c>
      <c r="F68" s="11" t="s">
        <v>451</v>
      </c>
      <c r="G68" s="16" t="s">
        <v>507</v>
      </c>
      <c r="H68" s="11" t="s">
        <v>472</v>
      </c>
      <c r="I68" s="11" t="s">
        <v>434</v>
      </c>
      <c r="J68" s="16" t="s">
        <v>473</v>
      </c>
    </row>
    <row r="69" spans="1:10" ht="42" customHeight="1">
      <c r="A69" s="176" t="s">
        <v>406</v>
      </c>
      <c r="B69" s="177" t="s">
        <v>576</v>
      </c>
      <c r="C69" s="11" t="s">
        <v>436</v>
      </c>
      <c r="D69" s="11" t="s">
        <v>437</v>
      </c>
      <c r="E69" s="16" t="s">
        <v>477</v>
      </c>
      <c r="F69" s="11" t="s">
        <v>451</v>
      </c>
      <c r="G69" s="16" t="s">
        <v>456</v>
      </c>
      <c r="H69" s="11" t="s">
        <v>457</v>
      </c>
      <c r="I69" s="11" t="s">
        <v>434</v>
      </c>
      <c r="J69" s="16" t="s">
        <v>480</v>
      </c>
    </row>
    <row r="70" spans="1:10" ht="42" customHeight="1">
      <c r="A70" s="176" t="s">
        <v>406</v>
      </c>
      <c r="B70" s="177" t="s">
        <v>576</v>
      </c>
      <c r="C70" s="11" t="s">
        <v>443</v>
      </c>
      <c r="D70" s="11" t="s">
        <v>444</v>
      </c>
      <c r="E70" s="16" t="s">
        <v>481</v>
      </c>
      <c r="F70" s="11" t="s">
        <v>451</v>
      </c>
      <c r="G70" s="16" t="s">
        <v>447</v>
      </c>
      <c r="H70" s="11" t="s">
        <v>440</v>
      </c>
      <c r="I70" s="11" t="s">
        <v>434</v>
      </c>
      <c r="J70" s="16" t="s">
        <v>482</v>
      </c>
    </row>
    <row r="71" spans="1:10" ht="42" customHeight="1">
      <c r="A71" s="176" t="s">
        <v>308</v>
      </c>
      <c r="B71" s="177" t="s">
        <v>577</v>
      </c>
      <c r="C71" s="11" t="s">
        <v>428</v>
      </c>
      <c r="D71" s="11" t="s">
        <v>429</v>
      </c>
      <c r="E71" s="16" t="s">
        <v>542</v>
      </c>
      <c r="F71" s="11" t="s">
        <v>451</v>
      </c>
      <c r="G71" s="16" t="s">
        <v>94</v>
      </c>
      <c r="H71" s="11" t="s">
        <v>485</v>
      </c>
      <c r="I71" s="11" t="s">
        <v>434</v>
      </c>
      <c r="J71" s="16" t="s">
        <v>543</v>
      </c>
    </row>
    <row r="72" spans="1:10" ht="42" customHeight="1">
      <c r="A72" s="176" t="s">
        <v>308</v>
      </c>
      <c r="B72" s="177" t="s">
        <v>577</v>
      </c>
      <c r="C72" s="11" t="s">
        <v>436</v>
      </c>
      <c r="D72" s="11" t="s">
        <v>437</v>
      </c>
      <c r="E72" s="16" t="s">
        <v>464</v>
      </c>
      <c r="F72" s="11" t="s">
        <v>451</v>
      </c>
      <c r="G72" s="16" t="s">
        <v>578</v>
      </c>
      <c r="H72" s="11" t="s">
        <v>457</v>
      </c>
      <c r="I72" s="11" t="s">
        <v>434</v>
      </c>
      <c r="J72" s="16" t="s">
        <v>466</v>
      </c>
    </row>
    <row r="73" spans="1:10" ht="42" customHeight="1">
      <c r="A73" s="176" t="s">
        <v>308</v>
      </c>
      <c r="B73" s="177" t="s">
        <v>577</v>
      </c>
      <c r="C73" s="11" t="s">
        <v>443</v>
      </c>
      <c r="D73" s="11" t="s">
        <v>444</v>
      </c>
      <c r="E73" s="16" t="s">
        <v>467</v>
      </c>
      <c r="F73" s="11" t="s">
        <v>451</v>
      </c>
      <c r="G73" s="16" t="s">
        <v>447</v>
      </c>
      <c r="H73" s="11" t="s">
        <v>440</v>
      </c>
      <c r="I73" s="11" t="s">
        <v>434</v>
      </c>
      <c r="J73" s="16" t="s">
        <v>468</v>
      </c>
    </row>
    <row r="74" spans="1:10" ht="42" customHeight="1">
      <c r="A74" s="176" t="s">
        <v>372</v>
      </c>
      <c r="B74" s="177" t="s">
        <v>579</v>
      </c>
      <c r="C74" s="11" t="s">
        <v>428</v>
      </c>
      <c r="D74" s="11" t="s">
        <v>429</v>
      </c>
      <c r="E74" s="16" t="s">
        <v>580</v>
      </c>
      <c r="F74" s="11" t="s">
        <v>451</v>
      </c>
      <c r="G74" s="16" t="s">
        <v>83</v>
      </c>
      <c r="H74" s="11" t="s">
        <v>433</v>
      </c>
      <c r="I74" s="11" t="s">
        <v>434</v>
      </c>
      <c r="J74" s="16" t="s">
        <v>581</v>
      </c>
    </row>
    <row r="75" spans="1:10" ht="42" customHeight="1">
      <c r="A75" s="176" t="s">
        <v>372</v>
      </c>
      <c r="B75" s="177" t="s">
        <v>579</v>
      </c>
      <c r="C75" s="11" t="s">
        <v>436</v>
      </c>
      <c r="D75" s="11" t="s">
        <v>437</v>
      </c>
      <c r="E75" s="16" t="s">
        <v>582</v>
      </c>
      <c r="F75" s="11" t="s">
        <v>431</v>
      </c>
      <c r="G75" s="16" t="s">
        <v>583</v>
      </c>
      <c r="H75" s="11" t="s">
        <v>440</v>
      </c>
      <c r="I75" s="11" t="s">
        <v>441</v>
      </c>
      <c r="J75" s="16" t="s">
        <v>584</v>
      </c>
    </row>
    <row r="76" spans="1:10" ht="42" customHeight="1">
      <c r="A76" s="176" t="s">
        <v>372</v>
      </c>
      <c r="B76" s="177" t="s">
        <v>579</v>
      </c>
      <c r="C76" s="11" t="s">
        <v>443</v>
      </c>
      <c r="D76" s="11" t="s">
        <v>444</v>
      </c>
      <c r="E76" s="16" t="s">
        <v>467</v>
      </c>
      <c r="F76" s="11" t="s">
        <v>451</v>
      </c>
      <c r="G76" s="16" t="s">
        <v>447</v>
      </c>
      <c r="H76" s="11" t="s">
        <v>440</v>
      </c>
      <c r="I76" s="11" t="s">
        <v>434</v>
      </c>
      <c r="J76" s="16" t="s">
        <v>468</v>
      </c>
    </row>
    <row r="77" spans="1:10" ht="42" customHeight="1">
      <c r="A77" s="176" t="s">
        <v>320</v>
      </c>
      <c r="B77" s="177" t="s">
        <v>585</v>
      </c>
      <c r="C77" s="11" t="s">
        <v>428</v>
      </c>
      <c r="D77" s="11" t="s">
        <v>429</v>
      </c>
      <c r="E77" s="16" t="s">
        <v>586</v>
      </c>
      <c r="F77" s="11" t="s">
        <v>451</v>
      </c>
      <c r="G77" s="16" t="s">
        <v>550</v>
      </c>
      <c r="H77" s="11" t="s">
        <v>453</v>
      </c>
      <c r="I77" s="11" t="s">
        <v>434</v>
      </c>
      <c r="J77" s="16" t="s">
        <v>587</v>
      </c>
    </row>
    <row r="78" spans="1:10" ht="42" customHeight="1">
      <c r="A78" s="176" t="s">
        <v>320</v>
      </c>
      <c r="B78" s="177" t="s">
        <v>585</v>
      </c>
      <c r="C78" s="11" t="s">
        <v>428</v>
      </c>
      <c r="D78" s="11" t="s">
        <v>474</v>
      </c>
      <c r="E78" s="16" t="s">
        <v>588</v>
      </c>
      <c r="F78" s="11" t="s">
        <v>539</v>
      </c>
      <c r="G78" s="16" t="s">
        <v>87</v>
      </c>
      <c r="H78" s="11" t="s">
        <v>440</v>
      </c>
      <c r="I78" s="11" t="s">
        <v>434</v>
      </c>
      <c r="J78" s="16" t="s">
        <v>589</v>
      </c>
    </row>
    <row r="79" spans="1:10" ht="42" customHeight="1">
      <c r="A79" s="176" t="s">
        <v>320</v>
      </c>
      <c r="B79" s="177" t="s">
        <v>585</v>
      </c>
      <c r="C79" s="11" t="s">
        <v>436</v>
      </c>
      <c r="D79" s="11" t="s">
        <v>437</v>
      </c>
      <c r="E79" s="16" t="s">
        <v>590</v>
      </c>
      <c r="F79" s="11" t="s">
        <v>451</v>
      </c>
      <c r="G79" s="16" t="s">
        <v>84</v>
      </c>
      <c r="H79" s="11" t="s">
        <v>479</v>
      </c>
      <c r="I79" s="11" t="s">
        <v>434</v>
      </c>
      <c r="J79" s="16" t="s">
        <v>591</v>
      </c>
    </row>
    <row r="80" spans="1:10" ht="42" customHeight="1">
      <c r="A80" s="176" t="s">
        <v>320</v>
      </c>
      <c r="B80" s="177" t="s">
        <v>585</v>
      </c>
      <c r="C80" s="11" t="s">
        <v>443</v>
      </c>
      <c r="D80" s="11" t="s">
        <v>444</v>
      </c>
      <c r="E80" s="16" t="s">
        <v>592</v>
      </c>
      <c r="F80" s="11" t="s">
        <v>451</v>
      </c>
      <c r="G80" s="16" t="s">
        <v>502</v>
      </c>
      <c r="H80" s="11" t="s">
        <v>440</v>
      </c>
      <c r="I80" s="11" t="s">
        <v>434</v>
      </c>
      <c r="J80" s="16" t="s">
        <v>593</v>
      </c>
    </row>
    <row r="81" spans="1:10" ht="42" customHeight="1">
      <c r="A81" s="176" t="s">
        <v>360</v>
      </c>
      <c r="B81" s="177" t="s">
        <v>594</v>
      </c>
      <c r="C81" s="11" t="s">
        <v>428</v>
      </c>
      <c r="D81" s="11" t="s">
        <v>474</v>
      </c>
      <c r="E81" s="16" t="s">
        <v>595</v>
      </c>
      <c r="F81" s="11" t="s">
        <v>431</v>
      </c>
      <c r="G81" s="16" t="s">
        <v>452</v>
      </c>
      <c r="H81" s="11" t="s">
        <v>440</v>
      </c>
      <c r="I81" s="11" t="s">
        <v>434</v>
      </c>
      <c r="J81" s="16" t="s">
        <v>595</v>
      </c>
    </row>
    <row r="82" spans="1:10" ht="42" customHeight="1">
      <c r="A82" s="176" t="s">
        <v>360</v>
      </c>
      <c r="B82" s="177" t="s">
        <v>594</v>
      </c>
      <c r="C82" s="11" t="s">
        <v>436</v>
      </c>
      <c r="D82" s="11" t="s">
        <v>491</v>
      </c>
      <c r="E82" s="16" t="s">
        <v>596</v>
      </c>
      <c r="F82" s="11" t="s">
        <v>451</v>
      </c>
      <c r="G82" s="16" t="s">
        <v>84</v>
      </c>
      <c r="H82" s="11" t="s">
        <v>440</v>
      </c>
      <c r="I82" s="11" t="s">
        <v>434</v>
      </c>
      <c r="J82" s="16" t="s">
        <v>596</v>
      </c>
    </row>
    <row r="83" spans="1:10" ht="42" customHeight="1">
      <c r="A83" s="176" t="s">
        <v>360</v>
      </c>
      <c r="B83" s="177" t="s">
        <v>594</v>
      </c>
      <c r="C83" s="11" t="s">
        <v>443</v>
      </c>
      <c r="D83" s="11" t="s">
        <v>444</v>
      </c>
      <c r="E83" s="16" t="s">
        <v>597</v>
      </c>
      <c r="F83" s="11" t="s">
        <v>451</v>
      </c>
      <c r="G83" s="16" t="s">
        <v>520</v>
      </c>
      <c r="H83" s="11" t="s">
        <v>440</v>
      </c>
      <c r="I83" s="11" t="s">
        <v>434</v>
      </c>
      <c r="J83" s="16" t="s">
        <v>597</v>
      </c>
    </row>
    <row r="84" spans="1:10" ht="42" customHeight="1">
      <c r="A84" s="176" t="s">
        <v>364</v>
      </c>
      <c r="B84" s="177" t="s">
        <v>598</v>
      </c>
      <c r="C84" s="11" t="s">
        <v>428</v>
      </c>
      <c r="D84" s="11" t="s">
        <v>429</v>
      </c>
      <c r="E84" s="16" t="s">
        <v>599</v>
      </c>
      <c r="F84" s="11" t="s">
        <v>451</v>
      </c>
      <c r="G84" s="16" t="s">
        <v>92</v>
      </c>
      <c r="H84" s="11" t="s">
        <v>600</v>
      </c>
      <c r="I84" s="11" t="s">
        <v>434</v>
      </c>
      <c r="J84" s="16" t="s">
        <v>601</v>
      </c>
    </row>
    <row r="85" spans="1:10" ht="42" customHeight="1">
      <c r="A85" s="176" t="s">
        <v>364</v>
      </c>
      <c r="B85" s="177" t="s">
        <v>598</v>
      </c>
      <c r="C85" s="11" t="s">
        <v>436</v>
      </c>
      <c r="D85" s="11" t="s">
        <v>437</v>
      </c>
      <c r="E85" s="16" t="s">
        <v>602</v>
      </c>
      <c r="F85" s="11" t="s">
        <v>451</v>
      </c>
      <c r="G85" s="16" t="s">
        <v>603</v>
      </c>
      <c r="H85" s="11" t="s">
        <v>472</v>
      </c>
      <c r="I85" s="11" t="s">
        <v>434</v>
      </c>
      <c r="J85" s="16" t="s">
        <v>604</v>
      </c>
    </row>
    <row r="86" spans="1:10" ht="42" customHeight="1">
      <c r="A86" s="176" t="s">
        <v>364</v>
      </c>
      <c r="B86" s="177" t="s">
        <v>598</v>
      </c>
      <c r="C86" s="11" t="s">
        <v>443</v>
      </c>
      <c r="D86" s="11" t="s">
        <v>444</v>
      </c>
      <c r="E86" s="16" t="s">
        <v>481</v>
      </c>
      <c r="F86" s="11" t="s">
        <v>451</v>
      </c>
      <c r="G86" s="16" t="s">
        <v>447</v>
      </c>
      <c r="H86" s="11" t="s">
        <v>440</v>
      </c>
      <c r="I86" s="11" t="s">
        <v>434</v>
      </c>
      <c r="J86" s="16" t="s">
        <v>482</v>
      </c>
    </row>
    <row r="87" spans="1:10" ht="42" customHeight="1">
      <c r="A87" s="176" t="s">
        <v>324</v>
      </c>
      <c r="B87" s="177" t="s">
        <v>605</v>
      </c>
      <c r="C87" s="11" t="s">
        <v>428</v>
      </c>
      <c r="D87" s="11" t="s">
        <v>429</v>
      </c>
      <c r="E87" s="16" t="s">
        <v>606</v>
      </c>
      <c r="F87" s="11" t="s">
        <v>451</v>
      </c>
      <c r="G87" s="16" t="s">
        <v>478</v>
      </c>
      <c r="H87" s="11" t="s">
        <v>433</v>
      </c>
      <c r="I87" s="11" t="s">
        <v>434</v>
      </c>
      <c r="J87" s="16" t="s">
        <v>607</v>
      </c>
    </row>
    <row r="88" spans="1:10" ht="42" customHeight="1">
      <c r="A88" s="176" t="s">
        <v>324</v>
      </c>
      <c r="B88" s="177" t="s">
        <v>605</v>
      </c>
      <c r="C88" s="11" t="s">
        <v>428</v>
      </c>
      <c r="D88" s="11" t="s">
        <v>608</v>
      </c>
      <c r="E88" s="16" t="s">
        <v>609</v>
      </c>
      <c r="F88" s="11" t="s">
        <v>451</v>
      </c>
      <c r="G88" s="16" t="s">
        <v>97</v>
      </c>
      <c r="H88" s="11" t="s">
        <v>569</v>
      </c>
      <c r="I88" s="11" t="s">
        <v>434</v>
      </c>
      <c r="J88" s="16" t="s">
        <v>610</v>
      </c>
    </row>
    <row r="89" spans="1:10" ht="42" customHeight="1">
      <c r="A89" s="176" t="s">
        <v>324</v>
      </c>
      <c r="B89" s="177" t="s">
        <v>605</v>
      </c>
      <c r="C89" s="11" t="s">
        <v>436</v>
      </c>
      <c r="D89" s="11" t="s">
        <v>437</v>
      </c>
      <c r="E89" s="16" t="s">
        <v>611</v>
      </c>
      <c r="F89" s="11" t="s">
        <v>451</v>
      </c>
      <c r="G89" s="16" t="s">
        <v>452</v>
      </c>
      <c r="H89" s="11" t="s">
        <v>612</v>
      </c>
      <c r="I89" s="11" t="s">
        <v>434</v>
      </c>
      <c r="J89" s="16" t="s">
        <v>613</v>
      </c>
    </row>
    <row r="90" spans="1:10" ht="42" customHeight="1">
      <c r="A90" s="176" t="s">
        <v>324</v>
      </c>
      <c r="B90" s="177" t="s">
        <v>605</v>
      </c>
      <c r="C90" s="11" t="s">
        <v>443</v>
      </c>
      <c r="D90" s="11" t="s">
        <v>444</v>
      </c>
      <c r="E90" s="16" t="s">
        <v>467</v>
      </c>
      <c r="F90" s="11" t="s">
        <v>451</v>
      </c>
      <c r="G90" s="16" t="s">
        <v>614</v>
      </c>
      <c r="H90" s="11" t="s">
        <v>440</v>
      </c>
      <c r="I90" s="11" t="s">
        <v>434</v>
      </c>
      <c r="J90" s="16" t="s">
        <v>468</v>
      </c>
    </row>
    <row r="91" spans="1:10" ht="42" customHeight="1">
      <c r="A91" s="176" t="s">
        <v>342</v>
      </c>
      <c r="B91" s="177" t="s">
        <v>615</v>
      </c>
      <c r="C91" s="11" t="s">
        <v>428</v>
      </c>
      <c r="D91" s="11" t="s">
        <v>429</v>
      </c>
      <c r="E91" s="16" t="s">
        <v>616</v>
      </c>
      <c r="F91" s="11" t="s">
        <v>451</v>
      </c>
      <c r="G91" s="16" t="s">
        <v>84</v>
      </c>
      <c r="H91" s="11" t="s">
        <v>433</v>
      </c>
      <c r="I91" s="11" t="s">
        <v>434</v>
      </c>
      <c r="J91" s="16" t="s">
        <v>617</v>
      </c>
    </row>
    <row r="92" spans="1:10" ht="42" customHeight="1">
      <c r="A92" s="176" t="s">
        <v>342</v>
      </c>
      <c r="B92" s="177" t="s">
        <v>615</v>
      </c>
      <c r="C92" s="11" t="s">
        <v>436</v>
      </c>
      <c r="D92" s="11" t="s">
        <v>437</v>
      </c>
      <c r="E92" s="16" t="s">
        <v>618</v>
      </c>
      <c r="F92" s="11" t="s">
        <v>451</v>
      </c>
      <c r="G92" s="16" t="s">
        <v>84</v>
      </c>
      <c r="H92" s="11" t="s">
        <v>440</v>
      </c>
      <c r="I92" s="11" t="s">
        <v>434</v>
      </c>
      <c r="J92" s="16" t="s">
        <v>619</v>
      </c>
    </row>
    <row r="93" spans="1:10" ht="42" customHeight="1">
      <c r="A93" s="176" t="s">
        <v>342</v>
      </c>
      <c r="B93" s="177" t="s">
        <v>615</v>
      </c>
      <c r="C93" s="11" t="s">
        <v>443</v>
      </c>
      <c r="D93" s="11" t="s">
        <v>444</v>
      </c>
      <c r="E93" s="16" t="s">
        <v>592</v>
      </c>
      <c r="F93" s="11" t="s">
        <v>451</v>
      </c>
      <c r="G93" s="16" t="s">
        <v>447</v>
      </c>
      <c r="H93" s="11" t="s">
        <v>440</v>
      </c>
      <c r="I93" s="11" t="s">
        <v>434</v>
      </c>
      <c r="J93" s="16" t="s">
        <v>593</v>
      </c>
    </row>
    <row r="94" spans="1:10" ht="42" customHeight="1">
      <c r="A94" s="176" t="s">
        <v>340</v>
      </c>
      <c r="B94" s="177" t="s">
        <v>620</v>
      </c>
      <c r="C94" s="11" t="s">
        <v>428</v>
      </c>
      <c r="D94" s="11" t="s">
        <v>429</v>
      </c>
      <c r="E94" s="16" t="s">
        <v>621</v>
      </c>
      <c r="F94" s="11" t="s">
        <v>451</v>
      </c>
      <c r="G94" s="16" t="s">
        <v>546</v>
      </c>
      <c r="H94" s="11" t="s">
        <v>547</v>
      </c>
      <c r="I94" s="11" t="s">
        <v>434</v>
      </c>
      <c r="J94" s="16" t="s">
        <v>548</v>
      </c>
    </row>
    <row r="95" spans="1:10" ht="42" customHeight="1">
      <c r="A95" s="176" t="s">
        <v>340</v>
      </c>
      <c r="B95" s="177" t="s">
        <v>620</v>
      </c>
      <c r="C95" s="11" t="s">
        <v>436</v>
      </c>
      <c r="D95" s="11" t="s">
        <v>437</v>
      </c>
      <c r="E95" s="16" t="s">
        <v>622</v>
      </c>
      <c r="F95" s="11" t="s">
        <v>451</v>
      </c>
      <c r="G95" s="16" t="s">
        <v>87</v>
      </c>
      <c r="H95" s="11" t="s">
        <v>440</v>
      </c>
      <c r="I95" s="11" t="s">
        <v>434</v>
      </c>
      <c r="J95" s="16" t="s">
        <v>551</v>
      </c>
    </row>
    <row r="96" spans="1:10" ht="42" customHeight="1">
      <c r="A96" s="176" t="s">
        <v>340</v>
      </c>
      <c r="B96" s="177" t="s">
        <v>620</v>
      </c>
      <c r="C96" s="11" t="s">
        <v>443</v>
      </c>
      <c r="D96" s="11" t="s">
        <v>444</v>
      </c>
      <c r="E96" s="16" t="s">
        <v>552</v>
      </c>
      <c r="F96" s="11" t="s">
        <v>451</v>
      </c>
      <c r="G96" s="16" t="s">
        <v>447</v>
      </c>
      <c r="H96" s="11" t="s">
        <v>440</v>
      </c>
      <c r="I96" s="11" t="s">
        <v>434</v>
      </c>
      <c r="J96" s="16" t="s">
        <v>552</v>
      </c>
    </row>
    <row r="97" spans="1:10" ht="42" customHeight="1">
      <c r="A97" s="176" t="s">
        <v>338</v>
      </c>
      <c r="B97" s="177" t="s">
        <v>623</v>
      </c>
      <c r="C97" s="11" t="s">
        <v>428</v>
      </c>
      <c r="D97" s="11" t="s">
        <v>474</v>
      </c>
      <c r="E97" s="16" t="s">
        <v>624</v>
      </c>
      <c r="F97" s="11" t="s">
        <v>539</v>
      </c>
      <c r="G97" s="16" t="s">
        <v>625</v>
      </c>
      <c r="H97" s="11" t="s">
        <v>485</v>
      </c>
      <c r="I97" s="11" t="s">
        <v>434</v>
      </c>
      <c r="J97" s="16" t="s">
        <v>626</v>
      </c>
    </row>
    <row r="98" spans="1:10" ht="42" customHeight="1">
      <c r="A98" s="176" t="s">
        <v>338</v>
      </c>
      <c r="B98" s="177" t="s">
        <v>623</v>
      </c>
      <c r="C98" s="11" t="s">
        <v>428</v>
      </c>
      <c r="D98" s="11" t="s">
        <v>474</v>
      </c>
      <c r="E98" s="16" t="s">
        <v>475</v>
      </c>
      <c r="F98" s="11" t="s">
        <v>451</v>
      </c>
      <c r="G98" s="16" t="s">
        <v>447</v>
      </c>
      <c r="H98" s="11" t="s">
        <v>440</v>
      </c>
      <c r="I98" s="11" t="s">
        <v>434</v>
      </c>
      <c r="J98" s="16" t="s">
        <v>476</v>
      </c>
    </row>
    <row r="99" spans="1:10" ht="42" customHeight="1">
      <c r="A99" s="176" t="s">
        <v>338</v>
      </c>
      <c r="B99" s="177" t="s">
        <v>623</v>
      </c>
      <c r="C99" s="11" t="s">
        <v>436</v>
      </c>
      <c r="D99" s="11" t="s">
        <v>437</v>
      </c>
      <c r="E99" s="16" t="s">
        <v>602</v>
      </c>
      <c r="F99" s="11" t="s">
        <v>451</v>
      </c>
      <c r="G99" s="16" t="s">
        <v>603</v>
      </c>
      <c r="H99" s="11" t="s">
        <v>472</v>
      </c>
      <c r="I99" s="11" t="s">
        <v>434</v>
      </c>
      <c r="J99" s="16" t="s">
        <v>604</v>
      </c>
    </row>
    <row r="100" spans="1:10" ht="42" customHeight="1">
      <c r="A100" s="176" t="s">
        <v>338</v>
      </c>
      <c r="B100" s="177" t="s">
        <v>623</v>
      </c>
      <c r="C100" s="11" t="s">
        <v>443</v>
      </c>
      <c r="D100" s="11" t="s">
        <v>444</v>
      </c>
      <c r="E100" s="16" t="s">
        <v>481</v>
      </c>
      <c r="F100" s="11" t="s">
        <v>451</v>
      </c>
      <c r="G100" s="16" t="s">
        <v>447</v>
      </c>
      <c r="H100" s="11" t="s">
        <v>440</v>
      </c>
      <c r="I100" s="11" t="s">
        <v>434</v>
      </c>
      <c r="J100" s="16" t="s">
        <v>482</v>
      </c>
    </row>
  </sheetData>
  <mergeCells count="58">
    <mergeCell ref="B84:B86"/>
    <mergeCell ref="B87:B90"/>
    <mergeCell ref="B91:B93"/>
    <mergeCell ref="B94:B96"/>
    <mergeCell ref="B97:B100"/>
    <mergeCell ref="B68:B70"/>
    <mergeCell ref="B71:B73"/>
    <mergeCell ref="B74:B76"/>
    <mergeCell ref="B77:B80"/>
    <mergeCell ref="B81:B83"/>
    <mergeCell ref="B52:B54"/>
    <mergeCell ref="B55:B57"/>
    <mergeCell ref="B58:B60"/>
    <mergeCell ref="B61:B63"/>
    <mergeCell ref="B64:B67"/>
    <mergeCell ref="B36:B38"/>
    <mergeCell ref="B39:B41"/>
    <mergeCell ref="B42:B44"/>
    <mergeCell ref="B45:B47"/>
    <mergeCell ref="B48:B51"/>
    <mergeCell ref="B17:B20"/>
    <mergeCell ref="B21:B24"/>
    <mergeCell ref="B25:B28"/>
    <mergeCell ref="B29:B32"/>
    <mergeCell ref="B33:B35"/>
    <mergeCell ref="A84:A86"/>
    <mergeCell ref="A87:A90"/>
    <mergeCell ref="A91:A93"/>
    <mergeCell ref="A94:A96"/>
    <mergeCell ref="A97:A100"/>
    <mergeCell ref="A68:A70"/>
    <mergeCell ref="A71:A73"/>
    <mergeCell ref="A74:A76"/>
    <mergeCell ref="A77:A80"/>
    <mergeCell ref="A81:A83"/>
    <mergeCell ref="A52:A54"/>
    <mergeCell ref="A55:A57"/>
    <mergeCell ref="A58:A60"/>
    <mergeCell ref="A61:A63"/>
    <mergeCell ref="A64:A67"/>
    <mergeCell ref="A36:A38"/>
    <mergeCell ref="A39:A41"/>
    <mergeCell ref="A42:A44"/>
    <mergeCell ref="A45:A47"/>
    <mergeCell ref="A48:A51"/>
    <mergeCell ref="A17:A20"/>
    <mergeCell ref="A21:A24"/>
    <mergeCell ref="A25:A28"/>
    <mergeCell ref="A29:A32"/>
    <mergeCell ref="A33:A35"/>
    <mergeCell ref="A2:J2"/>
    <mergeCell ref="A3:H3"/>
    <mergeCell ref="A8:A10"/>
    <mergeCell ref="A11:A13"/>
    <mergeCell ref="A14:A16"/>
    <mergeCell ref="B8:B10"/>
    <mergeCell ref="B11:B13"/>
    <mergeCell ref="B14:B16"/>
  </mergeCells>
  <phoneticPr fontId="1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云南省政府正版化</cp:lastModifiedBy>
  <dcterms:created xsi:type="dcterms:W3CDTF">2025-03-12T07:43:43Z</dcterms:created>
  <dcterms:modified xsi:type="dcterms:W3CDTF">2025-03-20T07:39:51Z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EE4F7DA967B44E89A5012DF22C910F03_13</vt:lpwstr>
  </property>
  <property fmtid="{D5CDD505-2E9C-101B-9397-08002B2CF9AE}" pid="3" name="KSOProductBuildVer">
    <vt:lpwstr>2052-12.1.0.20305</vt:lpwstr>
  </property>
</Properties>
</file>