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894" firstSheet="9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'县对下转移支付预算表09-1'!$A:$A,'县对下转移支付预算表09-1'!$1:$1</definedName>
    <definedName name="_xlnm.Print_Titles" localSheetId="13">'县对下转移支付绩效目标表09-2'!$A:$A,'县对下转移支付绩效目标表09-2'!$1:$1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<sst xmlns="http://schemas.openxmlformats.org/spreadsheetml/2006/main" count="1487" uniqueCount="473">
  <si>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</si>
  <si>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</si>
  <si>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</si>
  <si>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</si>
  <si>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</si>
  <si>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</si>
  <si>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</si>
  <si>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</si>
  <si>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</si>
  <si>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</si>
  <si>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</si>
  <si>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</si>
  <si>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</si>
  <si>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</si>
  <si>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</si>
  <si>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</si>
  <si>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</si>
  <si>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</si>
  <si>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</si>
  <si>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</si>
  <si>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</si>
  <si>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</si>
  <si>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</si>
  <si>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</si>
  <si>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</si>
  <si>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</si>
  <si>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</si>
  <si>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</si>
  <si>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</si>
  <si>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</si>
  <si>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</si>
  <si>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</si>
  <si>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</si>
  <si>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</si>
  <si>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</si>
  <si>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</si>
  <si>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</si>
  <si>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</si>
  <si>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</si>
  <si>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</si>
  <si>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</si>
  <si>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</si>
  <si>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</si>
  <si>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</si>
  <si>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</si>
  <si>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</si>
  <si>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</si>
  <si>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</si>
  <si>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</si>
  <si>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</si>
  <si>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</si>
  <si>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</si>
  <si>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</si>
  <si>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</si>
  <si>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</si>
  <si>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</si>
  <si>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</si>
  <si>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</si>
  <si>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</si>
  <si>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</si>
  <si>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</si>
  <si>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</si>
  <si>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</si>
  <si>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</si>
  <si>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</si>
  <si>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</si>
  <si>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</si>
  <si>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</si>
  <si>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</si>
  <si>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721</t>
  </si>
  <si>
    <t>寻甸回族彝族自治县地方公路管理站</t>
  </si>
  <si>
    <t>721001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</si>
  <si>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</si>
  <si>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</si>
  <si>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</si>
  <si>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</si>
  <si>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</si>
  <si>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</si>
  <si>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</si>
  <si>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</si>
  <si>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</si>
  <si>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</si>
  <si>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</si>
  <si>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</si>
  <si>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</si>
  <si>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</si>
  <si>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</si>
  <si>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</si>
  <si>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</si>
  <si>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</si>
  <si>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</si>
  <si>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</si>
  <si>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</si>
  <si>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</si>
  <si>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</si>
  <si>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</si>
  <si>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</si>
  <si>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</si>
  <si>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</si>
  <si>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</si>
  <si>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2080599</t>
  </si>
  <si>
    <t>其他行政事业单位养老支出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</si>
  <si>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</si>
  <si>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</si>
  <si>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</si>
  <si>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</si>
  <si>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</si>
  <si>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</si>
  <si>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</si>
  <si>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</si>
  <si>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</si>
  <si>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</si>
  <si>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</si>
  <si>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</si>
  <si>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</si>
  <si>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</si>
  <si>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214</t>
  </si>
  <si>
    <t>交通运输支出</t>
  </si>
  <si>
    <t>21401</t>
  </si>
  <si>
    <t>公路水路运输</t>
  </si>
  <si>
    <t>2140106</t>
  </si>
  <si>
    <t>公路养护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</si>
  <si>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</si>
  <si>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</si>
  <si>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</si>
  <si>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</si>
  <si>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</si>
  <si>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</si>
  <si>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</si>
  <si>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</si>
  <si>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</si>
  <si>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</si>
  <si>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</si>
  <si>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</si>
  <si>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</si>
  <si>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</si>
  <si>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</si>
  <si>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</si>
  <si>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</si>
  <si>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</si>
  <si>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</si>
  <si>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</si>
  <si>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</si>
  <si>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</si>
  <si>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</si>
  <si>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</si>
  <si>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</si>
  <si>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</si>
  <si>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</si>
  <si>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</si>
  <si>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</si>
  <si>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</si>
  <si>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</si>
  <si>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</si>
  <si>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</si>
  <si>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</si>
  <si>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</si>
  <si>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</si>
  <si>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</si>
  <si>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</si>
  <si>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</si>
  <si>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</si>
  <si>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</si>
  <si>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</si>
  <si>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</si>
  <si>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</si>
  <si>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3</t>
  </si>
  <si>
    <t>4</t>
  </si>
  <si>
    <t>5</t>
  </si>
  <si>
    <t>6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</si>
  <si>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</si>
  <si>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</si>
  <si>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</si>
  <si>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</si>
  <si>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</si>
  <si>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</si>
  <si>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</si>
  <si>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</si>
  <si>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备注：本单位2025年无“三公”经费支出预算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</si>
  <si>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</si>
  <si>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</si>
  <si>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</si>
  <si>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</si>
  <si>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</si>
  <si>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</si>
  <si>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</si>
  <si>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</si>
  <si>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</si>
  <si>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</si>
  <si>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</si>
  <si>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</si>
  <si>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</si>
  <si>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</si>
  <si>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</si>
  <si>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</si>
  <si>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</si>
  <si>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</si>
  <si>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</si>
  <si>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530129210000000004328</t>
  </si>
  <si>
    <t>事业人员支出工资</t>
  </si>
  <si>
    <t>30101</t>
  </si>
  <si>
    <t>基本工资</t>
  </si>
  <si>
    <t>30102</t>
  </si>
  <si>
    <t>津贴补贴</t>
  </si>
  <si>
    <t>30107</t>
  </si>
  <si>
    <t>绩效工资</t>
  </si>
  <si>
    <t>530129210000000004329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</si>
  <si>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</si>
  <si>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</si>
  <si>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</si>
  <si>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</si>
  <si>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</si>
  <si>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</si>
  <si>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</si>
  <si>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</si>
  <si>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</si>
  <si>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530129210000000004330</t>
  </si>
  <si>
    <t>30113</t>
  </si>
  <si>
    <t>530129210000000004331</t>
  </si>
  <si>
    <t>对个人和家庭的补助</t>
  </si>
  <si>
    <t>30304</t>
  </si>
  <si>
    <t>抚恤金</t>
  </si>
  <si>
    <t>530129210000000004334</t>
  </si>
  <si>
    <t>工会经费</t>
  </si>
  <si>
    <t>30228</t>
  </si>
  <si>
    <t>530129210000000004335</t>
  </si>
  <si>
    <t>一般公用经费支出</t>
  </si>
  <si>
    <t>30201</t>
  </si>
  <si>
    <t>办公费</t>
  </si>
  <si>
    <t>30205</t>
  </si>
  <si>
    <t>水费</t>
  </si>
  <si>
    <t>30206</t>
  </si>
  <si>
    <t>电费</t>
  </si>
  <si>
    <t>30299</t>
  </si>
  <si>
    <t>其他商品和服务支出</t>
  </si>
  <si>
    <t>530129231100001375370</t>
  </si>
  <si>
    <t>事业人员绩效奖励</t>
  </si>
  <si>
    <t>530129231100001375394</t>
  </si>
  <si>
    <t>遗属补助</t>
  </si>
  <si>
    <t>30305</t>
  </si>
  <si>
    <t>生活补助</t>
  </si>
  <si>
    <t>530129241100002363335</t>
  </si>
  <si>
    <t>530129251100003827564</t>
  </si>
  <si>
    <t>未在工资统发人员绩效工资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</si>
  <si>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</si>
  <si>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</si>
  <si>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</si>
  <si>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</si>
  <si>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</si>
  <si>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</si>
  <si>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</si>
  <si>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专项业务类</t>
  </si>
  <si>
    <t>530129231100001665738</t>
  </si>
  <si>
    <t>2023年政府还贷二级公路取消收费后路面养护工程补助资金</t>
  </si>
  <si>
    <t>31005</t>
  </si>
  <si>
    <t>基础设施建设</t>
  </si>
  <si>
    <t>事业发展类</t>
  </si>
  <si>
    <t>530129241100002714045</t>
  </si>
  <si>
    <t>昆明市2023年农村公路日常养护市级补助专项资金</t>
  </si>
  <si>
    <t>530129241100002770236</t>
  </si>
  <si>
    <t>资金2024年政府还贷二级公路取消收费后市级补助专项资金</t>
  </si>
  <si>
    <t>530129241100003094435</t>
  </si>
  <si>
    <t>（第二批）2024年政府还贷二级公路取消收费后市级补助专项资金</t>
  </si>
  <si>
    <t>530129241100003122716</t>
  </si>
  <si>
    <t>2024年农村公路养护资金</t>
  </si>
  <si>
    <t>530129241100003254362</t>
  </si>
  <si>
    <t>2024年农村公路养护市级补助资金</t>
  </si>
  <si>
    <t>530129251100003875006</t>
  </si>
  <si>
    <t>农村公路养护工作经费</t>
  </si>
  <si>
    <t>530129251100004001854</t>
  </si>
  <si>
    <t>2023年普通省道农村公路养护补助资金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</si>
  <si>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</si>
  <si>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</si>
  <si>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</si>
  <si>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</si>
  <si>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</si>
  <si>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</si>
  <si>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</si>
  <si>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</si>
  <si>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</si>
  <si>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</si>
  <si>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认真贯彻执行2025年农村公路养护工作</t>
  </si>
  <si>
    <t>产出指标</t>
  </si>
  <si>
    <t>数量指标</t>
  </si>
  <si>
    <t>农村公路养护工作经费保障人数</t>
  </si>
  <si>
    <t>&gt;=</t>
  </si>
  <si>
    <t>27</t>
  </si>
  <si>
    <t>人</t>
  </si>
  <si>
    <t>定量指标</t>
  </si>
  <si>
    <t xml:space="preserve">反映农村公路养护工作经费保障部门（单位）正常运转的在职人数情况。在职人数主要指办公、会议、培训、差旅、水费、电费等公用经费中服务保障的人数。
</t>
  </si>
  <si>
    <t>效益指标</t>
  </si>
  <si>
    <t>社会效益</t>
  </si>
  <si>
    <t>部门运转</t>
  </si>
  <si>
    <t>=</t>
  </si>
  <si>
    <t>正常运转</t>
  </si>
  <si>
    <t>定性指标</t>
  </si>
  <si>
    <t xml:space="preserve">反映部门（单位）正常运转情况。
</t>
  </si>
  <si>
    <t>“三公经费”控制情况</t>
  </si>
  <si>
    <t>只减不增</t>
  </si>
  <si>
    <t xml:space="preserve">反映各部门“三公”经费只减不增的要求完成情况。“三公经费”变动率=[（本年度“三公经费”总额-上年度“三公经费”总额）/上年度“三公经费”总额]*100%。“三公经费”：年度预算安排的因公出国（境）费、公务车辆购置及运行费和公务招待费。
</t>
  </si>
  <si>
    <t>满意度指标</t>
  </si>
  <si>
    <t>服务对象满意度</t>
  </si>
  <si>
    <t>单位人员满意度</t>
  </si>
  <si>
    <t>90</t>
  </si>
  <si>
    <t>%</t>
  </si>
  <si>
    <t xml:space="preserve">反映部门（单位）人员对公用经费保障的满意程度。
</t>
  </si>
  <si>
    <t>2024年政府还贷二级公路取消收费后农村公路养护</t>
  </si>
  <si>
    <t>支持普通省道养护</t>
  </si>
  <si>
    <t>8.16</t>
  </si>
  <si>
    <t>公里</t>
  </si>
  <si>
    <t>支持农村公路养护</t>
  </si>
  <si>
    <t>6.305</t>
  </si>
  <si>
    <t>实施农村公路路况自动化检测里程</t>
  </si>
  <si>
    <t>增长</t>
  </si>
  <si>
    <t>支持农村公路危桥改造</t>
  </si>
  <si>
    <t>座</t>
  </si>
  <si>
    <t>质量指标</t>
  </si>
  <si>
    <t>实施路段技术状况水平</t>
  </si>
  <si>
    <t>提升</t>
  </si>
  <si>
    <t>时效指标</t>
  </si>
  <si>
    <t>按期完成投资空</t>
  </si>
  <si>
    <t>是</t>
  </si>
  <si>
    <t>经济效益</t>
  </si>
  <si>
    <t>对经济发展的促进作用</t>
  </si>
  <si>
    <t>基本公共服务水平</t>
  </si>
  <si>
    <t>社会公众满意度</t>
  </si>
  <si>
    <t>80</t>
  </si>
  <si>
    <t>完成2023年寻甸县农村公路日常养护任务</t>
  </si>
  <si>
    <t>省道养护里程</t>
  </si>
  <si>
    <t>28.409</t>
  </si>
  <si>
    <t>反映新建、改造、修缮工程量完成情况。</t>
  </si>
  <si>
    <t>县道养护里程</t>
  </si>
  <si>
    <t>615.558</t>
  </si>
  <si>
    <t>反映主体工程完成情况。
主体工程完成率=（按计划完成主体工程的工程量/计划完成主体工程量）*100%。</t>
  </si>
  <si>
    <t>1144.391</t>
  </si>
  <si>
    <t>反映工程设计实现的功能数量或工程的相对独立单元的数量。</t>
  </si>
  <si>
    <t>资金使用合规率</t>
  </si>
  <si>
    <t>100</t>
  </si>
  <si>
    <t>反映工程实施期间的安全目标。</t>
  </si>
  <si>
    <t>列养率</t>
  </si>
  <si>
    <t>反映项目验收情况。
竣工验收合格率=（验收合格单元工程数量/完工单元工程总数）×100%。</t>
  </si>
  <si>
    <t>按期完成投资</t>
  </si>
  <si>
    <t>反映工程按计划完工情况。
计划完工率=实际完成工程项目个数/按计划应完成项目个数。</t>
  </si>
  <si>
    <t>反映设施建成后的利用、使用的情况。
综合使用率=（投入使用的基础建设工程建设内容/完成建设内容）*100%</t>
  </si>
  <si>
    <t>公路安全水平</t>
  </si>
  <si>
    <t>反映建设项目设施设计功能的实现情况。
设计功能实现率=（实际实现设计功能数/计划实现设计功能数）*100%</t>
  </si>
  <si>
    <t>可持续影响</t>
  </si>
  <si>
    <t>使用年限</t>
  </si>
  <si>
    <t>年</t>
  </si>
  <si>
    <t>通过工程设计使用年限反映可持续的效果。</t>
  </si>
  <si>
    <t>受益人群满意度</t>
  </si>
  <si>
    <t>85</t>
  </si>
  <si>
    <t>调查人群中对设施建设或设施运行的满意度。
受益人群覆盖率=（调查人群中对设施建设或设施运行的人数/问卷调查人数）*100%</t>
  </si>
  <si>
    <t>2024年农村公路养护</t>
  </si>
  <si>
    <t>养护桥梁（座）</t>
  </si>
  <si>
    <t>137</t>
  </si>
  <si>
    <t>桥梁养护</t>
  </si>
  <si>
    <t>养护工程</t>
  </si>
  <si>
    <t>107.179</t>
  </si>
  <si>
    <t>优良路率较上年提升</t>
  </si>
  <si>
    <t>1.00</t>
  </si>
  <si>
    <t>农村公路养护</t>
  </si>
  <si>
    <t>资金使用合规性</t>
  </si>
  <si>
    <t>是/否</t>
  </si>
  <si>
    <t>完工项目验收合格率</t>
  </si>
  <si>
    <t>成本指标</t>
  </si>
  <si>
    <t>经济成本指标</t>
  </si>
  <si>
    <t>明显</t>
  </si>
  <si>
    <t>生态效益</t>
  </si>
  <si>
    <t>交通建设符合环评审批要求</t>
  </si>
  <si>
    <t>符合</t>
  </si>
  <si>
    <t>新改建公路项目适应未来一定时期内交通需求</t>
  </si>
  <si>
    <t>改善通行服务水平群众满意度</t>
  </si>
  <si>
    <t>2024年政府还贷二级公路取消收费后农村公路养护（第二批）</t>
  </si>
  <si>
    <t>支持农村公路养护（公里）</t>
  </si>
  <si>
    <t>实施农村公路路况自动化检测里程（较2023年）</t>
  </si>
  <si>
    <t>2023年60公里养护工程里程（公里）</t>
  </si>
  <si>
    <t>农村公路养护养护工程</t>
  </si>
  <si>
    <t>1%</t>
  </si>
  <si>
    <t>农村公路路面自动化检测比例</t>
  </si>
  <si>
    <t>农村公路养护工程实施比例</t>
  </si>
  <si>
    <t>农村公路养护资金使用</t>
  </si>
  <si>
    <t>完成农村公路路面养护工程和日常养护</t>
  </si>
  <si>
    <t>养护公路里程（公里）</t>
  </si>
  <si>
    <t>3849.948</t>
  </si>
  <si>
    <t>寻财行【2023】26号</t>
  </si>
  <si>
    <t>养护桥梁里程（延米）</t>
  </si>
  <si>
    <t>4023.44</t>
  </si>
  <si>
    <t>米</t>
  </si>
  <si>
    <t>60</t>
  </si>
  <si>
    <t>农村公路养护实施比例</t>
  </si>
  <si>
    <t>完成农村公路路面养护工程</t>
  </si>
  <si>
    <t>地方公路管养普通省道蒙姑-铁厂</t>
  </si>
  <si>
    <t>农村公路养护工程</t>
  </si>
  <si>
    <t>20</t>
  </si>
  <si>
    <t>甸头-长箐6公里，大麻栗树-军民水库13公里，下大火塘-大川峰1公里</t>
  </si>
  <si>
    <t>资金全部用于地方公路管养普通省道和农村公路养护工程</t>
  </si>
  <si>
    <t>资金使用审批流程规范</t>
  </si>
  <si>
    <t>资金拨付及时到位</t>
  </si>
  <si>
    <t>资金支持项目按期完成</t>
  </si>
  <si>
    <t>普通公路公众服务水平</t>
  </si>
  <si>
    <t>明显提升</t>
  </si>
  <si>
    <t>提升普通公路公众服务水平</t>
  </si>
  <si>
    <t>提升公路安全水平</t>
  </si>
  <si>
    <t>公路畅通水平</t>
  </si>
  <si>
    <t>提升公路畅通水平</t>
  </si>
  <si>
    <t>预算06表</t>
  </si>
  <si>
    <t>政府性基金预算支出预算表</t>
  </si>
  <si>
    <t>单位名称：昆明市发展和改革委员会</t>
  </si>
  <si>
    <t>政府性基金预算支出</t>
  </si>
  <si>
    <t>备注：本单位2025年无政府性基金预算支出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</si>
  <si>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</si>
  <si>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</si>
  <si>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</si>
  <si>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</si>
  <si>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</si>
  <si>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</si>
  <si>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</si>
  <si>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</si>
  <si>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</si>
  <si>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</si>
  <si>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</si>
  <si>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备注：本单位2025年无部门政府采购预算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</si>
  <si>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</si>
  <si>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</si>
  <si>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</si>
  <si>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</si>
  <si>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</si>
  <si>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</si>
  <si>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</si>
  <si>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备注：本单位2025年无政府购买服务预算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</si>
  <si>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</si>
  <si>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</si>
  <si>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</si>
  <si>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</si>
  <si>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</si>
  <si>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</si>
  <si>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</si>
  <si>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</si>
  <si>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</si>
  <si>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</si>
  <si>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</si>
  <si>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</si>
  <si>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</si>
  <si>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</si>
  <si>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</si>
  <si>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</si>
  <si>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</si>
  <si>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</si>
  <si>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</si>
  <si>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</si>
  <si>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</si>
  <si>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</si>
  <si>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</si>
  <si>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备注：本单位2025年无县对下转移支付预算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</si>
  <si>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</si>
  <si>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</si>
  <si>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</si>
  <si>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</si>
  <si>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</si>
  <si>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</si>
  <si>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</si>
  <si>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</si>
  <si>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</si>
  <si>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备注：本单位2025年无新增资产配置预算</t>
  </si>
  <si>
    <t>预算11表</t>
  </si>
  <si>
    <t>上级补助</t>
  </si>
  <si>
    <t>备注：本单位本年度无上级补助项目支出预算，此表为空。</t>
  </si>
  <si>
    <t>预算12表</t>
  </si>
  <si>
    <t>项目级次</t>
  </si>
  <si>
    <t>311 专项业务类</t>
  </si>
  <si>
    <t>本级</t>
  </si>
  <si>
    <t>313 事业发展类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</si>
</sst>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yyyy/mm/dd"/>
    <numFmt numFmtId="178" formatCode="#,##0.00;\-#,##0.00;;@"/>
    <numFmt numFmtId="179" formatCode="hh:mm:ss"/>
    <numFmt numFmtId="180" formatCode="#,##0;\-#,##0;;@"/>
  </numFmts>
  <fonts count="38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4"/>
      <color theme="1"/>
      <name val="宋体"/>
      <charset val="134"/>
    </font>
    <font>
      <sz val="14"/>
      <color rgb="FFFF0000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sz val="1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1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20" applyNumberFormat="0" applyAlignment="0" applyProtection="0">
      <alignment vertical="center"/>
    </xf>
    <xf numFmtId="0" fontId="27" fillId="5" borderId="21" applyNumberFormat="0" applyAlignment="0" applyProtection="0">
      <alignment vertical="center"/>
    </xf>
    <xf numFmtId="0" fontId="28" fillId="5" borderId="20" applyNumberFormat="0" applyAlignment="0" applyProtection="0">
      <alignment vertical="center"/>
    </xf>
    <xf numFmtId="0" fontId="29" fillId="6" borderId="22" applyNumberFormat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31" fillId="0" borderId="24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176" fontId="37" fillId="0" borderId="7">
      <alignment horizontal="right" vertical="center"/>
    </xf>
    <xf numFmtId="177" fontId="37" fillId="0" borderId="7">
      <alignment horizontal="right" vertical="center"/>
    </xf>
    <xf numFmtId="10" fontId="37" fillId="0" borderId="7">
      <alignment horizontal="right" vertical="center"/>
    </xf>
    <xf numFmtId="178" fontId="37" fillId="0" borderId="7">
      <alignment horizontal="right" vertical="center"/>
    </xf>
    <xf numFmtId="49" fontId="37" fillId="0" borderId="7">
      <alignment horizontal="left" vertical="center" wrapText="1"/>
    </xf>
    <xf numFmtId="178" fontId="37" fillId="0" borderId="7">
      <alignment horizontal="right" vertical="center"/>
    </xf>
    <xf numFmtId="179" fontId="37" fillId="0" borderId="7">
      <alignment horizontal="right" vertical="center"/>
    </xf>
    <xf numFmtId="180" fontId="37" fillId="0" borderId="7">
      <alignment horizontal="right" vertical="center"/>
    </xf>
    <xf numFmtId="0" fontId="37" fillId="0" borderId="0">
      <alignment vertical="top"/>
      <protection locked="0"/>
    </xf>
    <xf numFmtId="0" fontId="10" fillId="0" borderId="0"/>
  </cellStyleXfs>
  <cellXfs count="224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Fill="1" applyBorder="1" applyAlignment="1" applyProtection="1">
      <alignment horizontal="left" vertical="center"/>
      <protection locked="0"/>
    </xf>
    <xf numFmtId="4" fontId="2" fillId="0" borderId="7" xfId="0" applyNumberFormat="1" applyFont="1" applyFill="1" applyBorder="1" applyAlignment="1" applyProtection="1">
      <alignment horizontal="right" vertical="center" wrapText="1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49" fontId="5" fillId="0" borderId="7" xfId="53" applyFont="1">
      <alignment horizontal="left" vertical="center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6" fillId="0" borderId="0" xfId="57" applyFont="1" applyFill="1" applyBorder="1" applyAlignment="1" applyProtection="1">
      <alignment horizontal="left" vertical="center"/>
    </xf>
    <xf numFmtId="0" fontId="7" fillId="0" borderId="0" xfId="57" applyFont="1" applyFill="1" applyBorder="1" applyAlignment="1" applyProtection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8" fillId="0" borderId="0" xfId="0" applyFont="1" applyBorder="1" applyAlignment="1" applyProtection="1">
      <alignment vertical="top"/>
      <protection locked="0"/>
    </xf>
    <xf numFmtId="0" fontId="8" fillId="0" borderId="0" xfId="0" applyFont="1" applyBorder="1" applyAlignment="1">
      <alignment vertical="top"/>
    </xf>
    <xf numFmtId="0" fontId="9" fillId="2" borderId="0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Border="1" applyProtection="1">
      <protection locked="0"/>
    </xf>
    <xf numFmtId="0" fontId="8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>
      <alignment horizont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10" fillId="0" borderId="0" xfId="57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11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0" fillId="0" borderId="0" xfId="57" applyFont="1" applyFill="1" applyBorder="1" applyAlignment="1" applyProtection="1">
      <alignment vertical="center"/>
    </xf>
    <xf numFmtId="0" fontId="1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8" fontId="5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5" fillId="0" borderId="7" xfId="56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8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12" fillId="0" borderId="0" xfId="0" applyFont="1" applyBorder="1" applyAlignment="1" applyProtection="1">
      <alignment horizontal="right"/>
      <protection locked="0"/>
    </xf>
    <xf numFmtId="49" fontId="12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3" fillId="0" borderId="0" xfId="0" applyFont="1" applyBorder="1" applyAlignment="1" applyProtection="1">
      <alignment horizontal="center" vertical="center" wrapText="1"/>
      <protection locked="0"/>
    </xf>
    <xf numFmtId="0" fontId="13" fillId="0" borderId="0" xfId="0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49" fontId="10" fillId="0" borderId="0" xfId="57" applyNumberFormat="1" applyFont="1" applyFill="1" applyBorder="1" applyAlignment="1" applyProtection="1"/>
    <xf numFmtId="0" fontId="0" fillId="0" borderId="0" xfId="0" applyFill="1" applyBorder="1" applyAlignment="1"/>
    <xf numFmtId="0" fontId="1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 indent="1"/>
    </xf>
    <xf numFmtId="0" fontId="2" fillId="0" borderId="7" xfId="0" applyFont="1" applyFill="1" applyBorder="1" applyAlignment="1">
      <alignment horizontal="left" vertical="center" wrapText="1" indent="2"/>
    </xf>
    <xf numFmtId="0" fontId="2" fillId="0" borderId="0" xfId="0" applyFont="1" applyFill="1" applyBorder="1" applyAlignment="1" applyProtection="1">
      <alignment horizontal="right" vertical="center"/>
      <protection locked="0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178" fontId="5" fillId="0" borderId="7" xfId="54" applyFont="1">
      <alignment horizontal="right" vertical="center"/>
    </xf>
    <xf numFmtId="178" fontId="5" fillId="0" borderId="7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8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/>
    </xf>
    <xf numFmtId="0" fontId="15" fillId="0" borderId="7" xfId="0" applyFont="1" applyBorder="1" applyAlignment="1" applyProtection="1">
      <alignment horizontal="center" vertical="center" wrapText="1"/>
      <protection locked="0"/>
    </xf>
    <xf numFmtId="0" fontId="15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7" xfId="0" applyFont="1" applyBorder="1" applyAlignment="1">
      <alignment horizontal="left" vertical="center"/>
    </xf>
    <xf numFmtId="0" fontId="16" fillId="0" borderId="7" xfId="0" applyFont="1" applyBorder="1" applyAlignment="1">
      <alignment horizontal="center" vertical="center"/>
    </xf>
    <xf numFmtId="0" fontId="16" fillId="0" borderId="7" xfId="0" applyFont="1" applyBorder="1" applyAlignment="1" applyProtection="1">
      <alignment horizontal="center" vertical="center" wrapText="1"/>
      <protection locked="0"/>
    </xf>
    <xf numFmtId="178" fontId="17" fillId="0" borderId="7" xfId="0" applyNumberFormat="1" applyFont="1" applyFill="1" applyBorder="1" applyAlignment="1">
      <alignment horizontal="right" vertical="center"/>
    </xf>
    <xf numFmtId="0" fontId="15" fillId="2" borderId="1" xfId="0" applyFont="1" applyFill="1" applyBorder="1" applyAlignment="1">
      <alignment horizontal="center" vertical="center"/>
    </xf>
    <xf numFmtId="0" fontId="15" fillId="0" borderId="2" xfId="0" applyFont="1" applyBorder="1" applyAlignment="1" applyProtection="1">
      <alignment horizontal="center" vertical="center"/>
      <protection locked="0"/>
    </xf>
    <xf numFmtId="0" fontId="15" fillId="0" borderId="3" xfId="0" applyFont="1" applyBorder="1" applyAlignment="1" applyProtection="1">
      <alignment horizontal="center" vertical="center"/>
      <protection locked="0"/>
    </xf>
    <xf numFmtId="0" fontId="15" fillId="0" borderId="4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15" fillId="2" borderId="6" xfId="0" applyFont="1" applyFill="1" applyBorder="1" applyAlignment="1" applyProtection="1">
      <alignment horizontal="center" vertical="center" wrapText="1"/>
      <protection locked="0"/>
    </xf>
    <xf numFmtId="0" fontId="15" fillId="0" borderId="6" xfId="0" applyFont="1" applyBorder="1" applyAlignment="1" applyProtection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178" fontId="5" fillId="0" borderId="1" xfId="0" applyNumberFormat="1" applyFont="1" applyFill="1" applyBorder="1" applyAlignment="1">
      <alignment horizontal="right" vertical="center"/>
    </xf>
    <xf numFmtId="178" fontId="5" fillId="0" borderId="1" xfId="54" applyFont="1" applyBorder="1">
      <alignment horizontal="right" vertical="center"/>
    </xf>
    <xf numFmtId="0" fontId="0" fillId="0" borderId="14" xfId="0" applyFont="1" applyBorder="1"/>
    <xf numFmtId="0" fontId="0" fillId="0" borderId="15" xfId="0" applyFont="1" applyBorder="1"/>
    <xf numFmtId="0" fontId="0" fillId="0" borderId="16" xfId="0" applyFont="1" applyBorder="1"/>
    <xf numFmtId="0" fontId="8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10" fillId="0" borderId="0" xfId="57" applyFont="1" applyFill="1" applyBorder="1" applyAlignment="1" applyProtection="1" quotePrefix="1">
      <alignment horizontal="left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  <cellStyle name="常规 5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ySplit="1" topLeftCell="A2" activePane="bottomLeft" state="frozen"/>
      <selection/>
      <selection pane="bottomLeft" activeCell="H25" sqref="H25"/>
    </sheetView>
  </sheetViews>
  <sheetFormatPr defaultColWidth="8.575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49"/>
      <c r="B2" s="49"/>
      <c r="C2" s="49"/>
      <c r="D2" s="68" t="s">
        <v>0</v>
      </c>
    </row>
    <row r="3" ht="41.25" customHeight="1" spans="1:1">
      <c r="A3" s="44" t="str">
        <f>"2025"&amp;"年部门财务收支预算总表"</f>
        <v>2025年部门财务收支预算总表</v>
      </c>
    </row>
    <row r="4" ht="17.25" customHeight="1" spans="1:4">
      <c r="A4" s="47" t="str">
        <f>"单位名称："&amp;"寻甸回族彝族自治县地方公路管理站"</f>
        <v>单位名称：寻甸回族彝族自治县地方公路管理站</v>
      </c>
      <c r="B4" s="182"/>
      <c r="D4" s="161" t="s">
        <v>1</v>
      </c>
    </row>
    <row r="5" ht="23.25" customHeight="1" spans="1:4">
      <c r="A5" s="183" t="s">
        <v>2</v>
      </c>
      <c r="B5" s="184"/>
      <c r="C5" s="183" t="s">
        <v>3</v>
      </c>
      <c r="D5" s="184"/>
    </row>
    <row r="6" ht="24" customHeight="1" spans="1:4">
      <c r="A6" s="183" t="s">
        <v>4</v>
      </c>
      <c r="B6" s="183" t="s">
        <v>5</v>
      </c>
      <c r="C6" s="183" t="s">
        <v>6</v>
      </c>
      <c r="D6" s="183" t="s">
        <v>5</v>
      </c>
    </row>
    <row r="7" ht="17.25" customHeight="1" spans="1:4">
      <c r="A7" s="185" t="s">
        <v>7</v>
      </c>
      <c r="B7" s="159">
        <v>28679231.18</v>
      </c>
      <c r="C7" s="185" t="s">
        <v>8</v>
      </c>
      <c r="D7" s="85"/>
    </row>
    <row r="8" ht="17.25" customHeight="1" spans="1:4">
      <c r="A8" s="185" t="s">
        <v>9</v>
      </c>
      <c r="B8" s="85"/>
      <c r="C8" s="185" t="s">
        <v>10</v>
      </c>
      <c r="D8" s="85"/>
    </row>
    <row r="9" ht="17.25" customHeight="1" spans="1:4">
      <c r="A9" s="185" t="s">
        <v>11</v>
      </c>
      <c r="B9" s="85"/>
      <c r="C9" s="223" t="s">
        <v>12</v>
      </c>
      <c r="D9" s="85"/>
    </row>
    <row r="10" ht="17.25" customHeight="1" spans="1:4">
      <c r="A10" s="185" t="s">
        <v>13</v>
      </c>
      <c r="B10" s="85"/>
      <c r="C10" s="223" t="s">
        <v>14</v>
      </c>
      <c r="D10" s="85"/>
    </row>
    <row r="11" ht="17.25" customHeight="1" spans="1:4">
      <c r="A11" s="185" t="s">
        <v>15</v>
      </c>
      <c r="B11" s="85"/>
      <c r="C11" s="223" t="s">
        <v>16</v>
      </c>
      <c r="D11" s="85"/>
    </row>
    <row r="12" ht="17.25" customHeight="1" spans="1:4">
      <c r="A12" s="185" t="s">
        <v>17</v>
      </c>
      <c r="B12" s="85"/>
      <c r="C12" s="223" t="s">
        <v>18</v>
      </c>
      <c r="D12" s="85"/>
    </row>
    <row r="13" ht="17.25" customHeight="1" spans="1:4">
      <c r="A13" s="185" t="s">
        <v>19</v>
      </c>
      <c r="B13" s="85"/>
      <c r="C13" s="33" t="s">
        <v>20</v>
      </c>
      <c r="D13" s="85"/>
    </row>
    <row r="14" ht="17.25" customHeight="1" spans="1:4">
      <c r="A14" s="185" t="s">
        <v>21</v>
      </c>
      <c r="B14" s="85"/>
      <c r="C14" s="33" t="s">
        <v>22</v>
      </c>
      <c r="D14" s="159">
        <v>668093.24</v>
      </c>
    </row>
    <row r="15" ht="17.25" customHeight="1" spans="1:4">
      <c r="A15" s="185" t="s">
        <v>23</v>
      </c>
      <c r="B15" s="85"/>
      <c r="C15" s="33" t="s">
        <v>24</v>
      </c>
      <c r="D15" s="159">
        <v>511005.05</v>
      </c>
    </row>
    <row r="16" ht="17.25" customHeight="1" spans="1:4">
      <c r="A16" s="185" t="s">
        <v>25</v>
      </c>
      <c r="B16" s="85"/>
      <c r="C16" s="33" t="s">
        <v>26</v>
      </c>
      <c r="D16" s="85"/>
    </row>
    <row r="17" ht="17.25" customHeight="1" spans="1:4">
      <c r="A17" s="186"/>
      <c r="B17" s="85"/>
      <c r="C17" s="33" t="s">
        <v>27</v>
      </c>
      <c r="D17" s="85"/>
    </row>
    <row r="18" ht="17.25" customHeight="1" spans="1:4">
      <c r="A18" s="187"/>
      <c r="B18" s="85"/>
      <c r="C18" s="33" t="s">
        <v>28</v>
      </c>
      <c r="D18" s="85"/>
    </row>
    <row r="19" ht="17.25" customHeight="1" spans="1:4">
      <c r="A19" s="187"/>
      <c r="B19" s="85"/>
      <c r="C19" s="33" t="s">
        <v>29</v>
      </c>
      <c r="D19" s="159">
        <v>27130057.21</v>
      </c>
    </row>
    <row r="20" ht="17.25" customHeight="1" spans="1:4">
      <c r="A20" s="187"/>
      <c r="B20" s="85"/>
      <c r="C20" s="33" t="s">
        <v>30</v>
      </c>
      <c r="D20" s="85"/>
    </row>
    <row r="21" ht="17.25" customHeight="1" spans="1:4">
      <c r="A21" s="187"/>
      <c r="B21" s="85"/>
      <c r="C21" s="33" t="s">
        <v>31</v>
      </c>
      <c r="D21" s="85"/>
    </row>
    <row r="22" ht="17.25" customHeight="1" spans="1:4">
      <c r="A22" s="187"/>
      <c r="B22" s="85"/>
      <c r="C22" s="33" t="s">
        <v>32</v>
      </c>
      <c r="D22" s="85"/>
    </row>
    <row r="23" ht="17.25" customHeight="1" spans="1:4">
      <c r="A23" s="187"/>
      <c r="B23" s="85"/>
      <c r="C23" s="33" t="s">
        <v>33</v>
      </c>
      <c r="D23" s="85"/>
    </row>
    <row r="24" ht="17.25" customHeight="1" spans="1:4">
      <c r="A24" s="187"/>
      <c r="B24" s="85"/>
      <c r="C24" s="33" t="s">
        <v>34</v>
      </c>
      <c r="D24" s="85"/>
    </row>
    <row r="25" ht="17.25" customHeight="1" spans="1:4">
      <c r="A25" s="187"/>
      <c r="B25" s="85"/>
      <c r="C25" s="33" t="s">
        <v>35</v>
      </c>
      <c r="D25" s="159">
        <v>370075.68</v>
      </c>
    </row>
    <row r="26" ht="17.25" customHeight="1" spans="1:4">
      <c r="A26" s="187"/>
      <c r="B26" s="85"/>
      <c r="C26" s="33" t="s">
        <v>36</v>
      </c>
      <c r="D26" s="85"/>
    </row>
    <row r="27" ht="17.25" customHeight="1" spans="1:4">
      <c r="A27" s="187"/>
      <c r="B27" s="85"/>
      <c r="C27" s="186" t="s">
        <v>37</v>
      </c>
      <c r="D27" s="85"/>
    </row>
    <row r="28" ht="17.25" customHeight="1" spans="1:4">
      <c r="A28" s="187"/>
      <c r="B28" s="85"/>
      <c r="C28" s="33" t="s">
        <v>38</v>
      </c>
      <c r="D28" s="85"/>
    </row>
    <row r="29" ht="16.5" customHeight="1" spans="1:4">
      <c r="A29" s="187"/>
      <c r="B29" s="85"/>
      <c r="C29" s="33" t="s">
        <v>39</v>
      </c>
      <c r="D29" s="85"/>
    </row>
    <row r="30" ht="16.5" customHeight="1" spans="1:4">
      <c r="A30" s="187"/>
      <c r="B30" s="85"/>
      <c r="C30" s="186" t="s">
        <v>40</v>
      </c>
      <c r="D30" s="85"/>
    </row>
    <row r="31" ht="17.25" customHeight="1" spans="1:4">
      <c r="A31" s="187"/>
      <c r="B31" s="85"/>
      <c r="C31" s="186" t="s">
        <v>41</v>
      </c>
      <c r="D31" s="85"/>
    </row>
    <row r="32" ht="17.25" customHeight="1" spans="1:4">
      <c r="A32" s="187"/>
      <c r="B32" s="85"/>
      <c r="C32" s="33" t="s">
        <v>42</v>
      </c>
      <c r="D32" s="85"/>
    </row>
    <row r="33" ht="16.5" customHeight="1" spans="1:4">
      <c r="A33" s="187" t="s">
        <v>43</v>
      </c>
      <c r="B33" s="159">
        <v>28679231.18</v>
      </c>
      <c r="C33" s="187" t="s">
        <v>44</v>
      </c>
      <c r="D33" s="159">
        <v>28679231.18</v>
      </c>
    </row>
    <row r="34" ht="16.5" customHeight="1" spans="1:4">
      <c r="A34" s="186" t="s">
        <v>45</v>
      </c>
      <c r="B34" s="85"/>
      <c r="C34" s="186" t="s">
        <v>46</v>
      </c>
      <c r="D34" s="159"/>
    </row>
    <row r="35" ht="16.5" customHeight="1" spans="1:4">
      <c r="A35" s="33" t="s">
        <v>47</v>
      </c>
      <c r="B35" s="85"/>
      <c r="C35" s="33" t="s">
        <v>47</v>
      </c>
      <c r="D35" s="160"/>
    </row>
    <row r="36" ht="16.5" customHeight="1" spans="1:4">
      <c r="A36" s="33" t="s">
        <v>48</v>
      </c>
      <c r="B36" s="85"/>
      <c r="C36" s="33" t="s">
        <v>49</v>
      </c>
      <c r="D36" s="160"/>
    </row>
    <row r="37" ht="16.5" customHeight="1" spans="1:4">
      <c r="A37" s="188" t="s">
        <v>50</v>
      </c>
      <c r="B37" s="85"/>
      <c r="C37" s="188" t="s">
        <v>51</v>
      </c>
      <c r="D37" s="159">
        <v>28679231.18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C23" sqref="C23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24">
        <v>1</v>
      </c>
      <c r="B2" s="125">
        <v>0</v>
      </c>
      <c r="C2" s="124">
        <v>1</v>
      </c>
      <c r="D2" s="126"/>
      <c r="E2" s="126"/>
      <c r="F2" s="123" t="s">
        <v>406</v>
      </c>
    </row>
    <row r="3" ht="42" customHeight="1" spans="1:6">
      <c r="A3" s="127" t="str">
        <f>"2025"&amp;"年部门政府性基金预算支出预算表"</f>
        <v>2025年部门政府性基金预算支出预算表</v>
      </c>
      <c r="B3" s="127" t="s">
        <v>407</v>
      </c>
      <c r="C3" s="128"/>
      <c r="D3" s="129"/>
      <c r="E3" s="129"/>
      <c r="F3" s="129"/>
    </row>
    <row r="4" ht="13.5" customHeight="1" spans="1:6">
      <c r="A4" s="5" t="str">
        <f>"单位名称："&amp;"寻甸回族彝族自治县地方公路管理站"</f>
        <v>单位名称：寻甸回族彝族自治县地方公路管理站</v>
      </c>
      <c r="B4" s="5" t="s">
        <v>408</v>
      </c>
      <c r="C4" s="124"/>
      <c r="D4" s="126"/>
      <c r="E4" s="126"/>
      <c r="F4" s="123" t="s">
        <v>1</v>
      </c>
    </row>
    <row r="5" ht="19.5" customHeight="1" spans="1:6">
      <c r="A5" s="130" t="s">
        <v>181</v>
      </c>
      <c r="B5" s="131" t="s">
        <v>73</v>
      </c>
      <c r="C5" s="130" t="s">
        <v>74</v>
      </c>
      <c r="D5" s="11" t="s">
        <v>409</v>
      </c>
      <c r="E5" s="12"/>
      <c r="F5" s="13"/>
    </row>
    <row r="6" ht="18.75" customHeight="1" spans="1:6">
      <c r="A6" s="132"/>
      <c r="B6" s="133"/>
      <c r="C6" s="132"/>
      <c r="D6" s="16" t="s">
        <v>55</v>
      </c>
      <c r="E6" s="11" t="s">
        <v>76</v>
      </c>
      <c r="F6" s="16" t="s">
        <v>77</v>
      </c>
    </row>
    <row r="7" ht="18.75" customHeight="1" spans="1:6">
      <c r="A7" s="72">
        <v>1</v>
      </c>
      <c r="B7" s="134" t="s">
        <v>84</v>
      </c>
      <c r="C7" s="72">
        <v>3</v>
      </c>
      <c r="D7" s="135">
        <v>4</v>
      </c>
      <c r="E7" s="135">
        <v>5</v>
      </c>
      <c r="F7" s="135">
        <v>6</v>
      </c>
    </row>
    <row r="8" ht="21" customHeight="1" spans="1:6">
      <c r="A8" s="21"/>
      <c r="B8" s="21"/>
      <c r="C8" s="21"/>
      <c r="D8" s="85"/>
      <c r="E8" s="85"/>
      <c r="F8" s="85"/>
    </row>
    <row r="9" ht="21" customHeight="1" spans="1:6">
      <c r="A9" s="21"/>
      <c r="B9" s="21"/>
      <c r="C9" s="21"/>
      <c r="D9" s="85"/>
      <c r="E9" s="85"/>
      <c r="F9" s="85"/>
    </row>
    <row r="10" ht="18.75" customHeight="1" spans="1:6">
      <c r="A10" s="136" t="s">
        <v>170</v>
      </c>
      <c r="B10" s="136" t="s">
        <v>170</v>
      </c>
      <c r="C10" s="137" t="s">
        <v>170</v>
      </c>
      <c r="D10" s="85"/>
      <c r="E10" s="85"/>
      <c r="F10" s="85"/>
    </row>
    <row r="11" customHeight="1" spans="1:1">
      <c r="A11" s="138" t="s">
        <v>410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Zeros="0" workbookViewId="0">
      <pane ySplit="1" topLeftCell="A2" activePane="bottomLeft" state="frozen"/>
      <selection/>
      <selection pane="bottomLeft" activeCell="A11" sqref="A11:S11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89"/>
      <c r="C2" s="89"/>
      <c r="R2" s="3"/>
      <c r="S2" s="3" t="s">
        <v>411</v>
      </c>
    </row>
    <row r="3" ht="41.25" customHeight="1" spans="1:19">
      <c r="A3" s="78" t="str">
        <f>"2025"&amp;"年部门政府采购预算表"</f>
        <v>2025年部门政府采购预算表</v>
      </c>
      <c r="B3" s="70"/>
      <c r="C3" s="70"/>
      <c r="D3" s="4"/>
      <c r="E3" s="4"/>
      <c r="F3" s="4"/>
      <c r="G3" s="4"/>
      <c r="H3" s="4"/>
      <c r="I3" s="4"/>
      <c r="J3" s="4"/>
      <c r="K3" s="4"/>
      <c r="L3" s="4"/>
      <c r="M3" s="70"/>
      <c r="N3" s="4"/>
      <c r="O3" s="4"/>
      <c r="P3" s="70"/>
      <c r="Q3" s="4"/>
      <c r="R3" s="70"/>
      <c r="S3" s="70"/>
    </row>
    <row r="4" ht="18.75" customHeight="1" spans="1:19">
      <c r="A4" s="116" t="str">
        <f>"单位名称："&amp;"寻甸回族彝族自治县地方公路管理站"</f>
        <v>单位名称：寻甸回族彝族自治县地方公路管理站</v>
      </c>
      <c r="B4" s="91"/>
      <c r="C4" s="91"/>
      <c r="D4" s="7"/>
      <c r="E4" s="7"/>
      <c r="F4" s="7"/>
      <c r="G4" s="7"/>
      <c r="H4" s="7"/>
      <c r="I4" s="7"/>
      <c r="J4" s="7"/>
      <c r="K4" s="7"/>
      <c r="L4" s="7"/>
      <c r="R4" s="8"/>
      <c r="S4" s="123" t="s">
        <v>1</v>
      </c>
    </row>
    <row r="5" ht="15.75" customHeight="1" spans="1:19">
      <c r="A5" s="10" t="s">
        <v>180</v>
      </c>
      <c r="B5" s="92" t="s">
        <v>181</v>
      </c>
      <c r="C5" s="92" t="s">
        <v>412</v>
      </c>
      <c r="D5" s="93" t="s">
        <v>413</v>
      </c>
      <c r="E5" s="93" t="s">
        <v>414</v>
      </c>
      <c r="F5" s="93" t="s">
        <v>415</v>
      </c>
      <c r="G5" s="93" t="s">
        <v>416</v>
      </c>
      <c r="H5" s="93" t="s">
        <v>417</v>
      </c>
      <c r="I5" s="106" t="s">
        <v>188</v>
      </c>
      <c r="J5" s="106"/>
      <c r="K5" s="106"/>
      <c r="L5" s="106"/>
      <c r="M5" s="107"/>
      <c r="N5" s="106"/>
      <c r="O5" s="106"/>
      <c r="P5" s="86"/>
      <c r="Q5" s="106"/>
      <c r="R5" s="107"/>
      <c r="S5" s="87"/>
    </row>
    <row r="6" ht="17.25" customHeight="1" spans="1:19">
      <c r="A6" s="15"/>
      <c r="B6" s="94"/>
      <c r="C6" s="94"/>
      <c r="D6" s="95"/>
      <c r="E6" s="95"/>
      <c r="F6" s="95"/>
      <c r="G6" s="95"/>
      <c r="H6" s="95"/>
      <c r="I6" s="95" t="s">
        <v>55</v>
      </c>
      <c r="J6" s="95" t="s">
        <v>58</v>
      </c>
      <c r="K6" s="95" t="s">
        <v>418</v>
      </c>
      <c r="L6" s="95" t="s">
        <v>419</v>
      </c>
      <c r="M6" s="108" t="s">
        <v>420</v>
      </c>
      <c r="N6" s="109" t="s">
        <v>421</v>
      </c>
      <c r="O6" s="109"/>
      <c r="P6" s="114"/>
      <c r="Q6" s="109"/>
      <c r="R6" s="115"/>
      <c r="S6" s="96"/>
    </row>
    <row r="7" ht="54" customHeight="1" spans="1:19">
      <c r="A7" s="18"/>
      <c r="B7" s="96"/>
      <c r="C7" s="96"/>
      <c r="D7" s="97"/>
      <c r="E7" s="97"/>
      <c r="F7" s="97"/>
      <c r="G7" s="97"/>
      <c r="H7" s="97"/>
      <c r="I7" s="97"/>
      <c r="J7" s="97" t="s">
        <v>57</v>
      </c>
      <c r="K7" s="97"/>
      <c r="L7" s="97"/>
      <c r="M7" s="110"/>
      <c r="N7" s="97" t="s">
        <v>57</v>
      </c>
      <c r="O7" s="97" t="s">
        <v>64</v>
      </c>
      <c r="P7" s="96" t="s">
        <v>65</v>
      </c>
      <c r="Q7" s="97" t="s">
        <v>66</v>
      </c>
      <c r="R7" s="110" t="s">
        <v>67</v>
      </c>
      <c r="S7" s="96" t="s">
        <v>68</v>
      </c>
    </row>
    <row r="8" ht="18" customHeight="1" spans="1:19">
      <c r="A8" s="117">
        <v>1</v>
      </c>
      <c r="B8" s="117" t="s">
        <v>84</v>
      </c>
      <c r="C8" s="118">
        <v>3</v>
      </c>
      <c r="D8" s="118">
        <v>4</v>
      </c>
      <c r="E8" s="117">
        <v>5</v>
      </c>
      <c r="F8" s="117">
        <v>6</v>
      </c>
      <c r="G8" s="117">
        <v>7</v>
      </c>
      <c r="H8" s="117">
        <v>8</v>
      </c>
      <c r="I8" s="117">
        <v>9</v>
      </c>
      <c r="J8" s="117">
        <v>10</v>
      </c>
      <c r="K8" s="117">
        <v>11</v>
      </c>
      <c r="L8" s="117">
        <v>12</v>
      </c>
      <c r="M8" s="117">
        <v>13</v>
      </c>
      <c r="N8" s="117">
        <v>14</v>
      </c>
      <c r="O8" s="117">
        <v>15</v>
      </c>
      <c r="P8" s="117">
        <v>16</v>
      </c>
      <c r="Q8" s="117">
        <v>17</v>
      </c>
      <c r="R8" s="117">
        <v>18</v>
      </c>
      <c r="S8" s="117">
        <v>19</v>
      </c>
    </row>
    <row r="9" ht="21" customHeight="1" spans="1:19">
      <c r="A9" s="98"/>
      <c r="B9" s="99"/>
      <c r="C9" s="99"/>
      <c r="D9" s="100"/>
      <c r="E9" s="100"/>
      <c r="F9" s="100"/>
      <c r="G9" s="119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</row>
    <row r="10" ht="21" customHeight="1" spans="1:19">
      <c r="A10" s="101" t="s">
        <v>170</v>
      </c>
      <c r="B10" s="102"/>
      <c r="C10" s="102"/>
      <c r="D10" s="103"/>
      <c r="E10" s="103"/>
      <c r="F10" s="103"/>
      <c r="G10" s="120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</row>
    <row r="11" ht="21" customHeight="1" spans="1:19">
      <c r="A11" s="116" t="s">
        <v>422</v>
      </c>
      <c r="B11" s="5"/>
      <c r="C11" s="5"/>
      <c r="D11" s="116"/>
      <c r="E11" s="116"/>
      <c r="F11" s="116"/>
      <c r="G11" s="121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</row>
  </sheetData>
  <mergeCells count="19">
    <mergeCell ref="A3:S3"/>
    <mergeCell ref="A4:H4"/>
    <mergeCell ref="I5:S5"/>
    <mergeCell ref="N6:S6"/>
    <mergeCell ref="A10:G10"/>
    <mergeCell ref="A11:S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workbookViewId="0">
      <pane ySplit="1" topLeftCell="A2" activePane="bottomLeft" state="frozen"/>
      <selection/>
      <selection pane="bottomLeft" activeCell="C16" sqref="C16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82"/>
      <c r="B2" s="89"/>
      <c r="C2" s="89"/>
      <c r="D2" s="89"/>
      <c r="E2" s="89"/>
      <c r="F2" s="89"/>
      <c r="G2" s="89"/>
      <c r="H2" s="82"/>
      <c r="I2" s="82"/>
      <c r="J2" s="82"/>
      <c r="K2" s="82"/>
      <c r="L2" s="82"/>
      <c r="M2" s="82"/>
      <c r="N2" s="104"/>
      <c r="O2" s="82"/>
      <c r="P2" s="82"/>
      <c r="Q2" s="89"/>
      <c r="R2" s="82"/>
      <c r="S2" s="112"/>
      <c r="T2" s="112" t="s">
        <v>423</v>
      </c>
    </row>
    <row r="3" ht="41.25" customHeight="1" spans="1:20">
      <c r="A3" s="78" t="str">
        <f>"2025"&amp;"年部门政府购买服务预算表"</f>
        <v>2025年部门政府购买服务预算表</v>
      </c>
      <c r="B3" s="70"/>
      <c r="C3" s="70"/>
      <c r="D3" s="70"/>
      <c r="E3" s="70"/>
      <c r="F3" s="70"/>
      <c r="G3" s="70"/>
      <c r="H3" s="90"/>
      <c r="I3" s="90"/>
      <c r="J3" s="90"/>
      <c r="K3" s="90"/>
      <c r="L3" s="90"/>
      <c r="M3" s="90"/>
      <c r="N3" s="105"/>
      <c r="O3" s="90"/>
      <c r="P3" s="90"/>
      <c r="Q3" s="70"/>
      <c r="R3" s="90"/>
      <c r="S3" s="105"/>
      <c r="T3" s="70"/>
    </row>
    <row r="4" ht="22.5" customHeight="1" spans="1:20">
      <c r="A4" s="79" t="str">
        <f>"单位名称："&amp;"寻甸回族彝族自治县地方公路管理站"</f>
        <v>单位名称：寻甸回族彝族自治县地方公路管理站</v>
      </c>
      <c r="B4" s="91"/>
      <c r="C4" s="91"/>
      <c r="D4" s="91"/>
      <c r="E4" s="91"/>
      <c r="F4" s="91"/>
      <c r="G4" s="91"/>
      <c r="H4" s="80"/>
      <c r="I4" s="80"/>
      <c r="J4" s="80"/>
      <c r="K4" s="80"/>
      <c r="L4" s="80"/>
      <c r="M4" s="80"/>
      <c r="N4" s="104"/>
      <c r="O4" s="82"/>
      <c r="P4" s="82"/>
      <c r="Q4" s="89"/>
      <c r="R4" s="82"/>
      <c r="S4" s="113"/>
      <c r="T4" s="112" t="s">
        <v>1</v>
      </c>
    </row>
    <row r="5" ht="24" customHeight="1" spans="1:20">
      <c r="A5" s="10" t="s">
        <v>180</v>
      </c>
      <c r="B5" s="92" t="s">
        <v>181</v>
      </c>
      <c r="C5" s="92" t="s">
        <v>412</v>
      </c>
      <c r="D5" s="92" t="s">
        <v>424</v>
      </c>
      <c r="E5" s="92" t="s">
        <v>425</v>
      </c>
      <c r="F5" s="92" t="s">
        <v>426</v>
      </c>
      <c r="G5" s="92" t="s">
        <v>427</v>
      </c>
      <c r="H5" s="93" t="s">
        <v>428</v>
      </c>
      <c r="I5" s="93" t="s">
        <v>429</v>
      </c>
      <c r="J5" s="106" t="s">
        <v>188</v>
      </c>
      <c r="K5" s="106"/>
      <c r="L5" s="106"/>
      <c r="M5" s="106"/>
      <c r="N5" s="107"/>
      <c r="O5" s="106"/>
      <c r="P5" s="106"/>
      <c r="Q5" s="86"/>
      <c r="R5" s="106"/>
      <c r="S5" s="107"/>
      <c r="T5" s="87"/>
    </row>
    <row r="6" ht="24" customHeight="1" spans="1:20">
      <c r="A6" s="15"/>
      <c r="B6" s="94"/>
      <c r="C6" s="94"/>
      <c r="D6" s="94"/>
      <c r="E6" s="94"/>
      <c r="F6" s="94"/>
      <c r="G6" s="94"/>
      <c r="H6" s="95"/>
      <c r="I6" s="95"/>
      <c r="J6" s="95" t="s">
        <v>55</v>
      </c>
      <c r="K6" s="95" t="s">
        <v>58</v>
      </c>
      <c r="L6" s="95" t="s">
        <v>418</v>
      </c>
      <c r="M6" s="95" t="s">
        <v>419</v>
      </c>
      <c r="N6" s="108" t="s">
        <v>420</v>
      </c>
      <c r="O6" s="109" t="s">
        <v>421</v>
      </c>
      <c r="P6" s="109"/>
      <c r="Q6" s="114"/>
      <c r="R6" s="109"/>
      <c r="S6" s="115"/>
      <c r="T6" s="96"/>
    </row>
    <row r="7" ht="54" customHeight="1" spans="1:20">
      <c r="A7" s="18"/>
      <c r="B7" s="96"/>
      <c r="C7" s="96"/>
      <c r="D7" s="96"/>
      <c r="E7" s="96"/>
      <c r="F7" s="96"/>
      <c r="G7" s="96"/>
      <c r="H7" s="97"/>
      <c r="I7" s="97"/>
      <c r="J7" s="97"/>
      <c r="K7" s="97" t="s">
        <v>57</v>
      </c>
      <c r="L7" s="97"/>
      <c r="M7" s="97"/>
      <c r="N7" s="110"/>
      <c r="O7" s="97" t="s">
        <v>57</v>
      </c>
      <c r="P7" s="97" t="s">
        <v>64</v>
      </c>
      <c r="Q7" s="96" t="s">
        <v>65</v>
      </c>
      <c r="R7" s="97" t="s">
        <v>66</v>
      </c>
      <c r="S7" s="110" t="s">
        <v>67</v>
      </c>
      <c r="T7" s="96" t="s">
        <v>68</v>
      </c>
    </row>
    <row r="8" ht="17.25" customHeight="1" spans="1:20">
      <c r="A8" s="19">
        <v>1</v>
      </c>
      <c r="B8" s="96">
        <v>2</v>
      </c>
      <c r="C8" s="19">
        <v>3</v>
      </c>
      <c r="D8" s="19">
        <v>4</v>
      </c>
      <c r="E8" s="96">
        <v>5</v>
      </c>
      <c r="F8" s="19">
        <v>6</v>
      </c>
      <c r="G8" s="19">
        <v>7</v>
      </c>
      <c r="H8" s="96">
        <v>8</v>
      </c>
      <c r="I8" s="19">
        <v>9</v>
      </c>
      <c r="J8" s="19">
        <v>10</v>
      </c>
      <c r="K8" s="96">
        <v>11</v>
      </c>
      <c r="L8" s="19">
        <v>12</v>
      </c>
      <c r="M8" s="19">
        <v>13</v>
      </c>
      <c r="N8" s="96">
        <v>14</v>
      </c>
      <c r="O8" s="19">
        <v>15</v>
      </c>
      <c r="P8" s="19">
        <v>16</v>
      </c>
      <c r="Q8" s="96">
        <v>17</v>
      </c>
      <c r="R8" s="19">
        <v>18</v>
      </c>
      <c r="S8" s="19">
        <v>19</v>
      </c>
      <c r="T8" s="19">
        <v>20</v>
      </c>
    </row>
    <row r="9" ht="21" customHeight="1" spans="1:20">
      <c r="A9" s="98"/>
      <c r="B9" s="99"/>
      <c r="C9" s="99"/>
      <c r="D9" s="99"/>
      <c r="E9" s="99"/>
      <c r="F9" s="99"/>
      <c r="G9" s="99"/>
      <c r="H9" s="100"/>
      <c r="I9" s="100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</row>
    <row r="10" ht="21" customHeight="1" spans="1:20">
      <c r="A10" s="101" t="s">
        <v>170</v>
      </c>
      <c r="B10" s="102"/>
      <c r="C10" s="102"/>
      <c r="D10" s="102"/>
      <c r="E10" s="102"/>
      <c r="F10" s="102"/>
      <c r="G10" s="102"/>
      <c r="H10" s="103"/>
      <c r="I10" s="111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</row>
    <row r="11" customHeight="1" spans="1:1">
      <c r="A11" s="224" t="s">
        <v>430</v>
      </c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0"/>
  <sheetViews>
    <sheetView showZeros="0" workbookViewId="0">
      <pane ySplit="1" topLeftCell="A2" activePane="bottomLeft" state="frozen"/>
      <selection/>
      <selection pane="bottomLeft" activeCell="D19" sqref="D19"/>
    </sheetView>
  </sheetViews>
  <sheetFormatPr defaultColWidth="9.14166666666667" defaultRowHeight="14.25" customHeight="1"/>
  <cols>
    <col min="1" max="1" width="37.7083333333333" customWidth="1"/>
    <col min="2" max="24" width="20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7.25" customHeight="1" spans="4:24">
      <c r="D2" s="77"/>
      <c r="W2" s="3"/>
      <c r="X2" s="3" t="s">
        <v>431</v>
      </c>
    </row>
    <row r="3" ht="41.25" customHeight="1" spans="1:24">
      <c r="A3" s="78" t="str">
        <f>"2025"&amp;"年县对下转移支付预算表"</f>
        <v>2025年县对下转移支付预算表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70"/>
      <c r="X3" s="70"/>
    </row>
    <row r="4" ht="18" customHeight="1" spans="1:24">
      <c r="A4" s="79" t="str">
        <f>"单位名称："&amp;"寻甸回族彝族自治县地方公路管理站"</f>
        <v>单位名称：寻甸回族彝族自治县地方公路管理站</v>
      </c>
      <c r="B4" s="80"/>
      <c r="C4" s="80"/>
      <c r="D4" s="81"/>
      <c r="E4" s="82"/>
      <c r="F4" s="82"/>
      <c r="G4" s="82"/>
      <c r="H4" s="82"/>
      <c r="I4" s="82"/>
      <c r="W4" s="8"/>
      <c r="X4" s="8" t="s">
        <v>1</v>
      </c>
    </row>
    <row r="5" ht="19.5" customHeight="1" spans="1:24">
      <c r="A5" s="29" t="s">
        <v>432</v>
      </c>
      <c r="B5" s="11" t="s">
        <v>188</v>
      </c>
      <c r="C5" s="12"/>
      <c r="D5" s="12"/>
      <c r="E5" s="11" t="s">
        <v>433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86"/>
      <c r="X5" s="87"/>
    </row>
    <row r="6" ht="40.5" customHeight="1" spans="1:24">
      <c r="A6" s="19"/>
      <c r="B6" s="30" t="s">
        <v>55</v>
      </c>
      <c r="C6" s="10" t="s">
        <v>58</v>
      </c>
      <c r="D6" s="83" t="s">
        <v>418</v>
      </c>
      <c r="E6" s="51" t="s">
        <v>434</v>
      </c>
      <c r="F6" s="51" t="s">
        <v>435</v>
      </c>
      <c r="G6" s="51" t="s">
        <v>436</v>
      </c>
      <c r="H6" s="51" t="s">
        <v>437</v>
      </c>
      <c r="I6" s="51" t="s">
        <v>438</v>
      </c>
      <c r="J6" s="51" t="s">
        <v>439</v>
      </c>
      <c r="K6" s="51" t="s">
        <v>440</v>
      </c>
      <c r="L6" s="51" t="s">
        <v>441</v>
      </c>
      <c r="M6" s="51" t="s">
        <v>442</v>
      </c>
      <c r="N6" s="51" t="s">
        <v>443</v>
      </c>
      <c r="O6" s="51" t="s">
        <v>444</v>
      </c>
      <c r="P6" s="51" t="s">
        <v>445</v>
      </c>
      <c r="Q6" s="51" t="s">
        <v>446</v>
      </c>
      <c r="R6" s="51" t="s">
        <v>447</v>
      </c>
      <c r="S6" s="51" t="s">
        <v>448</v>
      </c>
      <c r="T6" s="51" t="s">
        <v>449</v>
      </c>
      <c r="U6" s="51" t="s">
        <v>450</v>
      </c>
      <c r="V6" s="51" t="s">
        <v>451</v>
      </c>
      <c r="W6" s="51" t="s">
        <v>452</v>
      </c>
      <c r="X6" s="88" t="s">
        <v>453</v>
      </c>
    </row>
    <row r="7" ht="19.5" customHeight="1" spans="1:24">
      <c r="A7" s="20">
        <v>1</v>
      </c>
      <c r="B7" s="20">
        <v>2</v>
      </c>
      <c r="C7" s="20">
        <v>3</v>
      </c>
      <c r="D7" s="84">
        <v>4</v>
      </c>
      <c r="E7" s="39">
        <v>5</v>
      </c>
      <c r="F7" s="20">
        <v>6</v>
      </c>
      <c r="G7" s="20">
        <v>7</v>
      </c>
      <c r="H7" s="84">
        <v>8</v>
      </c>
      <c r="I7" s="20">
        <v>9</v>
      </c>
      <c r="J7" s="20">
        <v>10</v>
      </c>
      <c r="K7" s="20">
        <v>11</v>
      </c>
      <c r="L7" s="84">
        <v>12</v>
      </c>
      <c r="M7" s="20">
        <v>13</v>
      </c>
      <c r="N7" s="20">
        <v>14</v>
      </c>
      <c r="O7" s="20">
        <v>15</v>
      </c>
      <c r="P7" s="84">
        <v>16</v>
      </c>
      <c r="Q7" s="20">
        <v>17</v>
      </c>
      <c r="R7" s="20">
        <v>18</v>
      </c>
      <c r="S7" s="20">
        <v>19</v>
      </c>
      <c r="T7" s="84">
        <v>20</v>
      </c>
      <c r="U7" s="84">
        <v>21</v>
      </c>
      <c r="V7" s="84">
        <v>22</v>
      </c>
      <c r="W7" s="39">
        <v>23</v>
      </c>
      <c r="X7" s="39">
        <v>24</v>
      </c>
    </row>
    <row r="8" ht="19.5" customHeight="1" spans="1:24">
      <c r="A8" s="31"/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</row>
    <row r="9" ht="19.5" customHeight="1" spans="1:24">
      <c r="A9" s="73"/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</row>
    <row r="10" customHeight="1" spans="1:1">
      <c r="A10" s="224" t="s">
        <v>454</v>
      </c>
    </row>
  </sheetData>
  <mergeCells count="5">
    <mergeCell ref="A3:X3"/>
    <mergeCell ref="A4:I4"/>
    <mergeCell ref="B5:D5"/>
    <mergeCell ref="E5:X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C15" sqref="C15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455</v>
      </c>
    </row>
    <row r="3" ht="41.25" customHeight="1" spans="1:10">
      <c r="A3" s="69" t="str">
        <f>"2025"&amp;"年县对下转移支付绩效目标表"</f>
        <v>2025年县对下转移支付绩效目标表</v>
      </c>
      <c r="B3" s="4"/>
      <c r="C3" s="4"/>
      <c r="D3" s="4"/>
      <c r="E3" s="4"/>
      <c r="F3" s="70"/>
      <c r="G3" s="4"/>
      <c r="H3" s="70"/>
      <c r="I3" s="70"/>
      <c r="J3" s="4"/>
    </row>
    <row r="4" ht="17.25" customHeight="1" spans="1:1">
      <c r="A4" s="5" t="str">
        <f>"单位名称："&amp;"寻甸回族彝族自治县地方公路管理站"</f>
        <v>单位名称：寻甸回族彝族自治县地方公路管理站</v>
      </c>
    </row>
    <row r="5" ht="44.25" customHeight="1" spans="1:10">
      <c r="A5" s="71" t="s">
        <v>432</v>
      </c>
      <c r="B5" s="71" t="s">
        <v>272</v>
      </c>
      <c r="C5" s="71" t="s">
        <v>273</v>
      </c>
      <c r="D5" s="71" t="s">
        <v>274</v>
      </c>
      <c r="E5" s="71" t="s">
        <v>275</v>
      </c>
      <c r="F5" s="72" t="s">
        <v>276</v>
      </c>
      <c r="G5" s="71" t="s">
        <v>277</v>
      </c>
      <c r="H5" s="72" t="s">
        <v>278</v>
      </c>
      <c r="I5" s="72" t="s">
        <v>279</v>
      </c>
      <c r="J5" s="71" t="s">
        <v>280</v>
      </c>
    </row>
    <row r="6" ht="14.25" customHeight="1" spans="1:10">
      <c r="A6" s="71">
        <v>1</v>
      </c>
      <c r="B6" s="71">
        <v>2</v>
      </c>
      <c r="C6" s="71">
        <v>3</v>
      </c>
      <c r="D6" s="71">
        <v>4</v>
      </c>
      <c r="E6" s="71">
        <v>5</v>
      </c>
      <c r="F6" s="72">
        <v>6</v>
      </c>
      <c r="G6" s="71">
        <v>7</v>
      </c>
      <c r="H6" s="72">
        <v>8</v>
      </c>
      <c r="I6" s="72">
        <v>9</v>
      </c>
      <c r="J6" s="71">
        <v>10</v>
      </c>
    </row>
    <row r="7" ht="42" customHeight="1" spans="1:10">
      <c r="A7" s="31"/>
      <c r="B7" s="73"/>
      <c r="C7" s="73"/>
      <c r="D7" s="73"/>
      <c r="E7" s="74"/>
      <c r="F7" s="75"/>
      <c r="G7" s="74"/>
      <c r="H7" s="75"/>
      <c r="I7" s="75"/>
      <c r="J7" s="74"/>
    </row>
    <row r="8" ht="42" customHeight="1" spans="1:10">
      <c r="A8" s="31"/>
      <c r="B8" s="21"/>
      <c r="C8" s="21"/>
      <c r="D8" s="21"/>
      <c r="E8" s="31"/>
      <c r="F8" s="21"/>
      <c r="G8" s="31"/>
      <c r="H8" s="21"/>
      <c r="I8" s="21"/>
      <c r="J8" s="31"/>
    </row>
    <row r="9" customHeight="1" spans="1:1">
      <c r="A9" s="76" t="s">
        <v>454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E37" sqref="E37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41" t="s">
        <v>456</v>
      </c>
      <c r="B2" s="42"/>
      <c r="C2" s="42"/>
      <c r="D2" s="43"/>
      <c r="E2" s="43"/>
      <c r="F2" s="43"/>
      <c r="G2" s="42"/>
      <c r="H2" s="42"/>
      <c r="I2" s="43"/>
    </row>
    <row r="3" ht="41.25" customHeight="1" spans="1:9">
      <c r="A3" s="44" t="str">
        <f>"2025"&amp;"年新增资产配置预算表"</f>
        <v>2025年新增资产配置预算表</v>
      </c>
      <c r="B3" s="45"/>
      <c r="C3" s="45"/>
      <c r="D3" s="46"/>
      <c r="E3" s="46"/>
      <c r="F3" s="46"/>
      <c r="G3" s="45"/>
      <c r="H3" s="45"/>
      <c r="I3" s="46"/>
    </row>
    <row r="4" customHeight="1" spans="1:9">
      <c r="A4" s="47" t="str">
        <f>"单位名称："&amp;"寻甸回族彝族自治县地方公路管理站"</f>
        <v>单位名称：寻甸回族彝族自治县地方公路管理站</v>
      </c>
      <c r="B4" s="48"/>
      <c r="C4" s="48"/>
      <c r="D4" s="49"/>
      <c r="F4" s="46"/>
      <c r="G4" s="45"/>
      <c r="H4" s="45"/>
      <c r="I4" s="68" t="s">
        <v>1</v>
      </c>
    </row>
    <row r="5" ht="28.5" customHeight="1" spans="1:9">
      <c r="A5" s="50" t="s">
        <v>180</v>
      </c>
      <c r="B5" s="51" t="s">
        <v>181</v>
      </c>
      <c r="C5" s="52" t="s">
        <v>457</v>
      </c>
      <c r="D5" s="50" t="s">
        <v>458</v>
      </c>
      <c r="E5" s="50" t="s">
        <v>459</v>
      </c>
      <c r="F5" s="50" t="s">
        <v>460</v>
      </c>
      <c r="G5" s="51" t="s">
        <v>461</v>
      </c>
      <c r="H5" s="39"/>
      <c r="I5" s="50"/>
    </row>
    <row r="6" ht="21" customHeight="1" spans="1:9">
      <c r="A6" s="52"/>
      <c r="B6" s="53"/>
      <c r="C6" s="53"/>
      <c r="D6" s="54"/>
      <c r="E6" s="53"/>
      <c r="F6" s="53"/>
      <c r="G6" s="51" t="s">
        <v>416</v>
      </c>
      <c r="H6" s="51" t="s">
        <v>462</v>
      </c>
      <c r="I6" s="51" t="s">
        <v>463</v>
      </c>
    </row>
    <row r="7" ht="17.25" customHeight="1" spans="1:9">
      <c r="A7" s="55" t="s">
        <v>83</v>
      </c>
      <c r="B7" s="56"/>
      <c r="C7" s="57" t="s">
        <v>84</v>
      </c>
      <c r="D7" s="55" t="s">
        <v>166</v>
      </c>
      <c r="E7" s="58" t="s">
        <v>167</v>
      </c>
      <c r="F7" s="55" t="s">
        <v>168</v>
      </c>
      <c r="G7" s="57" t="s">
        <v>169</v>
      </c>
      <c r="H7" s="59" t="s">
        <v>85</v>
      </c>
      <c r="I7" s="58" t="s">
        <v>86</v>
      </c>
    </row>
    <row r="8" ht="19.5" customHeight="1" spans="1:9">
      <c r="A8" s="60"/>
      <c r="B8" s="33"/>
      <c r="C8" s="33"/>
      <c r="D8" s="31"/>
      <c r="E8" s="21"/>
      <c r="F8" s="59"/>
      <c r="G8" s="61"/>
      <c r="H8" s="62"/>
      <c r="I8" s="62"/>
    </row>
    <row r="9" ht="19.5" customHeight="1" spans="1:9">
      <c r="A9" s="63" t="s">
        <v>55</v>
      </c>
      <c r="B9" s="64"/>
      <c r="C9" s="64"/>
      <c r="D9" s="65"/>
      <c r="E9" s="66"/>
      <c r="F9" s="66"/>
      <c r="G9" s="61"/>
      <c r="H9" s="62"/>
      <c r="I9" s="62"/>
    </row>
    <row r="10" customHeight="1" spans="1:1">
      <c r="A10" s="224" t="s">
        <v>464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I15" sqref="I15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465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tr">
        <f>"单位名称："&amp;"寻甸回族彝族自治县地方公路管理站"</f>
        <v>单位名称：寻甸回族彝族自治县地方公路管理站</v>
      </c>
      <c r="B4" s="6"/>
      <c r="C4" s="6"/>
      <c r="D4" s="6"/>
      <c r="E4" s="6"/>
      <c r="F4" s="6"/>
      <c r="G4" s="6"/>
      <c r="H4" s="7"/>
      <c r="I4" s="7"/>
      <c r="J4" s="7"/>
      <c r="K4" s="8" t="s">
        <v>1</v>
      </c>
    </row>
    <row r="5" ht="21.75" customHeight="1" spans="1:11">
      <c r="A5" s="9" t="s">
        <v>245</v>
      </c>
      <c r="B5" s="9" t="s">
        <v>183</v>
      </c>
      <c r="C5" s="9" t="s">
        <v>246</v>
      </c>
      <c r="D5" s="10" t="s">
        <v>184</v>
      </c>
      <c r="E5" s="10" t="s">
        <v>185</v>
      </c>
      <c r="F5" s="10" t="s">
        <v>247</v>
      </c>
      <c r="G5" s="10" t="s">
        <v>248</v>
      </c>
      <c r="H5" s="29" t="s">
        <v>55</v>
      </c>
      <c r="I5" s="11" t="s">
        <v>466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30"/>
      <c r="I6" s="10" t="s">
        <v>58</v>
      </c>
      <c r="J6" s="10" t="s">
        <v>59</v>
      </c>
      <c r="K6" s="10" t="s">
        <v>60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57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9">
        <v>10</v>
      </c>
      <c r="K8" s="39">
        <v>11</v>
      </c>
    </row>
    <row r="9" ht="18.75" customHeight="1" spans="1:11">
      <c r="A9" s="31"/>
      <c r="B9" s="21"/>
      <c r="C9" s="31"/>
      <c r="D9" s="31"/>
      <c r="E9" s="31"/>
      <c r="F9" s="31"/>
      <c r="G9" s="31"/>
      <c r="H9" s="32"/>
      <c r="I9" s="40"/>
      <c r="J9" s="40"/>
      <c r="K9" s="32"/>
    </row>
    <row r="10" ht="18.75" customHeight="1" spans="1:11">
      <c r="A10" s="33"/>
      <c r="B10" s="21"/>
      <c r="C10" s="21"/>
      <c r="D10" s="21"/>
      <c r="E10" s="21"/>
      <c r="F10" s="21"/>
      <c r="G10" s="21"/>
      <c r="H10" s="24"/>
      <c r="I10" s="24"/>
      <c r="J10" s="24"/>
      <c r="K10" s="32"/>
    </row>
    <row r="11" ht="18.75" customHeight="1" spans="1:11">
      <c r="A11" s="34" t="s">
        <v>170</v>
      </c>
      <c r="B11" s="35"/>
      <c r="C11" s="35"/>
      <c r="D11" s="35"/>
      <c r="E11" s="35"/>
      <c r="F11" s="35"/>
      <c r="G11" s="36"/>
      <c r="H11" s="24"/>
      <c r="I11" s="24"/>
      <c r="J11" s="24"/>
      <c r="K11" s="32"/>
    </row>
    <row r="12" customHeight="1" spans="1:11">
      <c r="A12" s="37" t="s">
        <v>467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</row>
  </sheetData>
  <mergeCells count="16">
    <mergeCell ref="A3:K3"/>
    <mergeCell ref="A4:G4"/>
    <mergeCell ref="I5:K5"/>
    <mergeCell ref="A11:G11"/>
    <mergeCell ref="A12:K12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8"/>
  <sheetViews>
    <sheetView showZeros="0" tabSelected="1" workbookViewId="0">
      <pane ySplit="1" topLeftCell="A3" activePane="bottomLeft" state="frozen"/>
      <selection/>
      <selection pane="bottomLeft" activeCell="E27" sqref="E27"/>
    </sheetView>
  </sheetViews>
  <sheetFormatPr defaultColWidth="9.14166666666667" defaultRowHeight="14.25" customHeight="1" outlineLevelCol="6"/>
  <cols>
    <col min="1" max="1" width="35.2833333333333" customWidth="1"/>
    <col min="2" max="2" width="28" customWidth="1"/>
    <col min="3" max="3" width="48" customWidth="1"/>
    <col min="4" max="4" width="28" customWidth="1"/>
    <col min="5" max="7" width="23.8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468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tr">
        <f>"单位名称："&amp;"寻甸回族彝族自治县地方公路管理站"</f>
        <v>单位名称：寻甸回族彝族自治县地方公路管理站</v>
      </c>
      <c r="B4" s="6"/>
      <c r="C4" s="6"/>
      <c r="D4" s="6"/>
      <c r="E4" s="7"/>
      <c r="F4" s="7"/>
      <c r="G4" s="8" t="s">
        <v>1</v>
      </c>
    </row>
    <row r="5" ht="21.75" customHeight="1" spans="1:7">
      <c r="A5" s="9" t="s">
        <v>246</v>
      </c>
      <c r="B5" s="9" t="s">
        <v>245</v>
      </c>
      <c r="C5" s="9" t="s">
        <v>183</v>
      </c>
      <c r="D5" s="10" t="s">
        <v>469</v>
      </c>
      <c r="E5" s="11" t="s">
        <v>58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57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7.25" customHeight="1" spans="1:7">
      <c r="A9" s="21" t="s">
        <v>70</v>
      </c>
      <c r="B9" s="22"/>
      <c r="C9" s="22"/>
      <c r="D9" s="21"/>
      <c r="E9" s="23">
        <v>23930761.21</v>
      </c>
      <c r="F9" s="24"/>
      <c r="G9" s="24"/>
    </row>
    <row r="10" ht="18.75" customHeight="1" spans="1:7">
      <c r="A10" s="21"/>
      <c r="B10" s="21" t="s">
        <v>470</v>
      </c>
      <c r="C10" s="21" t="s">
        <v>253</v>
      </c>
      <c r="D10" s="21" t="s">
        <v>471</v>
      </c>
      <c r="E10" s="23">
        <v>2269.27</v>
      </c>
      <c r="F10" s="24"/>
      <c r="G10" s="24"/>
    </row>
    <row r="11" ht="18.75" customHeight="1" spans="1:7">
      <c r="A11" s="25"/>
      <c r="B11" s="21" t="s">
        <v>472</v>
      </c>
      <c r="C11" s="21" t="s">
        <v>258</v>
      </c>
      <c r="D11" s="21" t="s">
        <v>471</v>
      </c>
      <c r="E11" s="23">
        <v>683879.2</v>
      </c>
      <c r="F11" s="24"/>
      <c r="G11" s="24"/>
    </row>
    <row r="12" ht="18.75" customHeight="1" spans="1:7">
      <c r="A12" s="25"/>
      <c r="B12" s="21" t="s">
        <v>472</v>
      </c>
      <c r="C12" s="21" t="s">
        <v>260</v>
      </c>
      <c r="D12" s="21" t="s">
        <v>471</v>
      </c>
      <c r="E12" s="23">
        <v>1720000</v>
      </c>
      <c r="F12" s="24"/>
      <c r="G12" s="24"/>
    </row>
    <row r="13" ht="18.75" customHeight="1" spans="1:7">
      <c r="A13" s="25"/>
      <c r="B13" s="21" t="s">
        <v>472</v>
      </c>
      <c r="C13" s="21" t="s">
        <v>262</v>
      </c>
      <c r="D13" s="21" t="s">
        <v>471</v>
      </c>
      <c r="E13" s="23">
        <v>700000</v>
      </c>
      <c r="F13" s="24"/>
      <c r="G13" s="24"/>
    </row>
    <row r="14" ht="18.75" customHeight="1" spans="1:7">
      <c r="A14" s="25"/>
      <c r="B14" s="21" t="s">
        <v>472</v>
      </c>
      <c r="C14" s="21" t="s">
        <v>264</v>
      </c>
      <c r="D14" s="21" t="s">
        <v>471</v>
      </c>
      <c r="E14" s="23">
        <v>16309306.18</v>
      </c>
      <c r="F14" s="24"/>
      <c r="G14" s="24"/>
    </row>
    <row r="15" ht="18.75" customHeight="1" spans="1:7">
      <c r="A15" s="25"/>
      <c r="B15" s="21" t="s">
        <v>472</v>
      </c>
      <c r="C15" s="21" t="s">
        <v>266</v>
      </c>
      <c r="D15" s="21" t="s">
        <v>471</v>
      </c>
      <c r="E15" s="23">
        <v>4480000</v>
      </c>
      <c r="F15" s="24"/>
      <c r="G15" s="24"/>
    </row>
    <row r="16" ht="18.75" customHeight="1" spans="1:7">
      <c r="A16" s="25"/>
      <c r="B16" s="21" t="s">
        <v>472</v>
      </c>
      <c r="C16" s="21" t="s">
        <v>268</v>
      </c>
      <c r="D16" s="21" t="s">
        <v>471</v>
      </c>
      <c r="E16" s="23">
        <v>30000</v>
      </c>
      <c r="F16" s="24"/>
      <c r="G16" s="24"/>
    </row>
    <row r="17" ht="18.75" customHeight="1" spans="1:7">
      <c r="A17" s="25"/>
      <c r="B17" s="21" t="s">
        <v>472</v>
      </c>
      <c r="C17" s="21" t="s">
        <v>270</v>
      </c>
      <c r="D17" s="21" t="s">
        <v>471</v>
      </c>
      <c r="E17" s="23">
        <v>5306.56</v>
      </c>
      <c r="F17" s="24"/>
      <c r="G17" s="24"/>
    </row>
    <row r="18" ht="18.75" customHeight="1" spans="1:7">
      <c r="A18" s="26" t="s">
        <v>55</v>
      </c>
      <c r="B18" s="27"/>
      <c r="C18" s="27"/>
      <c r="D18" s="28"/>
      <c r="E18" s="23">
        <v>23930761.21</v>
      </c>
      <c r="F18" s="24"/>
      <c r="G18" s="24"/>
    </row>
  </sheetData>
  <mergeCells count="11">
    <mergeCell ref="A3:G3"/>
    <mergeCell ref="A4:D4"/>
    <mergeCell ref="E5:G5"/>
    <mergeCell ref="A18:D18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3"/>
  <sheetViews>
    <sheetView showGridLines="0" showZeros="0" workbookViewId="0">
      <pane ySplit="1" topLeftCell="A2" activePane="bottomLeft" state="frozen"/>
      <selection/>
      <selection pane="bottomLeft" activeCell="D18" sqref="D18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8" t="s">
        <v>52</v>
      </c>
    </row>
    <row r="3" ht="41.25" customHeight="1" spans="1:1">
      <c r="A3" s="44" t="str">
        <f>"2025"&amp;"年部门收入预算表"</f>
        <v>2025年部门收入预算表</v>
      </c>
    </row>
    <row r="4" ht="17.25" customHeight="1" spans="1:19">
      <c r="A4" s="47" t="str">
        <f>"单位名称："&amp;"寻甸回族彝族自治县地方公路管理站"</f>
        <v>单位名称：寻甸回族彝族自治县地方公路管理站</v>
      </c>
      <c r="S4" s="49" t="s">
        <v>1</v>
      </c>
    </row>
    <row r="5" ht="21.75" customHeight="1" spans="1:19">
      <c r="A5" s="204" t="s">
        <v>53</v>
      </c>
      <c r="B5" s="205" t="s">
        <v>54</v>
      </c>
      <c r="C5" s="205" t="s">
        <v>55</v>
      </c>
      <c r="D5" s="206" t="s">
        <v>56</v>
      </c>
      <c r="E5" s="206"/>
      <c r="F5" s="206"/>
      <c r="G5" s="206"/>
      <c r="H5" s="206"/>
      <c r="I5" s="136"/>
      <c r="J5" s="206"/>
      <c r="K5" s="206"/>
      <c r="L5" s="206"/>
      <c r="M5" s="206"/>
      <c r="N5" s="218"/>
      <c r="O5" s="206" t="s">
        <v>45</v>
      </c>
      <c r="P5" s="206"/>
      <c r="Q5" s="206"/>
      <c r="R5" s="206"/>
      <c r="S5" s="218"/>
    </row>
    <row r="6" ht="27" customHeight="1" spans="1:19">
      <c r="A6" s="207"/>
      <c r="B6" s="208"/>
      <c r="C6" s="208"/>
      <c r="D6" s="208" t="s">
        <v>57</v>
      </c>
      <c r="E6" s="208" t="s">
        <v>58</v>
      </c>
      <c r="F6" s="208" t="s">
        <v>59</v>
      </c>
      <c r="G6" s="208" t="s">
        <v>60</v>
      </c>
      <c r="H6" s="208" t="s">
        <v>61</v>
      </c>
      <c r="I6" s="219" t="s">
        <v>62</v>
      </c>
      <c r="J6" s="220"/>
      <c r="K6" s="220"/>
      <c r="L6" s="220"/>
      <c r="M6" s="220"/>
      <c r="N6" s="221"/>
      <c r="O6" s="208" t="s">
        <v>57</v>
      </c>
      <c r="P6" s="208" t="s">
        <v>58</v>
      </c>
      <c r="Q6" s="208" t="s">
        <v>59</v>
      </c>
      <c r="R6" s="208" t="s">
        <v>60</v>
      </c>
      <c r="S6" s="208" t="s">
        <v>63</v>
      </c>
    </row>
    <row r="7" ht="30" customHeight="1" spans="1:19">
      <c r="A7" s="209"/>
      <c r="B7" s="111"/>
      <c r="C7" s="120"/>
      <c r="D7" s="120"/>
      <c r="E7" s="120"/>
      <c r="F7" s="120"/>
      <c r="G7" s="120"/>
      <c r="H7" s="120"/>
      <c r="I7" s="75" t="s">
        <v>57</v>
      </c>
      <c r="J7" s="221" t="s">
        <v>64</v>
      </c>
      <c r="K7" s="221" t="s">
        <v>65</v>
      </c>
      <c r="L7" s="221" t="s">
        <v>66</v>
      </c>
      <c r="M7" s="221" t="s">
        <v>67</v>
      </c>
      <c r="N7" s="221" t="s">
        <v>68</v>
      </c>
      <c r="O7" s="222"/>
      <c r="P7" s="222"/>
      <c r="Q7" s="222"/>
      <c r="R7" s="222"/>
      <c r="S7" s="120"/>
    </row>
    <row r="8" ht="15" customHeight="1" spans="1:19">
      <c r="A8" s="210">
        <v>1</v>
      </c>
      <c r="B8" s="210">
        <v>2</v>
      </c>
      <c r="C8" s="210">
        <v>3</v>
      </c>
      <c r="D8" s="210">
        <v>4</v>
      </c>
      <c r="E8" s="210">
        <v>5</v>
      </c>
      <c r="F8" s="210">
        <v>6</v>
      </c>
      <c r="G8" s="210">
        <v>7</v>
      </c>
      <c r="H8" s="210">
        <v>8</v>
      </c>
      <c r="I8" s="75">
        <v>9</v>
      </c>
      <c r="J8" s="210">
        <v>10</v>
      </c>
      <c r="K8" s="210">
        <v>11</v>
      </c>
      <c r="L8" s="210">
        <v>12</v>
      </c>
      <c r="M8" s="210">
        <v>13</v>
      </c>
      <c r="N8" s="210">
        <v>14</v>
      </c>
      <c r="O8" s="210">
        <v>15</v>
      </c>
      <c r="P8" s="210">
        <v>16</v>
      </c>
      <c r="Q8" s="210">
        <v>17</v>
      </c>
      <c r="R8" s="210">
        <v>18</v>
      </c>
      <c r="S8" s="210">
        <v>19</v>
      </c>
    </row>
    <row r="9" ht="18" customHeight="1" spans="1:19">
      <c r="A9" s="21" t="s">
        <v>69</v>
      </c>
      <c r="B9" s="21" t="s">
        <v>70</v>
      </c>
      <c r="C9" s="160">
        <v>28679231.18</v>
      </c>
      <c r="D9" s="159">
        <v>28679231.18</v>
      </c>
      <c r="E9" s="159">
        <v>28679231.18</v>
      </c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</row>
    <row r="10" ht="18" customHeight="1" spans="1:19">
      <c r="A10" s="211" t="s">
        <v>71</v>
      </c>
      <c r="B10" s="211" t="s">
        <v>70</v>
      </c>
      <c r="C10" s="212">
        <v>28679231.18</v>
      </c>
      <c r="D10" s="213">
        <v>28679231.18</v>
      </c>
      <c r="E10" s="213">
        <v>28679231.18</v>
      </c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</row>
    <row r="11" ht="18" customHeight="1" spans="1:19">
      <c r="A11" s="211"/>
      <c r="B11" s="211"/>
      <c r="C11" s="214"/>
      <c r="D11" s="215"/>
      <c r="E11" s="216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</row>
    <row r="12" ht="18" customHeight="1" spans="1:19">
      <c r="A12" s="211"/>
      <c r="B12" s="211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</row>
    <row r="13" ht="18" customHeight="1" spans="1:19">
      <c r="A13" s="52" t="s">
        <v>55</v>
      </c>
      <c r="B13" s="217"/>
      <c r="C13" s="159">
        <v>28679231.18</v>
      </c>
      <c r="D13" s="159">
        <v>28679231.18</v>
      </c>
      <c r="E13" s="159">
        <v>28679231.18</v>
      </c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</row>
  </sheetData>
  <mergeCells count="20">
    <mergeCell ref="A2:S2"/>
    <mergeCell ref="A3:S3"/>
    <mergeCell ref="A4:B4"/>
    <mergeCell ref="D5:N5"/>
    <mergeCell ref="O5:S5"/>
    <mergeCell ref="I6:N6"/>
    <mergeCell ref="A13:B13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5"/>
  <sheetViews>
    <sheetView showGridLines="0" showZeros="0" workbookViewId="0">
      <pane ySplit="1" topLeftCell="A2" activePane="bottomLeft" state="frozen"/>
      <selection/>
      <selection pane="bottomLeft" activeCell="G24" sqref="G24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49" t="s">
        <v>72</v>
      </c>
    </row>
    <row r="3" ht="41.25" customHeight="1" spans="1:1">
      <c r="A3" s="44" t="str">
        <f>"2025"&amp;"年部门支出预算表"</f>
        <v>2025年部门支出预算表</v>
      </c>
    </row>
    <row r="4" ht="17.25" customHeight="1" spans="1:15">
      <c r="A4" s="47" t="str">
        <f>"单位名称："&amp;"寻甸回族彝族自治县地方公路管理站"</f>
        <v>单位名称：寻甸回族彝族自治县地方公路管理站</v>
      </c>
      <c r="O4" s="49" t="s">
        <v>1</v>
      </c>
    </row>
    <row r="5" ht="27" customHeight="1" spans="1:15">
      <c r="A5" s="190" t="s">
        <v>73</v>
      </c>
      <c r="B5" s="190" t="s">
        <v>74</v>
      </c>
      <c r="C5" s="190" t="s">
        <v>55</v>
      </c>
      <c r="D5" s="191" t="s">
        <v>58</v>
      </c>
      <c r="E5" s="192"/>
      <c r="F5" s="193"/>
      <c r="G5" s="194" t="s">
        <v>59</v>
      </c>
      <c r="H5" s="194" t="s">
        <v>60</v>
      </c>
      <c r="I5" s="194" t="s">
        <v>75</v>
      </c>
      <c r="J5" s="191" t="s">
        <v>62</v>
      </c>
      <c r="K5" s="192"/>
      <c r="L5" s="192"/>
      <c r="M5" s="192"/>
      <c r="N5" s="201"/>
      <c r="O5" s="202"/>
    </row>
    <row r="6" ht="42" customHeight="1" spans="1:15">
      <c r="A6" s="195"/>
      <c r="B6" s="195"/>
      <c r="C6" s="196"/>
      <c r="D6" s="197" t="s">
        <v>57</v>
      </c>
      <c r="E6" s="197" t="s">
        <v>76</v>
      </c>
      <c r="F6" s="197" t="s">
        <v>77</v>
      </c>
      <c r="G6" s="196"/>
      <c r="H6" s="196"/>
      <c r="I6" s="203"/>
      <c r="J6" s="197" t="s">
        <v>57</v>
      </c>
      <c r="K6" s="183" t="s">
        <v>78</v>
      </c>
      <c r="L6" s="183" t="s">
        <v>79</v>
      </c>
      <c r="M6" s="183" t="s">
        <v>80</v>
      </c>
      <c r="N6" s="183" t="s">
        <v>81</v>
      </c>
      <c r="O6" s="183" t="s">
        <v>82</v>
      </c>
    </row>
    <row r="7" ht="18" customHeight="1" spans="1:15">
      <c r="A7" s="55" t="s">
        <v>83</v>
      </c>
      <c r="B7" s="55" t="s">
        <v>84</v>
      </c>
      <c r="C7" s="55">
        <v>3</v>
      </c>
      <c r="D7" s="59">
        <v>4</v>
      </c>
      <c r="E7" s="59">
        <v>5</v>
      </c>
      <c r="F7" s="59">
        <v>6</v>
      </c>
      <c r="G7" s="59" t="s">
        <v>85</v>
      </c>
      <c r="H7" s="59" t="s">
        <v>86</v>
      </c>
      <c r="I7" s="59" t="s">
        <v>87</v>
      </c>
      <c r="J7" s="59" t="s">
        <v>88</v>
      </c>
      <c r="K7" s="59" t="s">
        <v>89</v>
      </c>
      <c r="L7" s="59" t="s">
        <v>90</v>
      </c>
      <c r="M7" s="59" t="s">
        <v>91</v>
      </c>
      <c r="N7" s="55" t="s">
        <v>92</v>
      </c>
      <c r="O7" s="59" t="s">
        <v>93</v>
      </c>
    </row>
    <row r="8" ht="21" customHeight="1" spans="1:15">
      <c r="A8" s="60" t="s">
        <v>94</v>
      </c>
      <c r="B8" s="60" t="s">
        <v>95</v>
      </c>
      <c r="C8" s="159">
        <v>668093.24</v>
      </c>
      <c r="D8" s="159">
        <v>668093.24</v>
      </c>
      <c r="E8" s="159">
        <v>668093.24</v>
      </c>
      <c r="F8" s="159"/>
      <c r="G8" s="85"/>
      <c r="H8" s="85"/>
      <c r="I8" s="85"/>
      <c r="J8" s="85"/>
      <c r="K8" s="85"/>
      <c r="L8" s="85"/>
      <c r="M8" s="85"/>
      <c r="N8" s="85"/>
      <c r="O8" s="85"/>
    </row>
    <row r="9" ht="21" customHeight="1" spans="1:15">
      <c r="A9" s="198" t="s">
        <v>96</v>
      </c>
      <c r="B9" s="198" t="s">
        <v>97</v>
      </c>
      <c r="C9" s="159">
        <v>503634.24</v>
      </c>
      <c r="D9" s="159">
        <v>503634.24</v>
      </c>
      <c r="E9" s="159">
        <v>503634.24</v>
      </c>
      <c r="F9" s="159"/>
      <c r="G9" s="85"/>
      <c r="H9" s="85"/>
      <c r="I9" s="85"/>
      <c r="J9" s="85"/>
      <c r="K9" s="85"/>
      <c r="L9" s="85"/>
      <c r="M9" s="85"/>
      <c r="N9" s="85"/>
      <c r="O9" s="85"/>
    </row>
    <row r="10" ht="21" customHeight="1" spans="1:15">
      <c r="A10" s="199" t="s">
        <v>98</v>
      </c>
      <c r="B10" s="199" t="s">
        <v>99</v>
      </c>
      <c r="C10" s="159">
        <v>493434.24</v>
      </c>
      <c r="D10" s="159">
        <v>493434.24</v>
      </c>
      <c r="E10" s="159">
        <v>493434.24</v>
      </c>
      <c r="F10" s="159"/>
      <c r="G10" s="85"/>
      <c r="H10" s="85"/>
      <c r="I10" s="85"/>
      <c r="J10" s="85"/>
      <c r="K10" s="85"/>
      <c r="L10" s="85"/>
      <c r="M10" s="85"/>
      <c r="N10" s="85"/>
      <c r="O10" s="85"/>
    </row>
    <row r="11" ht="21" customHeight="1" spans="1:15">
      <c r="A11" s="199" t="s">
        <v>100</v>
      </c>
      <c r="B11" s="199" t="s">
        <v>101</v>
      </c>
      <c r="C11" s="159">
        <v>10200</v>
      </c>
      <c r="D11" s="159">
        <v>10200</v>
      </c>
      <c r="E11" s="159">
        <v>10200</v>
      </c>
      <c r="F11" s="159"/>
      <c r="G11" s="85"/>
      <c r="H11" s="85"/>
      <c r="I11" s="85"/>
      <c r="J11" s="85"/>
      <c r="K11" s="85"/>
      <c r="L11" s="85"/>
      <c r="M11" s="85"/>
      <c r="N11" s="85"/>
      <c r="O11" s="85"/>
    </row>
    <row r="12" ht="21" customHeight="1" spans="1:15">
      <c r="A12" s="198" t="s">
        <v>102</v>
      </c>
      <c r="B12" s="198" t="s">
        <v>103</v>
      </c>
      <c r="C12" s="159">
        <v>164459</v>
      </c>
      <c r="D12" s="159">
        <v>164459</v>
      </c>
      <c r="E12" s="159">
        <v>164459</v>
      </c>
      <c r="F12" s="159"/>
      <c r="G12" s="85"/>
      <c r="H12" s="85"/>
      <c r="I12" s="85"/>
      <c r="J12" s="85"/>
      <c r="K12" s="85"/>
      <c r="L12" s="85"/>
      <c r="M12" s="85"/>
      <c r="N12" s="85"/>
      <c r="O12" s="85"/>
    </row>
    <row r="13" ht="21" customHeight="1" spans="1:15">
      <c r="A13" s="199" t="s">
        <v>104</v>
      </c>
      <c r="B13" s="199" t="s">
        <v>105</v>
      </c>
      <c r="C13" s="159">
        <v>164459</v>
      </c>
      <c r="D13" s="159">
        <v>164459</v>
      </c>
      <c r="E13" s="159">
        <v>164459</v>
      </c>
      <c r="F13" s="159"/>
      <c r="G13" s="85"/>
      <c r="H13" s="85"/>
      <c r="I13" s="85"/>
      <c r="J13" s="85"/>
      <c r="K13" s="85"/>
      <c r="L13" s="85"/>
      <c r="M13" s="85"/>
      <c r="N13" s="85"/>
      <c r="O13" s="85"/>
    </row>
    <row r="14" ht="21" customHeight="1" spans="1:15">
      <c r="A14" s="60" t="s">
        <v>106</v>
      </c>
      <c r="B14" s="60" t="s">
        <v>107</v>
      </c>
      <c r="C14" s="159">
        <v>511005.05</v>
      </c>
      <c r="D14" s="159">
        <v>511005.05</v>
      </c>
      <c r="E14" s="159">
        <v>511005.05</v>
      </c>
      <c r="F14" s="159"/>
      <c r="G14" s="85"/>
      <c r="H14" s="85"/>
      <c r="I14" s="85"/>
      <c r="J14" s="85"/>
      <c r="K14" s="85"/>
      <c r="L14" s="85"/>
      <c r="M14" s="85"/>
      <c r="N14" s="85"/>
      <c r="O14" s="85"/>
    </row>
    <row r="15" ht="21" customHeight="1" spans="1:15">
      <c r="A15" s="198" t="s">
        <v>108</v>
      </c>
      <c r="B15" s="198" t="s">
        <v>109</v>
      </c>
      <c r="C15" s="159">
        <v>511005.05</v>
      </c>
      <c r="D15" s="159">
        <v>511005.05</v>
      </c>
      <c r="E15" s="159">
        <v>511005.05</v>
      </c>
      <c r="F15" s="159"/>
      <c r="G15" s="85"/>
      <c r="H15" s="85"/>
      <c r="I15" s="85"/>
      <c r="J15" s="85"/>
      <c r="K15" s="85"/>
      <c r="L15" s="85"/>
      <c r="M15" s="85"/>
      <c r="N15" s="85"/>
      <c r="O15" s="85"/>
    </row>
    <row r="16" ht="21" customHeight="1" spans="1:15">
      <c r="A16" s="199" t="s">
        <v>110</v>
      </c>
      <c r="B16" s="199" t="s">
        <v>111</v>
      </c>
      <c r="C16" s="159">
        <v>282859.24</v>
      </c>
      <c r="D16" s="159">
        <v>282859.24</v>
      </c>
      <c r="E16" s="159">
        <v>282859.24</v>
      </c>
      <c r="F16" s="159"/>
      <c r="G16" s="85"/>
      <c r="H16" s="85"/>
      <c r="I16" s="85"/>
      <c r="J16" s="85"/>
      <c r="K16" s="85"/>
      <c r="L16" s="85"/>
      <c r="M16" s="85"/>
      <c r="N16" s="85"/>
      <c r="O16" s="85"/>
    </row>
    <row r="17" ht="21" customHeight="1" spans="1:15">
      <c r="A17" s="199" t="s">
        <v>112</v>
      </c>
      <c r="B17" s="199" t="s">
        <v>113</v>
      </c>
      <c r="C17" s="159">
        <v>210858.2</v>
      </c>
      <c r="D17" s="159">
        <v>210858.2</v>
      </c>
      <c r="E17" s="159">
        <v>210858.2</v>
      </c>
      <c r="F17" s="159"/>
      <c r="G17" s="85"/>
      <c r="H17" s="85"/>
      <c r="I17" s="85"/>
      <c r="J17" s="85"/>
      <c r="K17" s="85"/>
      <c r="L17" s="85"/>
      <c r="M17" s="85"/>
      <c r="N17" s="85"/>
      <c r="O17" s="85"/>
    </row>
    <row r="18" ht="21" customHeight="1" spans="1:15">
      <c r="A18" s="199" t="s">
        <v>114</v>
      </c>
      <c r="B18" s="199" t="s">
        <v>115</v>
      </c>
      <c r="C18" s="159">
        <v>17287.61</v>
      </c>
      <c r="D18" s="159">
        <v>17287.61</v>
      </c>
      <c r="E18" s="159">
        <v>17287.61</v>
      </c>
      <c r="F18" s="159"/>
      <c r="G18" s="85"/>
      <c r="H18" s="85"/>
      <c r="I18" s="85"/>
      <c r="J18" s="85"/>
      <c r="K18" s="85"/>
      <c r="L18" s="85"/>
      <c r="M18" s="85"/>
      <c r="N18" s="85"/>
      <c r="O18" s="85"/>
    </row>
    <row r="19" ht="21" customHeight="1" spans="1:15">
      <c r="A19" s="60" t="s">
        <v>116</v>
      </c>
      <c r="B19" s="60" t="s">
        <v>117</v>
      </c>
      <c r="C19" s="159">
        <v>27130057.21</v>
      </c>
      <c r="D19" s="159">
        <v>27130057.21</v>
      </c>
      <c r="E19" s="159">
        <v>3199296</v>
      </c>
      <c r="F19" s="159">
        <v>23930761.21</v>
      </c>
      <c r="G19" s="85"/>
      <c r="H19" s="85"/>
      <c r="I19" s="85"/>
      <c r="J19" s="85"/>
      <c r="K19" s="85"/>
      <c r="L19" s="85"/>
      <c r="M19" s="85"/>
      <c r="N19" s="85"/>
      <c r="O19" s="85"/>
    </row>
    <row r="20" ht="21" customHeight="1" spans="1:15">
      <c r="A20" s="198" t="s">
        <v>118</v>
      </c>
      <c r="B20" s="198" t="s">
        <v>119</v>
      </c>
      <c r="C20" s="159">
        <v>27130057.21</v>
      </c>
      <c r="D20" s="159">
        <v>27130057.21</v>
      </c>
      <c r="E20" s="159">
        <v>3199296</v>
      </c>
      <c r="F20" s="159">
        <v>23930761.21</v>
      </c>
      <c r="G20" s="85"/>
      <c r="H20" s="85"/>
      <c r="I20" s="85"/>
      <c r="J20" s="85"/>
      <c r="K20" s="85"/>
      <c r="L20" s="85"/>
      <c r="M20" s="85"/>
      <c r="N20" s="85"/>
      <c r="O20" s="85"/>
    </row>
    <row r="21" ht="21" customHeight="1" spans="1:15">
      <c r="A21" s="199" t="s">
        <v>120</v>
      </c>
      <c r="B21" s="199" t="s">
        <v>121</v>
      </c>
      <c r="C21" s="159">
        <v>27130057.21</v>
      </c>
      <c r="D21" s="159">
        <v>27130057.21</v>
      </c>
      <c r="E21" s="159">
        <v>3199296</v>
      </c>
      <c r="F21" s="159">
        <v>23930761.21</v>
      </c>
      <c r="G21" s="85"/>
      <c r="H21" s="85"/>
      <c r="I21" s="85"/>
      <c r="J21" s="85"/>
      <c r="K21" s="85"/>
      <c r="L21" s="85"/>
      <c r="M21" s="85"/>
      <c r="N21" s="85"/>
      <c r="O21" s="85"/>
    </row>
    <row r="22" ht="21" customHeight="1" spans="1:15">
      <c r="A22" s="60" t="s">
        <v>122</v>
      </c>
      <c r="B22" s="60" t="s">
        <v>123</v>
      </c>
      <c r="C22" s="159">
        <v>370075.68</v>
      </c>
      <c r="D22" s="159">
        <v>370075.68</v>
      </c>
      <c r="E22" s="159">
        <v>370075.68</v>
      </c>
      <c r="F22" s="159"/>
      <c r="G22" s="85"/>
      <c r="H22" s="85"/>
      <c r="I22" s="85"/>
      <c r="J22" s="85"/>
      <c r="K22" s="85"/>
      <c r="L22" s="85"/>
      <c r="M22" s="85"/>
      <c r="N22" s="85"/>
      <c r="O22" s="85"/>
    </row>
    <row r="23" ht="21" customHeight="1" spans="1:15">
      <c r="A23" s="198" t="s">
        <v>124</v>
      </c>
      <c r="B23" s="198" t="s">
        <v>125</v>
      </c>
      <c r="C23" s="159">
        <v>370075.68</v>
      </c>
      <c r="D23" s="159">
        <v>370075.68</v>
      </c>
      <c r="E23" s="159">
        <v>370075.68</v>
      </c>
      <c r="F23" s="159"/>
      <c r="G23" s="85"/>
      <c r="H23" s="85"/>
      <c r="I23" s="85"/>
      <c r="J23" s="85"/>
      <c r="K23" s="85"/>
      <c r="L23" s="85"/>
      <c r="M23" s="85"/>
      <c r="N23" s="85"/>
      <c r="O23" s="85"/>
    </row>
    <row r="24" ht="21" customHeight="1" spans="1:15">
      <c r="A24" s="199" t="s">
        <v>126</v>
      </c>
      <c r="B24" s="199" t="s">
        <v>127</v>
      </c>
      <c r="C24" s="159">
        <v>370075.68</v>
      </c>
      <c r="D24" s="159">
        <v>370075.68</v>
      </c>
      <c r="E24" s="159">
        <v>370075.68</v>
      </c>
      <c r="F24" s="159"/>
      <c r="G24" s="85"/>
      <c r="H24" s="85"/>
      <c r="I24" s="85"/>
      <c r="J24" s="85"/>
      <c r="K24" s="85"/>
      <c r="L24" s="85"/>
      <c r="M24" s="85"/>
      <c r="N24" s="85"/>
      <c r="O24" s="85"/>
    </row>
    <row r="25" ht="21" customHeight="1" spans="1:15">
      <c r="A25" s="200" t="s">
        <v>55</v>
      </c>
      <c r="B25" s="36"/>
      <c r="C25" s="159">
        <v>28679231.18</v>
      </c>
      <c r="D25" s="159">
        <v>28679231.18</v>
      </c>
      <c r="E25" s="159">
        <v>4748469.97</v>
      </c>
      <c r="F25" s="159">
        <v>23930761.21</v>
      </c>
      <c r="G25" s="85"/>
      <c r="H25" s="85"/>
      <c r="I25" s="85"/>
      <c r="J25" s="85"/>
      <c r="K25" s="85"/>
      <c r="L25" s="85"/>
      <c r="M25" s="85"/>
      <c r="N25" s="85"/>
      <c r="O25" s="85"/>
    </row>
  </sheetData>
  <mergeCells count="12">
    <mergeCell ref="A2:O2"/>
    <mergeCell ref="A3:O3"/>
    <mergeCell ref="A4:B4"/>
    <mergeCell ref="D5:F5"/>
    <mergeCell ref="J5:O5"/>
    <mergeCell ref="A25:B25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2" activePane="bottomLeft" state="frozen"/>
      <selection/>
      <selection pane="bottomLeft" activeCell="D7" sqref="D7:D35"/>
    </sheetView>
  </sheetViews>
  <sheetFormatPr defaultColWidth="8.575" defaultRowHeight="12.75" customHeight="1" outlineLevelCol="3"/>
  <cols>
    <col min="1" max="4" width="35.575" customWidth="1"/>
  </cols>
  <sheetData>
    <row r="1" customHeight="1" spans="1:4">
      <c r="A1" s="1"/>
      <c r="B1" s="1"/>
      <c r="C1" s="1"/>
      <c r="D1" s="1"/>
    </row>
    <row r="2" ht="15" customHeight="1" spans="1:4">
      <c r="A2" s="45"/>
      <c r="B2" s="49"/>
      <c r="C2" s="49"/>
      <c r="D2" s="49" t="s">
        <v>128</v>
      </c>
    </row>
    <row r="3" ht="41.25" customHeight="1" spans="1:1">
      <c r="A3" s="44" t="str">
        <f>"2025"&amp;"年部门财政拨款收支预算总表"</f>
        <v>2025年部门财政拨款收支预算总表</v>
      </c>
    </row>
    <row r="4" ht="17.25" customHeight="1" spans="1:4">
      <c r="A4" s="47" t="str">
        <f>"单位名称："&amp;"寻甸回族彝族自治县地方公路管理站"</f>
        <v>单位名称：寻甸回族彝族自治县地方公路管理站</v>
      </c>
      <c r="B4" s="182"/>
      <c r="D4" s="49" t="s">
        <v>1</v>
      </c>
    </row>
    <row r="5" ht="17.25" customHeight="1" spans="1:4">
      <c r="A5" s="183" t="s">
        <v>2</v>
      </c>
      <c r="B5" s="184"/>
      <c r="C5" s="183" t="s">
        <v>3</v>
      </c>
      <c r="D5" s="184"/>
    </row>
    <row r="6" ht="18.75" customHeight="1" spans="1:4">
      <c r="A6" s="183" t="s">
        <v>4</v>
      </c>
      <c r="B6" s="183" t="s">
        <v>5</v>
      </c>
      <c r="C6" s="183" t="s">
        <v>6</v>
      </c>
      <c r="D6" s="183" t="s">
        <v>5</v>
      </c>
    </row>
    <row r="7" ht="16.5" customHeight="1" spans="1:4">
      <c r="A7" s="185" t="s">
        <v>129</v>
      </c>
      <c r="B7" s="159">
        <v>28679231.18</v>
      </c>
      <c r="C7" s="185" t="s">
        <v>130</v>
      </c>
      <c r="D7" s="160">
        <v>28679231.18</v>
      </c>
    </row>
    <row r="8" ht="16.5" customHeight="1" spans="1:4">
      <c r="A8" s="185" t="s">
        <v>131</v>
      </c>
      <c r="B8" s="159">
        <v>28679231.18</v>
      </c>
      <c r="C8" s="185" t="s">
        <v>132</v>
      </c>
      <c r="D8" s="160"/>
    </row>
    <row r="9" ht="16.5" customHeight="1" spans="1:4">
      <c r="A9" s="185" t="s">
        <v>133</v>
      </c>
      <c r="B9" s="85"/>
      <c r="C9" s="185" t="s">
        <v>134</v>
      </c>
      <c r="D9" s="160"/>
    </row>
    <row r="10" ht="16.5" customHeight="1" spans="1:4">
      <c r="A10" s="185" t="s">
        <v>135</v>
      </c>
      <c r="B10" s="85"/>
      <c r="C10" s="185" t="s">
        <v>136</v>
      </c>
      <c r="D10" s="160"/>
    </row>
    <row r="11" ht="16.5" customHeight="1" spans="1:4">
      <c r="A11" s="185" t="s">
        <v>137</v>
      </c>
      <c r="B11" s="85"/>
      <c r="C11" s="185" t="s">
        <v>138</v>
      </c>
      <c r="D11" s="160"/>
    </row>
    <row r="12" ht="16.5" customHeight="1" spans="1:4">
      <c r="A12" s="185" t="s">
        <v>131</v>
      </c>
      <c r="B12" s="85"/>
      <c r="C12" s="185" t="s">
        <v>139</v>
      </c>
      <c r="D12" s="160"/>
    </row>
    <row r="13" ht="16.5" customHeight="1" spans="1:4">
      <c r="A13" s="186" t="s">
        <v>133</v>
      </c>
      <c r="B13" s="85"/>
      <c r="C13" s="73" t="s">
        <v>140</v>
      </c>
      <c r="D13" s="160"/>
    </row>
    <row r="14" ht="16.5" customHeight="1" spans="1:4">
      <c r="A14" s="186" t="s">
        <v>135</v>
      </c>
      <c r="B14" s="85"/>
      <c r="C14" s="73" t="s">
        <v>141</v>
      </c>
      <c r="D14" s="160"/>
    </row>
    <row r="15" ht="16.5" customHeight="1" spans="1:4">
      <c r="A15" s="187"/>
      <c r="B15" s="85"/>
      <c r="C15" s="73" t="s">
        <v>142</v>
      </c>
      <c r="D15" s="160">
        <v>668093.24</v>
      </c>
    </row>
    <row r="16" ht="16.5" customHeight="1" spans="1:4">
      <c r="A16" s="187"/>
      <c r="B16" s="85"/>
      <c r="C16" s="73" t="s">
        <v>143</v>
      </c>
      <c r="D16" s="160">
        <v>511005.05</v>
      </c>
    </row>
    <row r="17" ht="16.5" customHeight="1" spans="1:4">
      <c r="A17" s="187"/>
      <c r="B17" s="85"/>
      <c r="C17" s="73" t="s">
        <v>144</v>
      </c>
      <c r="D17" s="160"/>
    </row>
    <row r="18" ht="16.5" customHeight="1" spans="1:4">
      <c r="A18" s="187"/>
      <c r="B18" s="85"/>
      <c r="C18" s="73" t="s">
        <v>145</v>
      </c>
      <c r="D18" s="160"/>
    </row>
    <row r="19" ht="16.5" customHeight="1" spans="1:4">
      <c r="A19" s="187"/>
      <c r="B19" s="85"/>
      <c r="C19" s="73" t="s">
        <v>146</v>
      </c>
      <c r="D19" s="160"/>
    </row>
    <row r="20" ht="16.5" customHeight="1" spans="1:4">
      <c r="A20" s="187"/>
      <c r="B20" s="85"/>
      <c r="C20" s="73" t="s">
        <v>147</v>
      </c>
      <c r="D20" s="160">
        <v>27130057.21</v>
      </c>
    </row>
    <row r="21" ht="16.5" customHeight="1" spans="1:4">
      <c r="A21" s="187"/>
      <c r="B21" s="85"/>
      <c r="C21" s="73" t="s">
        <v>148</v>
      </c>
      <c r="D21" s="160"/>
    </row>
    <row r="22" ht="16.5" customHeight="1" spans="1:4">
      <c r="A22" s="187"/>
      <c r="B22" s="85"/>
      <c r="C22" s="73" t="s">
        <v>149</v>
      </c>
      <c r="D22" s="160"/>
    </row>
    <row r="23" ht="16.5" customHeight="1" spans="1:4">
      <c r="A23" s="187"/>
      <c r="B23" s="85"/>
      <c r="C23" s="73" t="s">
        <v>150</v>
      </c>
      <c r="D23" s="160"/>
    </row>
    <row r="24" ht="16.5" customHeight="1" spans="1:4">
      <c r="A24" s="187"/>
      <c r="B24" s="85"/>
      <c r="C24" s="73" t="s">
        <v>151</v>
      </c>
      <c r="D24" s="160"/>
    </row>
    <row r="25" ht="16.5" customHeight="1" spans="1:4">
      <c r="A25" s="187"/>
      <c r="B25" s="85"/>
      <c r="C25" s="73" t="s">
        <v>152</v>
      </c>
      <c r="D25" s="160"/>
    </row>
    <row r="26" ht="16.5" customHeight="1" spans="1:4">
      <c r="A26" s="187"/>
      <c r="B26" s="85"/>
      <c r="C26" s="73" t="s">
        <v>153</v>
      </c>
      <c r="D26" s="160">
        <v>370075.68</v>
      </c>
    </row>
    <row r="27" ht="16.5" customHeight="1" spans="1:4">
      <c r="A27" s="187"/>
      <c r="B27" s="85"/>
      <c r="C27" s="73" t="s">
        <v>154</v>
      </c>
      <c r="D27" s="160"/>
    </row>
    <row r="28" ht="16.5" customHeight="1" spans="1:4">
      <c r="A28" s="187"/>
      <c r="B28" s="85"/>
      <c r="C28" s="73" t="s">
        <v>155</v>
      </c>
      <c r="D28" s="160"/>
    </row>
    <row r="29" ht="16.5" customHeight="1" spans="1:4">
      <c r="A29" s="187"/>
      <c r="B29" s="85"/>
      <c r="C29" s="73" t="s">
        <v>156</v>
      </c>
      <c r="D29" s="160"/>
    </row>
    <row r="30" ht="16.5" customHeight="1" spans="1:4">
      <c r="A30" s="187"/>
      <c r="B30" s="85"/>
      <c r="C30" s="73" t="s">
        <v>157</v>
      </c>
      <c r="D30" s="160"/>
    </row>
    <row r="31" ht="16.5" customHeight="1" spans="1:4">
      <c r="A31" s="187"/>
      <c r="B31" s="85"/>
      <c r="C31" s="73" t="s">
        <v>158</v>
      </c>
      <c r="D31" s="160"/>
    </row>
    <row r="32" ht="16.5" customHeight="1" spans="1:4">
      <c r="A32" s="187"/>
      <c r="B32" s="85"/>
      <c r="C32" s="186" t="s">
        <v>159</v>
      </c>
      <c r="D32" s="160"/>
    </row>
    <row r="33" ht="16.5" customHeight="1" spans="1:4">
      <c r="A33" s="187"/>
      <c r="B33" s="85"/>
      <c r="C33" s="186" t="s">
        <v>160</v>
      </c>
      <c r="D33" s="160"/>
    </row>
    <row r="34" ht="16.5" customHeight="1" spans="1:4">
      <c r="A34" s="187"/>
      <c r="B34" s="85"/>
      <c r="C34" s="31" t="s">
        <v>161</v>
      </c>
      <c r="D34" s="160"/>
    </row>
    <row r="35" ht="15" customHeight="1" spans="1:4">
      <c r="A35" s="188" t="s">
        <v>50</v>
      </c>
      <c r="B35" s="189">
        <v>28679231.18</v>
      </c>
      <c r="C35" s="188" t="s">
        <v>51</v>
      </c>
      <c r="D35" s="189">
        <v>28679231.18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5"/>
  <sheetViews>
    <sheetView showZeros="0" workbookViewId="0">
      <pane ySplit="1" topLeftCell="A2" activePane="bottomLeft" state="frozen"/>
      <selection/>
      <selection pane="bottomLeft" activeCell="A8" sqref="A8:G25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54"/>
      <c r="F2" s="77"/>
      <c r="G2" s="161" t="s">
        <v>162</v>
      </c>
    </row>
    <row r="3" ht="41.25" customHeight="1" spans="1:7">
      <c r="A3" s="129" t="str">
        <f>"2025"&amp;"年一般公共预算支出预算表（按功能科目分类）"</f>
        <v>2025年一般公共预算支出预算表（按功能科目分类）</v>
      </c>
      <c r="B3" s="129"/>
      <c r="C3" s="129"/>
      <c r="D3" s="129"/>
      <c r="E3" s="129"/>
      <c r="F3" s="129"/>
      <c r="G3" s="129"/>
    </row>
    <row r="4" ht="18" customHeight="1" spans="1:7">
      <c r="A4" s="5" t="str">
        <f>"单位名称："&amp;"寻甸回族彝族自治县地方公路管理站"</f>
        <v>单位名称：寻甸回族彝族自治县地方公路管理站</v>
      </c>
      <c r="F4" s="126"/>
      <c r="G4" s="161" t="s">
        <v>1</v>
      </c>
    </row>
    <row r="5" ht="20.25" customHeight="1" spans="1:7">
      <c r="A5" s="177" t="s">
        <v>163</v>
      </c>
      <c r="B5" s="178"/>
      <c r="C5" s="130" t="s">
        <v>55</v>
      </c>
      <c r="D5" s="169" t="s">
        <v>76</v>
      </c>
      <c r="E5" s="12"/>
      <c r="F5" s="13"/>
      <c r="G5" s="156" t="s">
        <v>77</v>
      </c>
    </row>
    <row r="6" ht="20.25" customHeight="1" spans="1:7">
      <c r="A6" s="179" t="s">
        <v>73</v>
      </c>
      <c r="B6" s="179" t="s">
        <v>74</v>
      </c>
      <c r="C6" s="19"/>
      <c r="D6" s="135" t="s">
        <v>57</v>
      </c>
      <c r="E6" s="135" t="s">
        <v>164</v>
      </c>
      <c r="F6" s="135" t="s">
        <v>165</v>
      </c>
      <c r="G6" s="158"/>
    </row>
    <row r="7" ht="15" customHeight="1" spans="1:7">
      <c r="A7" s="63" t="s">
        <v>83</v>
      </c>
      <c r="B7" s="63" t="s">
        <v>84</v>
      </c>
      <c r="C7" s="63" t="s">
        <v>166</v>
      </c>
      <c r="D7" s="63" t="s">
        <v>167</v>
      </c>
      <c r="E7" s="63" t="s">
        <v>168</v>
      </c>
      <c r="F7" s="63" t="s">
        <v>169</v>
      </c>
      <c r="G7" s="63" t="s">
        <v>85</v>
      </c>
    </row>
    <row r="8" ht="18" customHeight="1" spans="1:7">
      <c r="A8" s="148" t="s">
        <v>94</v>
      </c>
      <c r="B8" s="148" t="s">
        <v>95</v>
      </c>
      <c r="C8" s="159">
        <v>668093.24</v>
      </c>
      <c r="D8" s="159">
        <v>668093.24</v>
      </c>
      <c r="E8" s="159">
        <v>657893.24</v>
      </c>
      <c r="F8" s="159">
        <v>10200</v>
      </c>
      <c r="G8" s="159"/>
    </row>
    <row r="9" ht="18" customHeight="1" spans="1:7">
      <c r="A9" s="151" t="s">
        <v>96</v>
      </c>
      <c r="B9" s="151" t="s">
        <v>97</v>
      </c>
      <c r="C9" s="159">
        <v>503634.24</v>
      </c>
      <c r="D9" s="159">
        <v>503634.24</v>
      </c>
      <c r="E9" s="159">
        <v>493434.24</v>
      </c>
      <c r="F9" s="159">
        <v>10200</v>
      </c>
      <c r="G9" s="159"/>
    </row>
    <row r="10" ht="18" customHeight="1" spans="1:7">
      <c r="A10" s="152" t="s">
        <v>98</v>
      </c>
      <c r="B10" s="152" t="s">
        <v>99</v>
      </c>
      <c r="C10" s="159">
        <v>493434.24</v>
      </c>
      <c r="D10" s="159">
        <v>493434.24</v>
      </c>
      <c r="E10" s="159">
        <v>493434.24</v>
      </c>
      <c r="F10" s="159"/>
      <c r="G10" s="159"/>
    </row>
    <row r="11" ht="18" customHeight="1" spans="1:7">
      <c r="A11" s="152" t="s">
        <v>100</v>
      </c>
      <c r="B11" s="152" t="s">
        <v>101</v>
      </c>
      <c r="C11" s="159">
        <v>10200</v>
      </c>
      <c r="D11" s="159">
        <v>10200</v>
      </c>
      <c r="E11" s="159"/>
      <c r="F11" s="159">
        <v>10200</v>
      </c>
      <c r="G11" s="159"/>
    </row>
    <row r="12" ht="18" customHeight="1" spans="1:7">
      <c r="A12" s="151" t="s">
        <v>102</v>
      </c>
      <c r="B12" s="151" t="s">
        <v>103</v>
      </c>
      <c r="C12" s="159">
        <v>164459</v>
      </c>
      <c r="D12" s="159">
        <v>164459</v>
      </c>
      <c r="E12" s="159">
        <v>164459</v>
      </c>
      <c r="F12" s="159"/>
      <c r="G12" s="159"/>
    </row>
    <row r="13" ht="18" customHeight="1" spans="1:7">
      <c r="A13" s="152" t="s">
        <v>104</v>
      </c>
      <c r="B13" s="152" t="s">
        <v>105</v>
      </c>
      <c r="C13" s="159">
        <v>164459</v>
      </c>
      <c r="D13" s="159">
        <v>164459</v>
      </c>
      <c r="E13" s="159">
        <v>164459</v>
      </c>
      <c r="F13" s="159"/>
      <c r="G13" s="159"/>
    </row>
    <row r="14" ht="18" customHeight="1" spans="1:7">
      <c r="A14" s="148" t="s">
        <v>106</v>
      </c>
      <c r="B14" s="148" t="s">
        <v>107</v>
      </c>
      <c r="C14" s="159">
        <v>511005.05</v>
      </c>
      <c r="D14" s="159">
        <v>511005.05</v>
      </c>
      <c r="E14" s="159">
        <v>511005.05</v>
      </c>
      <c r="F14" s="159"/>
      <c r="G14" s="159"/>
    </row>
    <row r="15" ht="18" customHeight="1" spans="1:7">
      <c r="A15" s="151" t="s">
        <v>108</v>
      </c>
      <c r="B15" s="151" t="s">
        <v>109</v>
      </c>
      <c r="C15" s="159">
        <v>511005.05</v>
      </c>
      <c r="D15" s="159">
        <v>511005.05</v>
      </c>
      <c r="E15" s="159">
        <v>511005.05</v>
      </c>
      <c r="F15" s="159"/>
      <c r="G15" s="159"/>
    </row>
    <row r="16" ht="18" customHeight="1" spans="1:7">
      <c r="A16" s="152" t="s">
        <v>110</v>
      </c>
      <c r="B16" s="152" t="s">
        <v>111</v>
      </c>
      <c r="C16" s="159">
        <v>282859.24</v>
      </c>
      <c r="D16" s="159">
        <v>282859.24</v>
      </c>
      <c r="E16" s="159">
        <v>282859.24</v>
      </c>
      <c r="F16" s="159"/>
      <c r="G16" s="159"/>
    </row>
    <row r="17" ht="18" customHeight="1" spans="1:7">
      <c r="A17" s="152" t="s">
        <v>112</v>
      </c>
      <c r="B17" s="152" t="s">
        <v>113</v>
      </c>
      <c r="C17" s="159">
        <v>210858.2</v>
      </c>
      <c r="D17" s="159">
        <v>210858.2</v>
      </c>
      <c r="E17" s="159">
        <v>210858.2</v>
      </c>
      <c r="F17" s="159"/>
      <c r="G17" s="159"/>
    </row>
    <row r="18" ht="18" customHeight="1" spans="1:7">
      <c r="A18" s="152" t="s">
        <v>114</v>
      </c>
      <c r="B18" s="152" t="s">
        <v>115</v>
      </c>
      <c r="C18" s="159">
        <v>17287.61</v>
      </c>
      <c r="D18" s="159">
        <v>17287.61</v>
      </c>
      <c r="E18" s="159">
        <v>17287.61</v>
      </c>
      <c r="F18" s="159"/>
      <c r="G18" s="159"/>
    </row>
    <row r="19" ht="18" customHeight="1" spans="1:7">
      <c r="A19" s="148" t="s">
        <v>116</v>
      </c>
      <c r="B19" s="148" t="s">
        <v>117</v>
      </c>
      <c r="C19" s="159">
        <v>27130057.21</v>
      </c>
      <c r="D19" s="159">
        <v>3199296</v>
      </c>
      <c r="E19" s="159">
        <v>3104256</v>
      </c>
      <c r="F19" s="159">
        <v>95040</v>
      </c>
      <c r="G19" s="159">
        <v>23930761.21</v>
      </c>
    </row>
    <row r="20" ht="18" customHeight="1" spans="1:7">
      <c r="A20" s="151" t="s">
        <v>118</v>
      </c>
      <c r="B20" s="151" t="s">
        <v>119</v>
      </c>
      <c r="C20" s="159">
        <v>27130057.21</v>
      </c>
      <c r="D20" s="159">
        <v>3199296</v>
      </c>
      <c r="E20" s="159">
        <v>3104256</v>
      </c>
      <c r="F20" s="159">
        <v>95040</v>
      </c>
      <c r="G20" s="159">
        <v>23930761.21</v>
      </c>
    </row>
    <row r="21" ht="18" customHeight="1" spans="1:7">
      <c r="A21" s="152" t="s">
        <v>120</v>
      </c>
      <c r="B21" s="152" t="s">
        <v>121</v>
      </c>
      <c r="C21" s="159">
        <v>27130057.21</v>
      </c>
      <c r="D21" s="159">
        <v>3199296</v>
      </c>
      <c r="E21" s="159">
        <v>3104256</v>
      </c>
      <c r="F21" s="159">
        <v>95040</v>
      </c>
      <c r="G21" s="159">
        <v>23930761.21</v>
      </c>
    </row>
    <row r="22" ht="18" customHeight="1" spans="1:7">
      <c r="A22" s="148" t="s">
        <v>122</v>
      </c>
      <c r="B22" s="148" t="s">
        <v>123</v>
      </c>
      <c r="C22" s="159">
        <v>370075.68</v>
      </c>
      <c r="D22" s="159">
        <v>370075.68</v>
      </c>
      <c r="E22" s="159">
        <v>370075.68</v>
      </c>
      <c r="F22" s="159"/>
      <c r="G22" s="159"/>
    </row>
    <row r="23" ht="18" customHeight="1" spans="1:7">
      <c r="A23" s="151" t="s">
        <v>124</v>
      </c>
      <c r="B23" s="151" t="s">
        <v>125</v>
      </c>
      <c r="C23" s="159">
        <v>370075.68</v>
      </c>
      <c r="D23" s="159">
        <v>370075.68</v>
      </c>
      <c r="E23" s="159">
        <v>370075.68</v>
      </c>
      <c r="F23" s="159"/>
      <c r="G23" s="159"/>
    </row>
    <row r="24" ht="18" customHeight="1" spans="1:7">
      <c r="A24" s="152" t="s">
        <v>126</v>
      </c>
      <c r="B24" s="152" t="s">
        <v>127</v>
      </c>
      <c r="C24" s="159">
        <v>370075.68</v>
      </c>
      <c r="D24" s="159">
        <v>370075.68</v>
      </c>
      <c r="E24" s="159">
        <v>370075.68</v>
      </c>
      <c r="F24" s="159"/>
      <c r="G24" s="159"/>
    </row>
    <row r="25" ht="18" customHeight="1" spans="1:7">
      <c r="A25" s="180" t="s">
        <v>170</v>
      </c>
      <c r="B25" s="181"/>
      <c r="C25" s="159">
        <v>28679231.18</v>
      </c>
      <c r="D25" s="159">
        <v>4748469.97</v>
      </c>
      <c r="E25" s="159">
        <v>4643229.97</v>
      </c>
      <c r="F25" s="159">
        <v>105240</v>
      </c>
      <c r="G25" s="159">
        <v>23930761.21</v>
      </c>
    </row>
  </sheetData>
  <mergeCells count="6">
    <mergeCell ref="A3:G3"/>
    <mergeCell ref="A5:B5"/>
    <mergeCell ref="D5:F5"/>
    <mergeCell ref="A25:B25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workbookViewId="0">
      <pane ySplit="1" topLeftCell="A2" activePane="bottomLeft" state="frozen"/>
      <selection/>
      <selection pane="bottomLeft" activeCell="C25" sqref="C25"/>
    </sheetView>
  </sheetViews>
  <sheetFormatPr defaultColWidth="10.425" defaultRowHeight="14.25" customHeight="1" outlineLevelCol="5"/>
  <cols>
    <col min="1" max="6" width="28.1416666666667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6"/>
      <c r="B2" s="46"/>
      <c r="C2" s="46"/>
      <c r="D2" s="46"/>
      <c r="E2" s="45"/>
      <c r="F2" s="173" t="s">
        <v>171</v>
      </c>
    </row>
    <row r="3" ht="41.25" customHeight="1" spans="1:6">
      <c r="A3" s="174" t="str">
        <f>"2025"&amp;"年一般公共预算“三公”经费支出预算表"</f>
        <v>2025年一般公共预算“三公”经费支出预算表</v>
      </c>
      <c r="B3" s="46"/>
      <c r="C3" s="46"/>
      <c r="D3" s="46"/>
      <c r="E3" s="45"/>
      <c r="F3" s="46"/>
    </row>
    <row r="4" customHeight="1" spans="1:6">
      <c r="A4" s="116" t="str">
        <f>"单位名称："&amp;"寻甸回族彝族自治县地方公路管理站"</f>
        <v>单位名称：寻甸回族彝族自治县地方公路管理站</v>
      </c>
      <c r="B4" s="175"/>
      <c r="D4" s="46"/>
      <c r="E4" s="45"/>
      <c r="F4" s="68" t="s">
        <v>1</v>
      </c>
    </row>
    <row r="5" ht="27" customHeight="1" spans="1:6">
      <c r="A5" s="50" t="s">
        <v>172</v>
      </c>
      <c r="B5" s="50" t="s">
        <v>173</v>
      </c>
      <c r="C5" s="52" t="s">
        <v>174</v>
      </c>
      <c r="D5" s="50"/>
      <c r="E5" s="51"/>
      <c r="F5" s="50" t="s">
        <v>175</v>
      </c>
    </row>
    <row r="6" ht="28.5" customHeight="1" spans="1:6">
      <c r="A6" s="176"/>
      <c r="B6" s="54"/>
      <c r="C6" s="51" t="s">
        <v>57</v>
      </c>
      <c r="D6" s="51" t="s">
        <v>176</v>
      </c>
      <c r="E6" s="51" t="s">
        <v>177</v>
      </c>
      <c r="F6" s="53"/>
    </row>
    <row r="7" ht="17.25" customHeight="1" spans="1:6">
      <c r="A7" s="59" t="s">
        <v>83</v>
      </c>
      <c r="B7" s="59" t="s">
        <v>84</v>
      </c>
      <c r="C7" s="59" t="s">
        <v>166</v>
      </c>
      <c r="D7" s="59" t="s">
        <v>167</v>
      </c>
      <c r="E7" s="59" t="s">
        <v>168</v>
      </c>
      <c r="F7" s="59" t="s">
        <v>169</v>
      </c>
    </row>
    <row r="8" ht="17.25" customHeight="1" spans="1:6">
      <c r="A8" s="85"/>
      <c r="B8" s="85"/>
      <c r="C8" s="85"/>
      <c r="D8" s="85"/>
      <c r="E8" s="85"/>
      <c r="F8" s="85"/>
    </row>
    <row r="9" customHeight="1" spans="1:1">
      <c r="A9" s="138" t="s">
        <v>178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32"/>
  <sheetViews>
    <sheetView showZeros="0" workbookViewId="0">
      <pane ySplit="1" topLeftCell="A6" activePane="bottomLeft" state="frozen"/>
      <selection/>
      <selection pane="bottomLeft" activeCell="O35" sqref="O35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25.375" customWidth="1"/>
    <col min="7" max="7" width="10.2833333333333" customWidth="1"/>
    <col min="8" max="8" width="23" customWidth="1"/>
    <col min="9" max="24" width="18.7083333333333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54"/>
      <c r="C2" s="162"/>
      <c r="E2" s="163"/>
      <c r="F2" s="163"/>
      <c r="G2" s="163"/>
      <c r="H2" s="163"/>
      <c r="I2" s="89"/>
      <c r="J2" s="89"/>
      <c r="K2" s="89"/>
      <c r="L2" s="89"/>
      <c r="M2" s="89"/>
      <c r="N2" s="89"/>
      <c r="R2" s="89"/>
      <c r="V2" s="162"/>
      <c r="X2" s="3" t="s">
        <v>179</v>
      </c>
    </row>
    <row r="3" ht="45.75" customHeight="1" spans="1:24">
      <c r="A3" s="70" t="str">
        <f>"2025"&amp;"年部门基本支出预算表"</f>
        <v>2025年部门基本支出预算表</v>
      </c>
      <c r="B3" s="4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4"/>
      <c r="P3" s="4"/>
      <c r="Q3" s="4"/>
      <c r="R3" s="70"/>
      <c r="S3" s="70"/>
      <c r="T3" s="70"/>
      <c r="U3" s="70"/>
      <c r="V3" s="70"/>
      <c r="W3" s="70"/>
      <c r="X3" s="70"/>
    </row>
    <row r="4" ht="18.75" customHeight="1" spans="1:24">
      <c r="A4" s="5" t="str">
        <f>"单位名称："&amp;"寻甸回族彝族自治县地方公路管理站"</f>
        <v>单位名称：寻甸回族彝族自治县地方公路管理站</v>
      </c>
      <c r="B4" s="6"/>
      <c r="C4" s="164"/>
      <c r="D4" s="164"/>
      <c r="E4" s="164"/>
      <c r="F4" s="164"/>
      <c r="G4" s="164"/>
      <c r="H4" s="164"/>
      <c r="I4" s="91"/>
      <c r="J4" s="91"/>
      <c r="K4" s="91"/>
      <c r="L4" s="91"/>
      <c r="M4" s="91"/>
      <c r="N4" s="91"/>
      <c r="O4" s="7"/>
      <c r="P4" s="7"/>
      <c r="Q4" s="7"/>
      <c r="R4" s="91"/>
      <c r="V4" s="162"/>
      <c r="X4" s="3" t="s">
        <v>1</v>
      </c>
    </row>
    <row r="5" ht="18" customHeight="1" spans="1:24">
      <c r="A5" s="9" t="s">
        <v>180</v>
      </c>
      <c r="B5" s="9" t="s">
        <v>181</v>
      </c>
      <c r="C5" s="9" t="s">
        <v>182</v>
      </c>
      <c r="D5" s="9" t="s">
        <v>183</v>
      </c>
      <c r="E5" s="9" t="s">
        <v>184</v>
      </c>
      <c r="F5" s="9" t="s">
        <v>185</v>
      </c>
      <c r="G5" s="9" t="s">
        <v>186</v>
      </c>
      <c r="H5" s="9" t="s">
        <v>187</v>
      </c>
      <c r="I5" s="169" t="s">
        <v>188</v>
      </c>
      <c r="J5" s="86" t="s">
        <v>188</v>
      </c>
      <c r="K5" s="86"/>
      <c r="L5" s="86"/>
      <c r="M5" s="86"/>
      <c r="N5" s="86"/>
      <c r="O5" s="12"/>
      <c r="P5" s="12"/>
      <c r="Q5" s="12"/>
      <c r="R5" s="107" t="s">
        <v>61</v>
      </c>
      <c r="S5" s="86" t="s">
        <v>62</v>
      </c>
      <c r="T5" s="86"/>
      <c r="U5" s="86"/>
      <c r="V5" s="86"/>
      <c r="W5" s="86"/>
      <c r="X5" s="87"/>
    </row>
    <row r="6" ht="18" customHeight="1" spans="1:24">
      <c r="A6" s="14"/>
      <c r="B6" s="30"/>
      <c r="C6" s="132"/>
      <c r="D6" s="14"/>
      <c r="E6" s="14"/>
      <c r="F6" s="14"/>
      <c r="G6" s="14"/>
      <c r="H6" s="14"/>
      <c r="I6" s="130" t="s">
        <v>189</v>
      </c>
      <c r="J6" s="169" t="s">
        <v>58</v>
      </c>
      <c r="K6" s="86"/>
      <c r="L6" s="86"/>
      <c r="M6" s="86"/>
      <c r="N6" s="87"/>
      <c r="O6" s="11" t="s">
        <v>190</v>
      </c>
      <c r="P6" s="12"/>
      <c r="Q6" s="13"/>
      <c r="R6" s="9" t="s">
        <v>61</v>
      </c>
      <c r="S6" s="169" t="s">
        <v>62</v>
      </c>
      <c r="T6" s="107" t="s">
        <v>64</v>
      </c>
      <c r="U6" s="86" t="s">
        <v>62</v>
      </c>
      <c r="V6" s="107" t="s">
        <v>66</v>
      </c>
      <c r="W6" s="107" t="s">
        <v>67</v>
      </c>
      <c r="X6" s="172" t="s">
        <v>68</v>
      </c>
    </row>
    <row r="7" ht="19.5" customHeight="1" spans="1:24">
      <c r="A7" s="30"/>
      <c r="B7" s="30"/>
      <c r="C7" s="30"/>
      <c r="D7" s="30"/>
      <c r="E7" s="30"/>
      <c r="F7" s="30"/>
      <c r="G7" s="30"/>
      <c r="H7" s="30"/>
      <c r="I7" s="30"/>
      <c r="J7" s="170" t="s">
        <v>191</v>
      </c>
      <c r="K7" s="9" t="s">
        <v>192</v>
      </c>
      <c r="L7" s="9" t="s">
        <v>193</v>
      </c>
      <c r="M7" s="9" t="s">
        <v>194</v>
      </c>
      <c r="N7" s="9" t="s">
        <v>195</v>
      </c>
      <c r="O7" s="9" t="s">
        <v>58</v>
      </c>
      <c r="P7" s="9" t="s">
        <v>59</v>
      </c>
      <c r="Q7" s="9" t="s">
        <v>60</v>
      </c>
      <c r="R7" s="30"/>
      <c r="S7" s="9" t="s">
        <v>57</v>
      </c>
      <c r="T7" s="9" t="s">
        <v>64</v>
      </c>
      <c r="U7" s="9" t="s">
        <v>196</v>
      </c>
      <c r="V7" s="9" t="s">
        <v>66</v>
      </c>
      <c r="W7" s="9" t="s">
        <v>67</v>
      </c>
      <c r="X7" s="9" t="s">
        <v>68</v>
      </c>
    </row>
    <row r="8" ht="37.5" customHeight="1" spans="1:24">
      <c r="A8" s="165"/>
      <c r="B8" s="19"/>
      <c r="C8" s="165"/>
      <c r="D8" s="165"/>
      <c r="E8" s="165"/>
      <c r="F8" s="165"/>
      <c r="G8" s="165"/>
      <c r="H8" s="165"/>
      <c r="I8" s="165"/>
      <c r="J8" s="171" t="s">
        <v>57</v>
      </c>
      <c r="K8" s="17" t="s">
        <v>197</v>
      </c>
      <c r="L8" s="17" t="s">
        <v>193</v>
      </c>
      <c r="M8" s="17" t="s">
        <v>194</v>
      </c>
      <c r="N8" s="17" t="s">
        <v>195</v>
      </c>
      <c r="O8" s="17" t="s">
        <v>193</v>
      </c>
      <c r="P8" s="17" t="s">
        <v>194</v>
      </c>
      <c r="Q8" s="17" t="s">
        <v>195</v>
      </c>
      <c r="R8" s="17" t="s">
        <v>61</v>
      </c>
      <c r="S8" s="17" t="s">
        <v>57</v>
      </c>
      <c r="T8" s="17" t="s">
        <v>64</v>
      </c>
      <c r="U8" s="17" t="s">
        <v>196</v>
      </c>
      <c r="V8" s="17" t="s">
        <v>66</v>
      </c>
      <c r="W8" s="17" t="s">
        <v>67</v>
      </c>
      <c r="X8" s="17" t="s">
        <v>68</v>
      </c>
    </row>
    <row r="9" customHeight="1" spans="1:24">
      <c r="A9" s="39">
        <v>1</v>
      </c>
      <c r="B9" s="39">
        <v>2</v>
      </c>
      <c r="C9" s="39">
        <v>3</v>
      </c>
      <c r="D9" s="39">
        <v>4</v>
      </c>
      <c r="E9" s="39">
        <v>5</v>
      </c>
      <c r="F9" s="39">
        <v>6</v>
      </c>
      <c r="G9" s="39">
        <v>7</v>
      </c>
      <c r="H9" s="39">
        <v>8</v>
      </c>
      <c r="I9" s="39">
        <v>9</v>
      </c>
      <c r="J9" s="39">
        <v>10</v>
      </c>
      <c r="K9" s="39">
        <v>11</v>
      </c>
      <c r="L9" s="39">
        <v>12</v>
      </c>
      <c r="M9" s="39">
        <v>13</v>
      </c>
      <c r="N9" s="39">
        <v>14</v>
      </c>
      <c r="O9" s="39">
        <v>15</v>
      </c>
      <c r="P9" s="39">
        <v>16</v>
      </c>
      <c r="Q9" s="39">
        <v>17</v>
      </c>
      <c r="R9" s="39">
        <v>18</v>
      </c>
      <c r="S9" s="39">
        <v>19</v>
      </c>
      <c r="T9" s="39">
        <v>20</v>
      </c>
      <c r="U9" s="39">
        <v>21</v>
      </c>
      <c r="V9" s="39">
        <v>22</v>
      </c>
      <c r="W9" s="39">
        <v>23</v>
      </c>
      <c r="X9" s="39">
        <v>24</v>
      </c>
    </row>
    <row r="10" ht="20.25" customHeight="1" spans="1:24">
      <c r="A10" s="166" t="s">
        <v>70</v>
      </c>
      <c r="B10" s="166" t="s">
        <v>70</v>
      </c>
      <c r="C10" s="166" t="s">
        <v>198</v>
      </c>
      <c r="D10" s="166" t="s">
        <v>199</v>
      </c>
      <c r="E10" s="166" t="s">
        <v>120</v>
      </c>
      <c r="F10" s="166" t="s">
        <v>121</v>
      </c>
      <c r="G10" s="166" t="s">
        <v>200</v>
      </c>
      <c r="H10" s="166" t="s">
        <v>201</v>
      </c>
      <c r="I10" s="159">
        <v>1290096</v>
      </c>
      <c r="J10" s="159">
        <v>1290096</v>
      </c>
      <c r="K10" s="159"/>
      <c r="L10" s="159"/>
      <c r="M10" s="160">
        <v>1290096</v>
      </c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</row>
    <row r="11" ht="17.25" customHeight="1" spans="1:24">
      <c r="A11" s="166" t="s">
        <v>70</v>
      </c>
      <c r="B11" s="166" t="s">
        <v>70</v>
      </c>
      <c r="C11" s="166" t="s">
        <v>198</v>
      </c>
      <c r="D11" s="166" t="s">
        <v>199</v>
      </c>
      <c r="E11" s="166" t="s">
        <v>120</v>
      </c>
      <c r="F11" s="166" t="s">
        <v>121</v>
      </c>
      <c r="G11" s="166" t="s">
        <v>202</v>
      </c>
      <c r="H11" s="166" t="s">
        <v>203</v>
      </c>
      <c r="I11" s="159">
        <v>140904</v>
      </c>
      <c r="J11" s="159">
        <v>140904</v>
      </c>
      <c r="K11" s="25"/>
      <c r="L11" s="25"/>
      <c r="M11" s="160">
        <v>140904</v>
      </c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</row>
    <row r="12" ht="17.25" customHeight="1" spans="1:24">
      <c r="A12" s="166" t="s">
        <v>70</v>
      </c>
      <c r="B12" s="166" t="s">
        <v>70</v>
      </c>
      <c r="C12" s="166" t="s">
        <v>198</v>
      </c>
      <c r="D12" s="166" t="s">
        <v>199</v>
      </c>
      <c r="E12" s="166" t="s">
        <v>120</v>
      </c>
      <c r="F12" s="166" t="s">
        <v>121</v>
      </c>
      <c r="G12" s="166" t="s">
        <v>204</v>
      </c>
      <c r="H12" s="166" t="s">
        <v>205</v>
      </c>
      <c r="I12" s="159">
        <v>112908</v>
      </c>
      <c r="J12" s="159">
        <v>112908</v>
      </c>
      <c r="K12" s="25"/>
      <c r="L12" s="25"/>
      <c r="M12" s="160">
        <v>112908</v>
      </c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</row>
    <row r="13" ht="17.25" customHeight="1" spans="1:24">
      <c r="A13" s="166" t="s">
        <v>70</v>
      </c>
      <c r="B13" s="166" t="s">
        <v>70</v>
      </c>
      <c r="C13" s="166" t="s">
        <v>198</v>
      </c>
      <c r="D13" s="166" t="s">
        <v>199</v>
      </c>
      <c r="E13" s="166" t="s">
        <v>120</v>
      </c>
      <c r="F13" s="166" t="s">
        <v>121</v>
      </c>
      <c r="G13" s="166" t="s">
        <v>204</v>
      </c>
      <c r="H13" s="166" t="s">
        <v>205</v>
      </c>
      <c r="I13" s="159">
        <v>503400</v>
      </c>
      <c r="J13" s="159">
        <v>503400</v>
      </c>
      <c r="K13" s="25"/>
      <c r="L13" s="25"/>
      <c r="M13" s="160">
        <v>503400</v>
      </c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</row>
    <row r="14" ht="17.25" customHeight="1" spans="1:24">
      <c r="A14" s="166" t="s">
        <v>70</v>
      </c>
      <c r="B14" s="166" t="s">
        <v>70</v>
      </c>
      <c r="C14" s="166" t="s">
        <v>198</v>
      </c>
      <c r="D14" s="166" t="s">
        <v>199</v>
      </c>
      <c r="E14" s="166" t="s">
        <v>120</v>
      </c>
      <c r="F14" s="166" t="s">
        <v>121</v>
      </c>
      <c r="G14" s="166" t="s">
        <v>204</v>
      </c>
      <c r="H14" s="166" t="s">
        <v>205</v>
      </c>
      <c r="I14" s="159">
        <v>815256</v>
      </c>
      <c r="J14" s="159">
        <v>815256</v>
      </c>
      <c r="K14" s="25"/>
      <c r="L14" s="25"/>
      <c r="M14" s="160">
        <v>815256</v>
      </c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</row>
    <row r="15" ht="17.25" customHeight="1" spans="1:24">
      <c r="A15" s="166" t="s">
        <v>70</v>
      </c>
      <c r="B15" s="166" t="s">
        <v>70</v>
      </c>
      <c r="C15" s="166" t="s">
        <v>206</v>
      </c>
      <c r="D15" s="166" t="s">
        <v>207</v>
      </c>
      <c r="E15" s="166" t="s">
        <v>98</v>
      </c>
      <c r="F15" s="166" t="s">
        <v>99</v>
      </c>
      <c r="G15" s="166" t="s">
        <v>208</v>
      </c>
      <c r="H15" s="166" t="s">
        <v>209</v>
      </c>
      <c r="I15" s="159">
        <v>493434.24</v>
      </c>
      <c r="J15" s="159">
        <v>493434.24</v>
      </c>
      <c r="K15" s="25"/>
      <c r="L15" s="25"/>
      <c r="M15" s="160">
        <v>493434.24</v>
      </c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</row>
    <row r="16" ht="17.25" customHeight="1" spans="1:24">
      <c r="A16" s="166" t="s">
        <v>70</v>
      </c>
      <c r="B16" s="166" t="s">
        <v>70</v>
      </c>
      <c r="C16" s="166" t="s">
        <v>206</v>
      </c>
      <c r="D16" s="166" t="s">
        <v>207</v>
      </c>
      <c r="E16" s="166" t="s">
        <v>110</v>
      </c>
      <c r="F16" s="166" t="s">
        <v>111</v>
      </c>
      <c r="G16" s="166" t="s">
        <v>210</v>
      </c>
      <c r="H16" s="166" t="s">
        <v>211</v>
      </c>
      <c r="I16" s="159">
        <v>282859.24</v>
      </c>
      <c r="J16" s="159">
        <v>282859.24</v>
      </c>
      <c r="K16" s="25"/>
      <c r="L16" s="25"/>
      <c r="M16" s="160">
        <v>282859.24</v>
      </c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</row>
    <row r="17" ht="17.25" customHeight="1" spans="1:24">
      <c r="A17" s="166" t="s">
        <v>70</v>
      </c>
      <c r="B17" s="166" t="s">
        <v>70</v>
      </c>
      <c r="C17" s="166" t="s">
        <v>206</v>
      </c>
      <c r="D17" s="166" t="s">
        <v>207</v>
      </c>
      <c r="E17" s="166" t="s">
        <v>112</v>
      </c>
      <c r="F17" s="166" t="s">
        <v>113</v>
      </c>
      <c r="G17" s="166" t="s">
        <v>212</v>
      </c>
      <c r="H17" s="166" t="s">
        <v>213</v>
      </c>
      <c r="I17" s="159">
        <v>142858.2</v>
      </c>
      <c r="J17" s="159">
        <v>142858.2</v>
      </c>
      <c r="K17" s="25"/>
      <c r="L17" s="25"/>
      <c r="M17" s="160">
        <v>142858.2</v>
      </c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</row>
    <row r="18" ht="17.25" customHeight="1" spans="1:24">
      <c r="A18" s="166" t="s">
        <v>70</v>
      </c>
      <c r="B18" s="166" t="s">
        <v>70</v>
      </c>
      <c r="C18" s="166" t="s">
        <v>206</v>
      </c>
      <c r="D18" s="166" t="s">
        <v>207</v>
      </c>
      <c r="E18" s="166" t="s">
        <v>114</v>
      </c>
      <c r="F18" s="166" t="s">
        <v>115</v>
      </c>
      <c r="G18" s="166" t="s">
        <v>214</v>
      </c>
      <c r="H18" s="166" t="s">
        <v>215</v>
      </c>
      <c r="I18" s="159">
        <v>6167.93</v>
      </c>
      <c r="J18" s="159">
        <v>6167.93</v>
      </c>
      <c r="K18" s="25"/>
      <c r="L18" s="25"/>
      <c r="M18" s="160">
        <v>6167.93</v>
      </c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</row>
    <row r="19" ht="17.25" customHeight="1" spans="1:24">
      <c r="A19" s="166" t="s">
        <v>70</v>
      </c>
      <c r="B19" s="166" t="s">
        <v>70</v>
      </c>
      <c r="C19" s="166" t="s">
        <v>206</v>
      </c>
      <c r="D19" s="166" t="s">
        <v>207</v>
      </c>
      <c r="E19" s="166" t="s">
        <v>114</v>
      </c>
      <c r="F19" s="166" t="s">
        <v>115</v>
      </c>
      <c r="G19" s="166" t="s">
        <v>214</v>
      </c>
      <c r="H19" s="166" t="s">
        <v>215</v>
      </c>
      <c r="I19" s="159">
        <v>11119.68</v>
      </c>
      <c r="J19" s="159">
        <v>11119.68</v>
      </c>
      <c r="K19" s="25"/>
      <c r="L19" s="25"/>
      <c r="M19" s="160">
        <v>11119.68</v>
      </c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</row>
    <row r="20" ht="17.25" customHeight="1" spans="1:24">
      <c r="A20" s="166" t="s">
        <v>70</v>
      </c>
      <c r="B20" s="166" t="s">
        <v>70</v>
      </c>
      <c r="C20" s="166" t="s">
        <v>206</v>
      </c>
      <c r="D20" s="166" t="s">
        <v>207</v>
      </c>
      <c r="E20" s="166" t="s">
        <v>120</v>
      </c>
      <c r="F20" s="166" t="s">
        <v>121</v>
      </c>
      <c r="G20" s="166" t="s">
        <v>214</v>
      </c>
      <c r="H20" s="166" t="s">
        <v>215</v>
      </c>
      <c r="I20" s="159">
        <v>10368</v>
      </c>
      <c r="J20" s="159">
        <v>10368</v>
      </c>
      <c r="K20" s="25"/>
      <c r="L20" s="25"/>
      <c r="M20" s="160">
        <v>10368</v>
      </c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</row>
    <row r="21" ht="17.25" customHeight="1" spans="1:24">
      <c r="A21" s="166" t="s">
        <v>70</v>
      </c>
      <c r="B21" s="166" t="s">
        <v>70</v>
      </c>
      <c r="C21" s="166" t="s">
        <v>216</v>
      </c>
      <c r="D21" s="166" t="s">
        <v>127</v>
      </c>
      <c r="E21" s="166" t="s">
        <v>126</v>
      </c>
      <c r="F21" s="166" t="s">
        <v>127</v>
      </c>
      <c r="G21" s="166" t="s">
        <v>217</v>
      </c>
      <c r="H21" s="166" t="s">
        <v>127</v>
      </c>
      <c r="I21" s="159">
        <v>370075.68</v>
      </c>
      <c r="J21" s="159">
        <v>370075.68</v>
      </c>
      <c r="K21" s="25"/>
      <c r="L21" s="25"/>
      <c r="M21" s="160">
        <v>370075.68</v>
      </c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</row>
    <row r="22" ht="17.25" customHeight="1" spans="1:24">
      <c r="A22" s="166" t="s">
        <v>70</v>
      </c>
      <c r="B22" s="166" t="s">
        <v>70</v>
      </c>
      <c r="C22" s="166" t="s">
        <v>218</v>
      </c>
      <c r="D22" s="166" t="s">
        <v>219</v>
      </c>
      <c r="E22" s="166" t="s">
        <v>104</v>
      </c>
      <c r="F22" s="166" t="s">
        <v>105</v>
      </c>
      <c r="G22" s="166" t="s">
        <v>220</v>
      </c>
      <c r="H22" s="166" t="s">
        <v>221</v>
      </c>
      <c r="I22" s="159">
        <v>118715</v>
      </c>
      <c r="J22" s="159">
        <v>118715</v>
      </c>
      <c r="K22" s="25"/>
      <c r="L22" s="25"/>
      <c r="M22" s="160">
        <v>118715</v>
      </c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</row>
    <row r="23" ht="17.25" customHeight="1" spans="1:24">
      <c r="A23" s="166" t="s">
        <v>70</v>
      </c>
      <c r="B23" s="166" t="s">
        <v>70</v>
      </c>
      <c r="C23" s="166" t="s">
        <v>222</v>
      </c>
      <c r="D23" s="166" t="s">
        <v>223</v>
      </c>
      <c r="E23" s="166" t="s">
        <v>120</v>
      </c>
      <c r="F23" s="166" t="s">
        <v>121</v>
      </c>
      <c r="G23" s="166" t="s">
        <v>224</v>
      </c>
      <c r="H23" s="166" t="s">
        <v>223</v>
      </c>
      <c r="I23" s="159">
        <v>62640</v>
      </c>
      <c r="J23" s="159">
        <v>62640</v>
      </c>
      <c r="K23" s="25"/>
      <c r="L23" s="25"/>
      <c r="M23" s="160">
        <v>62640</v>
      </c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</row>
    <row r="24" ht="17.25" customHeight="1" spans="1:24">
      <c r="A24" s="166" t="s">
        <v>70</v>
      </c>
      <c r="B24" s="166" t="s">
        <v>70</v>
      </c>
      <c r="C24" s="166" t="s">
        <v>225</v>
      </c>
      <c r="D24" s="166" t="s">
        <v>226</v>
      </c>
      <c r="E24" s="166" t="s">
        <v>120</v>
      </c>
      <c r="F24" s="166" t="s">
        <v>121</v>
      </c>
      <c r="G24" s="166" t="s">
        <v>227</v>
      </c>
      <c r="H24" s="166" t="s">
        <v>228</v>
      </c>
      <c r="I24" s="159">
        <v>21400</v>
      </c>
      <c r="J24" s="159">
        <v>21400</v>
      </c>
      <c r="K24" s="25"/>
      <c r="L24" s="25"/>
      <c r="M24" s="160">
        <v>21400</v>
      </c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</row>
    <row r="25" ht="17.25" customHeight="1" spans="1:24">
      <c r="A25" s="166" t="s">
        <v>70</v>
      </c>
      <c r="B25" s="166" t="s">
        <v>70</v>
      </c>
      <c r="C25" s="166" t="s">
        <v>225</v>
      </c>
      <c r="D25" s="166" t="s">
        <v>226</v>
      </c>
      <c r="E25" s="166" t="s">
        <v>120</v>
      </c>
      <c r="F25" s="166" t="s">
        <v>121</v>
      </c>
      <c r="G25" s="166" t="s">
        <v>229</v>
      </c>
      <c r="H25" s="166" t="s">
        <v>230</v>
      </c>
      <c r="I25" s="159">
        <v>2000</v>
      </c>
      <c r="J25" s="159">
        <v>2000</v>
      </c>
      <c r="K25" s="25"/>
      <c r="L25" s="25"/>
      <c r="M25" s="160">
        <v>2000</v>
      </c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</row>
    <row r="26" ht="17.25" customHeight="1" spans="1:24">
      <c r="A26" s="166" t="s">
        <v>70</v>
      </c>
      <c r="B26" s="166" t="s">
        <v>70</v>
      </c>
      <c r="C26" s="166" t="s">
        <v>225</v>
      </c>
      <c r="D26" s="166" t="s">
        <v>226</v>
      </c>
      <c r="E26" s="166" t="s">
        <v>120</v>
      </c>
      <c r="F26" s="166" t="s">
        <v>121</v>
      </c>
      <c r="G26" s="166" t="s">
        <v>231</v>
      </c>
      <c r="H26" s="166" t="s">
        <v>232</v>
      </c>
      <c r="I26" s="159">
        <v>9000</v>
      </c>
      <c r="J26" s="159">
        <v>9000</v>
      </c>
      <c r="K26" s="25"/>
      <c r="L26" s="25"/>
      <c r="M26" s="160">
        <v>9000</v>
      </c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</row>
    <row r="27" ht="17.25" customHeight="1" spans="1:24">
      <c r="A27" s="166" t="s">
        <v>70</v>
      </c>
      <c r="B27" s="166" t="s">
        <v>70</v>
      </c>
      <c r="C27" s="166" t="s">
        <v>225</v>
      </c>
      <c r="D27" s="166" t="s">
        <v>226</v>
      </c>
      <c r="E27" s="166" t="s">
        <v>100</v>
      </c>
      <c r="F27" s="166" t="s">
        <v>101</v>
      </c>
      <c r="G27" s="166" t="s">
        <v>233</v>
      </c>
      <c r="H27" s="166" t="s">
        <v>234</v>
      </c>
      <c r="I27" s="159">
        <v>10200</v>
      </c>
      <c r="J27" s="159">
        <v>10200</v>
      </c>
      <c r="K27" s="25"/>
      <c r="L27" s="25"/>
      <c r="M27" s="160">
        <v>10200</v>
      </c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</row>
    <row r="28" ht="17.25" customHeight="1" spans="1:24">
      <c r="A28" s="166" t="s">
        <v>70</v>
      </c>
      <c r="B28" s="166" t="s">
        <v>70</v>
      </c>
      <c r="C28" s="166" t="s">
        <v>235</v>
      </c>
      <c r="D28" s="166" t="s">
        <v>236</v>
      </c>
      <c r="E28" s="166" t="s">
        <v>120</v>
      </c>
      <c r="F28" s="166" t="s">
        <v>121</v>
      </c>
      <c r="G28" s="166" t="s">
        <v>204</v>
      </c>
      <c r="H28" s="166" t="s">
        <v>205</v>
      </c>
      <c r="I28" s="159">
        <v>226800</v>
      </c>
      <c r="J28" s="159">
        <v>226800</v>
      </c>
      <c r="K28" s="25"/>
      <c r="L28" s="25"/>
      <c r="M28" s="160">
        <v>226800</v>
      </c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</row>
    <row r="29" ht="17.25" customHeight="1" spans="1:24">
      <c r="A29" s="166" t="s">
        <v>70</v>
      </c>
      <c r="B29" s="166" t="s">
        <v>70</v>
      </c>
      <c r="C29" s="166" t="s">
        <v>237</v>
      </c>
      <c r="D29" s="166" t="s">
        <v>238</v>
      </c>
      <c r="E29" s="166" t="s">
        <v>104</v>
      </c>
      <c r="F29" s="166" t="s">
        <v>105</v>
      </c>
      <c r="G29" s="166" t="s">
        <v>239</v>
      </c>
      <c r="H29" s="166" t="s">
        <v>240</v>
      </c>
      <c r="I29" s="159">
        <v>45744</v>
      </c>
      <c r="J29" s="159">
        <v>45744</v>
      </c>
      <c r="K29" s="25"/>
      <c r="L29" s="25"/>
      <c r="M29" s="160">
        <v>45744</v>
      </c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</row>
    <row r="30" ht="17.25" customHeight="1" spans="1:24">
      <c r="A30" s="166" t="s">
        <v>70</v>
      </c>
      <c r="B30" s="166" t="s">
        <v>70</v>
      </c>
      <c r="C30" s="166" t="s">
        <v>241</v>
      </c>
      <c r="D30" s="166" t="s">
        <v>215</v>
      </c>
      <c r="E30" s="166" t="s">
        <v>112</v>
      </c>
      <c r="F30" s="166" t="s">
        <v>113</v>
      </c>
      <c r="G30" s="166" t="s">
        <v>212</v>
      </c>
      <c r="H30" s="166" t="s">
        <v>213</v>
      </c>
      <c r="I30" s="159">
        <v>68000</v>
      </c>
      <c r="J30" s="159">
        <v>68000</v>
      </c>
      <c r="K30" s="25"/>
      <c r="L30" s="25"/>
      <c r="M30" s="160">
        <v>68000</v>
      </c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</row>
    <row r="31" ht="17.25" customHeight="1" spans="1:24">
      <c r="A31" s="166" t="s">
        <v>70</v>
      </c>
      <c r="B31" s="166" t="s">
        <v>70</v>
      </c>
      <c r="C31" s="166" t="s">
        <v>242</v>
      </c>
      <c r="D31" s="166" t="s">
        <v>243</v>
      </c>
      <c r="E31" s="166" t="s">
        <v>120</v>
      </c>
      <c r="F31" s="166" t="s">
        <v>121</v>
      </c>
      <c r="G31" s="166" t="s">
        <v>204</v>
      </c>
      <c r="H31" s="166" t="s">
        <v>205</v>
      </c>
      <c r="I31" s="159">
        <v>4524</v>
      </c>
      <c r="J31" s="159">
        <v>4524</v>
      </c>
      <c r="K31" s="25"/>
      <c r="L31" s="25"/>
      <c r="M31" s="160">
        <v>4524</v>
      </c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</row>
    <row r="32" ht="17.25" customHeight="1" spans="1:24">
      <c r="A32" s="34" t="s">
        <v>170</v>
      </c>
      <c r="B32" s="35"/>
      <c r="C32" s="167"/>
      <c r="D32" s="167"/>
      <c r="E32" s="167"/>
      <c r="F32" s="167"/>
      <c r="G32" s="167"/>
      <c r="H32" s="168"/>
      <c r="I32" s="159">
        <v>4748469.97</v>
      </c>
      <c r="J32" s="159">
        <v>4748469.97</v>
      </c>
      <c r="K32" s="159"/>
      <c r="L32" s="159"/>
      <c r="M32" s="160">
        <v>4748469.97</v>
      </c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</row>
  </sheetData>
  <mergeCells count="31">
    <mergeCell ref="A3:X3"/>
    <mergeCell ref="A4:H4"/>
    <mergeCell ref="I5:X5"/>
    <mergeCell ref="J6:N6"/>
    <mergeCell ref="O6:Q6"/>
    <mergeCell ref="S6:X6"/>
    <mergeCell ref="A32:H32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8"/>
  <sheetViews>
    <sheetView showZeros="0" workbookViewId="0">
      <pane ySplit="1" topLeftCell="A2" activePane="bottomLeft" state="frozen"/>
      <selection/>
      <selection pane="bottomLeft" activeCell="K26" sqref="K26"/>
    </sheetView>
  </sheetViews>
  <sheetFormatPr defaultColWidth="9.14166666666667" defaultRowHeight="14.25" customHeight="1"/>
  <cols>
    <col min="1" max="1" width="10.2833333333333" customWidth="1"/>
    <col min="2" max="2" width="18.125" customWidth="1"/>
    <col min="3" max="3" width="46.25" customWidth="1"/>
    <col min="4" max="4" width="28.7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54"/>
      <c r="E2" s="2"/>
      <c r="F2" s="2"/>
      <c r="G2" s="2"/>
      <c r="H2" s="2"/>
      <c r="U2" s="154"/>
      <c r="W2" s="161" t="s">
        <v>244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tr">
        <f>"单位名称："&amp;"寻甸回族彝族自治县地方公路管理站"</f>
        <v>单位名称：寻甸回族彝族自治县地方公路管理站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54"/>
      <c r="W4" s="123" t="s">
        <v>1</v>
      </c>
    </row>
    <row r="5" ht="21.75" customHeight="1" spans="1:23">
      <c r="A5" s="9" t="s">
        <v>245</v>
      </c>
      <c r="B5" s="10" t="s">
        <v>182</v>
      </c>
      <c r="C5" s="9" t="s">
        <v>183</v>
      </c>
      <c r="D5" s="9" t="s">
        <v>246</v>
      </c>
      <c r="E5" s="10" t="s">
        <v>184</v>
      </c>
      <c r="F5" s="10" t="s">
        <v>185</v>
      </c>
      <c r="G5" s="10" t="s">
        <v>247</v>
      </c>
      <c r="H5" s="10" t="s">
        <v>248</v>
      </c>
      <c r="I5" s="29" t="s">
        <v>55</v>
      </c>
      <c r="J5" s="11" t="s">
        <v>249</v>
      </c>
      <c r="K5" s="12"/>
      <c r="L5" s="12"/>
      <c r="M5" s="13"/>
      <c r="N5" s="11" t="s">
        <v>190</v>
      </c>
      <c r="O5" s="12"/>
      <c r="P5" s="13"/>
      <c r="Q5" s="10" t="s">
        <v>61</v>
      </c>
      <c r="R5" s="11" t="s">
        <v>62</v>
      </c>
      <c r="S5" s="12"/>
      <c r="T5" s="12"/>
      <c r="U5" s="12"/>
      <c r="V5" s="12"/>
      <c r="W5" s="13"/>
    </row>
    <row r="6" ht="21.75" customHeight="1" spans="1:23">
      <c r="A6" s="14"/>
      <c r="B6" s="30"/>
      <c r="C6" s="14"/>
      <c r="D6" s="14"/>
      <c r="E6" s="15"/>
      <c r="F6" s="15"/>
      <c r="G6" s="15"/>
      <c r="H6" s="15"/>
      <c r="I6" s="30"/>
      <c r="J6" s="155" t="s">
        <v>58</v>
      </c>
      <c r="K6" s="156"/>
      <c r="L6" s="10" t="s">
        <v>59</v>
      </c>
      <c r="M6" s="10" t="s">
        <v>60</v>
      </c>
      <c r="N6" s="10" t="s">
        <v>58</v>
      </c>
      <c r="O6" s="10" t="s">
        <v>59</v>
      </c>
      <c r="P6" s="10" t="s">
        <v>60</v>
      </c>
      <c r="Q6" s="15"/>
      <c r="R6" s="10" t="s">
        <v>57</v>
      </c>
      <c r="S6" s="10" t="s">
        <v>64</v>
      </c>
      <c r="T6" s="10" t="s">
        <v>196</v>
      </c>
      <c r="U6" s="10" t="s">
        <v>66</v>
      </c>
      <c r="V6" s="10" t="s">
        <v>67</v>
      </c>
      <c r="W6" s="10" t="s">
        <v>68</v>
      </c>
    </row>
    <row r="7" ht="21" customHeight="1" spans="1:23">
      <c r="A7" s="30"/>
      <c r="B7" s="30"/>
      <c r="C7" s="30"/>
      <c r="D7" s="30"/>
      <c r="E7" s="30"/>
      <c r="F7" s="30"/>
      <c r="G7" s="30"/>
      <c r="H7" s="30"/>
      <c r="I7" s="30"/>
      <c r="J7" s="157" t="s">
        <v>57</v>
      </c>
      <c r="K7" s="158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71" t="s">
        <v>57</v>
      </c>
      <c r="K8" s="71" t="s">
        <v>250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39">
        <v>12</v>
      </c>
      <c r="M9" s="39">
        <v>13</v>
      </c>
      <c r="N9" s="39">
        <v>14</v>
      </c>
      <c r="O9" s="39">
        <v>15</v>
      </c>
      <c r="P9" s="39">
        <v>16</v>
      </c>
      <c r="Q9" s="39">
        <v>17</v>
      </c>
      <c r="R9" s="39">
        <v>18</v>
      </c>
      <c r="S9" s="39">
        <v>19</v>
      </c>
      <c r="T9" s="39">
        <v>20</v>
      </c>
      <c r="U9" s="20">
        <v>21</v>
      </c>
      <c r="V9" s="39">
        <v>22</v>
      </c>
      <c r="W9" s="20">
        <v>23</v>
      </c>
    </row>
    <row r="10" ht="21.75" customHeight="1" spans="1:23">
      <c r="A10" s="149" t="s">
        <v>251</v>
      </c>
      <c r="B10" s="149" t="s">
        <v>252</v>
      </c>
      <c r="C10" s="149" t="s">
        <v>253</v>
      </c>
      <c r="D10" s="149" t="s">
        <v>70</v>
      </c>
      <c r="E10" s="149" t="s">
        <v>120</v>
      </c>
      <c r="F10" s="149" t="s">
        <v>121</v>
      </c>
      <c r="G10" s="149" t="s">
        <v>254</v>
      </c>
      <c r="H10" s="149" t="s">
        <v>255</v>
      </c>
      <c r="I10" s="159">
        <v>2269.27</v>
      </c>
      <c r="J10" s="159">
        <v>2269.27</v>
      </c>
      <c r="K10" s="160">
        <v>2269.27</v>
      </c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</row>
    <row r="11" ht="18.75" customHeight="1" spans="1:23">
      <c r="A11" s="149" t="s">
        <v>256</v>
      </c>
      <c r="B11" s="149" t="s">
        <v>257</v>
      </c>
      <c r="C11" s="149" t="s">
        <v>258</v>
      </c>
      <c r="D11" s="149" t="s">
        <v>70</v>
      </c>
      <c r="E11" s="149" t="s">
        <v>120</v>
      </c>
      <c r="F11" s="149" t="s">
        <v>121</v>
      </c>
      <c r="G11" s="149" t="s">
        <v>254</v>
      </c>
      <c r="H11" s="149" t="s">
        <v>255</v>
      </c>
      <c r="I11" s="159">
        <v>683879.2</v>
      </c>
      <c r="J11" s="159">
        <v>683879.2</v>
      </c>
      <c r="K11" s="160">
        <v>683879.2</v>
      </c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</row>
    <row r="12" ht="18.75" customHeight="1" spans="1:23">
      <c r="A12" s="149" t="s">
        <v>256</v>
      </c>
      <c r="B12" s="149" t="s">
        <v>259</v>
      </c>
      <c r="C12" s="149" t="s">
        <v>260</v>
      </c>
      <c r="D12" s="149" t="s">
        <v>70</v>
      </c>
      <c r="E12" s="149" t="s">
        <v>120</v>
      </c>
      <c r="F12" s="149" t="s">
        <v>121</v>
      </c>
      <c r="G12" s="149" t="s">
        <v>254</v>
      </c>
      <c r="H12" s="149" t="s">
        <v>255</v>
      </c>
      <c r="I12" s="159">
        <v>1720000</v>
      </c>
      <c r="J12" s="159">
        <v>1720000</v>
      </c>
      <c r="K12" s="160">
        <v>1720000</v>
      </c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</row>
    <row r="13" ht="18.75" customHeight="1" spans="1:23">
      <c r="A13" s="149" t="s">
        <v>256</v>
      </c>
      <c r="B13" s="149" t="s">
        <v>261</v>
      </c>
      <c r="C13" s="149" t="s">
        <v>262</v>
      </c>
      <c r="D13" s="149" t="s">
        <v>70</v>
      </c>
      <c r="E13" s="149" t="s">
        <v>120</v>
      </c>
      <c r="F13" s="149" t="s">
        <v>121</v>
      </c>
      <c r="G13" s="149" t="s">
        <v>254</v>
      </c>
      <c r="H13" s="149" t="s">
        <v>255</v>
      </c>
      <c r="I13" s="159">
        <v>700000</v>
      </c>
      <c r="J13" s="159">
        <v>700000</v>
      </c>
      <c r="K13" s="160">
        <v>700000</v>
      </c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</row>
    <row r="14" ht="18.75" customHeight="1" spans="1:23">
      <c r="A14" s="149" t="s">
        <v>256</v>
      </c>
      <c r="B14" s="149" t="s">
        <v>263</v>
      </c>
      <c r="C14" s="149" t="s">
        <v>264</v>
      </c>
      <c r="D14" s="149" t="s">
        <v>70</v>
      </c>
      <c r="E14" s="149" t="s">
        <v>120</v>
      </c>
      <c r="F14" s="149" t="s">
        <v>121</v>
      </c>
      <c r="G14" s="149" t="s">
        <v>254</v>
      </c>
      <c r="H14" s="149" t="s">
        <v>255</v>
      </c>
      <c r="I14" s="159">
        <v>16309306.18</v>
      </c>
      <c r="J14" s="159">
        <v>16309306.18</v>
      </c>
      <c r="K14" s="160">
        <v>16309306.18</v>
      </c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</row>
    <row r="15" ht="18.75" customHeight="1" spans="1:23">
      <c r="A15" s="149" t="s">
        <v>256</v>
      </c>
      <c r="B15" s="149" t="s">
        <v>265</v>
      </c>
      <c r="C15" s="149" t="s">
        <v>266</v>
      </c>
      <c r="D15" s="149" t="s">
        <v>70</v>
      </c>
      <c r="E15" s="149" t="s">
        <v>120</v>
      </c>
      <c r="F15" s="149" t="s">
        <v>121</v>
      </c>
      <c r="G15" s="149" t="s">
        <v>254</v>
      </c>
      <c r="H15" s="149" t="s">
        <v>255</v>
      </c>
      <c r="I15" s="159">
        <v>4480000</v>
      </c>
      <c r="J15" s="159">
        <v>4480000</v>
      </c>
      <c r="K15" s="160">
        <v>4480000</v>
      </c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</row>
    <row r="16" ht="18.75" customHeight="1" spans="1:23">
      <c r="A16" s="149" t="s">
        <v>256</v>
      </c>
      <c r="B16" s="149" t="s">
        <v>267</v>
      </c>
      <c r="C16" s="149" t="s">
        <v>268</v>
      </c>
      <c r="D16" s="149" t="s">
        <v>70</v>
      </c>
      <c r="E16" s="149" t="s">
        <v>120</v>
      </c>
      <c r="F16" s="149" t="s">
        <v>121</v>
      </c>
      <c r="G16" s="149" t="s">
        <v>227</v>
      </c>
      <c r="H16" s="149" t="s">
        <v>228</v>
      </c>
      <c r="I16" s="159">
        <v>30000</v>
      </c>
      <c r="J16" s="159">
        <v>30000</v>
      </c>
      <c r="K16" s="160">
        <v>30000</v>
      </c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</row>
    <row r="17" ht="18.75" customHeight="1" spans="1:23">
      <c r="A17" s="149" t="s">
        <v>256</v>
      </c>
      <c r="B17" s="149" t="s">
        <v>269</v>
      </c>
      <c r="C17" s="149" t="s">
        <v>270</v>
      </c>
      <c r="D17" s="149" t="s">
        <v>70</v>
      </c>
      <c r="E17" s="149" t="s">
        <v>120</v>
      </c>
      <c r="F17" s="149" t="s">
        <v>121</v>
      </c>
      <c r="G17" s="149" t="s">
        <v>254</v>
      </c>
      <c r="H17" s="149" t="s">
        <v>255</v>
      </c>
      <c r="I17" s="159">
        <v>5306.56</v>
      </c>
      <c r="J17" s="159">
        <v>5306.56</v>
      </c>
      <c r="K17" s="160">
        <v>5306.56</v>
      </c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</row>
    <row r="18" ht="18.75" customHeight="1" spans="1:23">
      <c r="A18" s="34" t="s">
        <v>170</v>
      </c>
      <c r="B18" s="35"/>
      <c r="C18" s="35"/>
      <c r="D18" s="35"/>
      <c r="E18" s="35"/>
      <c r="F18" s="35"/>
      <c r="G18" s="35"/>
      <c r="H18" s="36"/>
      <c r="I18" s="159">
        <v>23930761.21</v>
      </c>
      <c r="J18" s="159">
        <v>23930761.21</v>
      </c>
      <c r="K18" s="160">
        <v>23930761.21</v>
      </c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</row>
  </sheetData>
  <mergeCells count="28">
    <mergeCell ref="A3:W3"/>
    <mergeCell ref="A4:H4"/>
    <mergeCell ref="J5:M5"/>
    <mergeCell ref="N5:P5"/>
    <mergeCell ref="R5:W5"/>
    <mergeCell ref="A18:H18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3"/>
  <sheetViews>
    <sheetView showZeros="0" workbookViewId="0">
      <pane ySplit="1" topLeftCell="A38" activePane="bottomLeft" state="frozen"/>
      <selection/>
      <selection pane="bottomLeft" activeCell="K30" sqref="K30"/>
    </sheetView>
  </sheetViews>
  <sheetFormatPr defaultColWidth="9.14166666666667" defaultRowHeight="12" customHeight="1"/>
  <cols>
    <col min="1" max="1" width="34.2833333333333" style="139" customWidth="1"/>
    <col min="2" max="2" width="29" style="139" customWidth="1"/>
    <col min="3" max="5" width="23.575" style="139" customWidth="1"/>
    <col min="6" max="6" width="11.2833333333333" style="139" customWidth="1"/>
    <col min="7" max="7" width="25.1416666666667" style="139" customWidth="1"/>
    <col min="8" max="8" width="15.575" style="139" customWidth="1"/>
    <col min="9" max="9" width="13.425" style="139" customWidth="1"/>
    <col min="10" max="10" width="33.625" style="139" customWidth="1"/>
    <col min="11" max="16384" width="9.14166666666667" style="139"/>
  </cols>
  <sheetData>
    <row r="1" s="139" customFormat="1" ht="18" customHeight="1" spans="10:10">
      <c r="J1" s="153" t="s">
        <v>271</v>
      </c>
    </row>
    <row r="2" s="139" customFormat="1" ht="39.75" customHeight="1" spans="1:10">
      <c r="A2" s="140" t="str">
        <f>"2025"&amp;"年部门项目支出绩效目标表"</f>
        <v>2025年部门项目支出绩效目标表</v>
      </c>
      <c r="B2" s="141"/>
      <c r="C2" s="141"/>
      <c r="D2" s="141"/>
      <c r="E2" s="141"/>
      <c r="F2" s="142"/>
      <c r="G2" s="141"/>
      <c r="H2" s="142"/>
      <c r="I2" s="142"/>
      <c r="J2" s="141"/>
    </row>
    <row r="3" s="139" customFormat="1" ht="17.25" customHeight="1" spans="1:1">
      <c r="A3" s="143" t="str">
        <f>"单位名称："&amp;"寻甸回族彝族自治县地方公路管理站"</f>
        <v>单位名称：寻甸回族彝族自治县地方公路管理站</v>
      </c>
    </row>
    <row r="4" s="139" customFormat="1" ht="44.25" customHeight="1" spans="1:10">
      <c r="A4" s="144" t="s">
        <v>183</v>
      </c>
      <c r="B4" s="144" t="s">
        <v>272</v>
      </c>
      <c r="C4" s="144" t="s">
        <v>273</v>
      </c>
      <c r="D4" s="144" t="s">
        <v>274</v>
      </c>
      <c r="E4" s="144" t="s">
        <v>275</v>
      </c>
      <c r="F4" s="145" t="s">
        <v>276</v>
      </c>
      <c r="G4" s="144" t="s">
        <v>277</v>
      </c>
      <c r="H4" s="145" t="s">
        <v>278</v>
      </c>
      <c r="I4" s="145" t="s">
        <v>279</v>
      </c>
      <c r="J4" s="144" t="s">
        <v>280</v>
      </c>
    </row>
    <row r="5" s="139" customFormat="1" ht="18.75" customHeight="1" spans="1:10">
      <c r="A5" s="146">
        <v>1</v>
      </c>
      <c r="B5" s="146">
        <v>2</v>
      </c>
      <c r="C5" s="146">
        <v>3</v>
      </c>
      <c r="D5" s="146">
        <v>4</v>
      </c>
      <c r="E5" s="146">
        <v>5</v>
      </c>
      <c r="F5" s="147">
        <v>6</v>
      </c>
      <c r="G5" s="146">
        <v>7</v>
      </c>
      <c r="H5" s="147">
        <v>8</v>
      </c>
      <c r="I5" s="147">
        <v>9</v>
      </c>
      <c r="J5" s="146">
        <v>10</v>
      </c>
    </row>
    <row r="6" s="139" customFormat="1" ht="42" customHeight="1" spans="1:10">
      <c r="A6" s="148" t="s">
        <v>70</v>
      </c>
      <c r="B6" s="149"/>
      <c r="C6" s="149"/>
      <c r="D6" s="149"/>
      <c r="E6" s="150"/>
      <c r="F6" s="75"/>
      <c r="G6" s="150"/>
      <c r="H6" s="75"/>
      <c r="I6" s="75"/>
      <c r="J6" s="150"/>
    </row>
    <row r="7" s="139" customFormat="1" ht="42" customHeight="1" spans="1:10">
      <c r="A7" s="151" t="s">
        <v>70</v>
      </c>
      <c r="B7" s="21"/>
      <c r="C7" s="21"/>
      <c r="D7" s="21"/>
      <c r="E7" s="148"/>
      <c r="F7" s="21"/>
      <c r="G7" s="148"/>
      <c r="H7" s="21"/>
      <c r="I7" s="21"/>
      <c r="J7" s="148"/>
    </row>
    <row r="8" s="139" customFormat="1" ht="56" customHeight="1" spans="1:10">
      <c r="A8" s="152" t="s">
        <v>268</v>
      </c>
      <c r="B8" s="21" t="s">
        <v>281</v>
      </c>
      <c r="C8" s="21" t="s">
        <v>282</v>
      </c>
      <c r="D8" s="21" t="s">
        <v>283</v>
      </c>
      <c r="E8" s="148" t="s">
        <v>284</v>
      </c>
      <c r="F8" s="21" t="s">
        <v>285</v>
      </c>
      <c r="G8" s="148" t="s">
        <v>286</v>
      </c>
      <c r="H8" s="21" t="s">
        <v>287</v>
      </c>
      <c r="I8" s="21" t="s">
        <v>288</v>
      </c>
      <c r="J8" s="148" t="s">
        <v>289</v>
      </c>
    </row>
    <row r="9" s="139" customFormat="1" ht="42" customHeight="1" spans="1:10">
      <c r="A9" s="152"/>
      <c r="B9" s="21"/>
      <c r="C9" s="21" t="s">
        <v>290</v>
      </c>
      <c r="D9" s="21" t="s">
        <v>291</v>
      </c>
      <c r="E9" s="148" t="s">
        <v>292</v>
      </c>
      <c r="F9" s="21" t="s">
        <v>293</v>
      </c>
      <c r="G9" s="148" t="s">
        <v>294</v>
      </c>
      <c r="H9" s="21"/>
      <c r="I9" s="21" t="s">
        <v>295</v>
      </c>
      <c r="J9" s="148" t="s">
        <v>296</v>
      </c>
    </row>
    <row r="10" s="139" customFormat="1" ht="77" customHeight="1" spans="1:10">
      <c r="A10" s="152"/>
      <c r="B10" s="21"/>
      <c r="C10" s="21" t="s">
        <v>290</v>
      </c>
      <c r="D10" s="21" t="s">
        <v>291</v>
      </c>
      <c r="E10" s="148" t="s">
        <v>297</v>
      </c>
      <c r="F10" s="21" t="s">
        <v>293</v>
      </c>
      <c r="G10" s="148" t="s">
        <v>298</v>
      </c>
      <c r="H10" s="21"/>
      <c r="I10" s="21" t="s">
        <v>295</v>
      </c>
      <c r="J10" s="148" t="s">
        <v>299</v>
      </c>
    </row>
    <row r="11" s="139" customFormat="1" ht="42" customHeight="1" spans="1:10">
      <c r="A11" s="152"/>
      <c r="B11" s="21"/>
      <c r="C11" s="21" t="s">
        <v>300</v>
      </c>
      <c r="D11" s="21" t="s">
        <v>301</v>
      </c>
      <c r="E11" s="148" t="s">
        <v>302</v>
      </c>
      <c r="F11" s="21" t="s">
        <v>285</v>
      </c>
      <c r="G11" s="148" t="s">
        <v>303</v>
      </c>
      <c r="H11" s="21" t="s">
        <v>304</v>
      </c>
      <c r="I11" s="21" t="s">
        <v>295</v>
      </c>
      <c r="J11" s="148" t="s">
        <v>305</v>
      </c>
    </row>
    <row r="12" s="139" customFormat="1" ht="42" customHeight="1" spans="1:10">
      <c r="A12" s="152" t="s">
        <v>260</v>
      </c>
      <c r="B12" s="21" t="s">
        <v>306</v>
      </c>
      <c r="C12" s="21" t="s">
        <v>282</v>
      </c>
      <c r="D12" s="21" t="s">
        <v>283</v>
      </c>
      <c r="E12" s="148" t="s">
        <v>307</v>
      </c>
      <c r="F12" s="21" t="s">
        <v>293</v>
      </c>
      <c r="G12" s="148" t="s">
        <v>308</v>
      </c>
      <c r="H12" s="21" t="s">
        <v>309</v>
      </c>
      <c r="I12" s="21" t="s">
        <v>288</v>
      </c>
      <c r="J12" s="148" t="s">
        <v>307</v>
      </c>
    </row>
    <row r="13" s="139" customFormat="1" ht="42" customHeight="1" spans="1:10">
      <c r="A13" s="152"/>
      <c r="B13" s="21"/>
      <c r="C13" s="21" t="s">
        <v>282</v>
      </c>
      <c r="D13" s="21" t="s">
        <v>283</v>
      </c>
      <c r="E13" s="148" t="s">
        <v>310</v>
      </c>
      <c r="F13" s="21" t="s">
        <v>293</v>
      </c>
      <c r="G13" s="148" t="s">
        <v>311</v>
      </c>
      <c r="H13" s="21" t="s">
        <v>309</v>
      </c>
      <c r="I13" s="21" t="s">
        <v>288</v>
      </c>
      <c r="J13" s="148" t="s">
        <v>310</v>
      </c>
    </row>
    <row r="14" s="139" customFormat="1" ht="42" customHeight="1" spans="1:10">
      <c r="A14" s="152"/>
      <c r="B14" s="21"/>
      <c r="C14" s="21" t="s">
        <v>282</v>
      </c>
      <c r="D14" s="21" t="s">
        <v>283</v>
      </c>
      <c r="E14" s="148" t="s">
        <v>312</v>
      </c>
      <c r="F14" s="21" t="s">
        <v>293</v>
      </c>
      <c r="G14" s="148" t="s">
        <v>313</v>
      </c>
      <c r="H14" s="21" t="s">
        <v>309</v>
      </c>
      <c r="I14" s="21" t="s">
        <v>288</v>
      </c>
      <c r="J14" s="148" t="s">
        <v>312</v>
      </c>
    </row>
    <row r="15" s="139" customFormat="1" ht="42" customHeight="1" spans="1:10">
      <c r="A15" s="152"/>
      <c r="B15" s="21"/>
      <c r="C15" s="21" t="s">
        <v>282</v>
      </c>
      <c r="D15" s="21" t="s">
        <v>283</v>
      </c>
      <c r="E15" s="148" t="s">
        <v>314</v>
      </c>
      <c r="F15" s="21" t="s">
        <v>293</v>
      </c>
      <c r="G15" s="148" t="s">
        <v>84</v>
      </c>
      <c r="H15" s="21" t="s">
        <v>315</v>
      </c>
      <c r="I15" s="21" t="s">
        <v>288</v>
      </c>
      <c r="J15" s="148" t="s">
        <v>314</v>
      </c>
    </row>
    <row r="16" s="139" customFormat="1" ht="42" customHeight="1" spans="1:10">
      <c r="A16" s="152"/>
      <c r="B16" s="21"/>
      <c r="C16" s="21" t="s">
        <v>282</v>
      </c>
      <c r="D16" s="21" t="s">
        <v>316</v>
      </c>
      <c r="E16" s="148" t="s">
        <v>317</v>
      </c>
      <c r="F16" s="21" t="s">
        <v>293</v>
      </c>
      <c r="G16" s="148" t="s">
        <v>318</v>
      </c>
      <c r="H16" s="21" t="s">
        <v>309</v>
      </c>
      <c r="I16" s="21" t="s">
        <v>288</v>
      </c>
      <c r="J16" s="148" t="s">
        <v>317</v>
      </c>
    </row>
    <row r="17" s="139" customFormat="1" ht="42" customHeight="1" spans="1:10">
      <c r="A17" s="152"/>
      <c r="B17" s="21"/>
      <c r="C17" s="21" t="s">
        <v>282</v>
      </c>
      <c r="D17" s="21" t="s">
        <v>319</v>
      </c>
      <c r="E17" s="148" t="s">
        <v>320</v>
      </c>
      <c r="F17" s="21" t="s">
        <v>293</v>
      </c>
      <c r="G17" s="148" t="s">
        <v>321</v>
      </c>
      <c r="H17" s="21" t="s">
        <v>309</v>
      </c>
      <c r="I17" s="21" t="s">
        <v>288</v>
      </c>
      <c r="J17" s="148" t="s">
        <v>320</v>
      </c>
    </row>
    <row r="18" s="139" customFormat="1" ht="42" customHeight="1" spans="1:10">
      <c r="A18" s="152"/>
      <c r="B18" s="21"/>
      <c r="C18" s="21" t="s">
        <v>290</v>
      </c>
      <c r="D18" s="21" t="s">
        <v>322</v>
      </c>
      <c r="E18" s="148" t="s">
        <v>323</v>
      </c>
      <c r="F18" s="21" t="s">
        <v>293</v>
      </c>
      <c r="G18" s="148" t="s">
        <v>318</v>
      </c>
      <c r="H18" s="21" t="s">
        <v>309</v>
      </c>
      <c r="I18" s="21" t="s">
        <v>288</v>
      </c>
      <c r="J18" s="148" t="s">
        <v>323</v>
      </c>
    </row>
    <row r="19" s="139" customFormat="1" ht="42" customHeight="1" spans="1:10">
      <c r="A19" s="152"/>
      <c r="B19" s="21"/>
      <c r="C19" s="21" t="s">
        <v>290</v>
      </c>
      <c r="D19" s="21" t="s">
        <v>291</v>
      </c>
      <c r="E19" s="148" t="s">
        <v>324</v>
      </c>
      <c r="F19" s="21" t="s">
        <v>293</v>
      </c>
      <c r="G19" s="148" t="s">
        <v>318</v>
      </c>
      <c r="H19" s="21" t="s">
        <v>309</v>
      </c>
      <c r="I19" s="21" t="s">
        <v>288</v>
      </c>
      <c r="J19" s="148" t="s">
        <v>324</v>
      </c>
    </row>
    <row r="20" s="139" customFormat="1" ht="42" customHeight="1" spans="1:10">
      <c r="A20" s="152"/>
      <c r="B20" s="21"/>
      <c r="C20" s="21" t="s">
        <v>300</v>
      </c>
      <c r="D20" s="21" t="s">
        <v>301</v>
      </c>
      <c r="E20" s="148" t="s">
        <v>325</v>
      </c>
      <c r="F20" s="21" t="s">
        <v>285</v>
      </c>
      <c r="G20" s="148" t="s">
        <v>326</v>
      </c>
      <c r="H20" s="21" t="s">
        <v>304</v>
      </c>
      <c r="I20" s="21" t="s">
        <v>288</v>
      </c>
      <c r="J20" s="148" t="s">
        <v>325</v>
      </c>
    </row>
    <row r="21" s="139" customFormat="1" ht="42" customHeight="1" spans="1:10">
      <c r="A21" s="152" t="s">
        <v>258</v>
      </c>
      <c r="B21" s="21" t="s">
        <v>327</v>
      </c>
      <c r="C21" s="21" t="s">
        <v>282</v>
      </c>
      <c r="D21" s="21" t="s">
        <v>283</v>
      </c>
      <c r="E21" s="148" t="s">
        <v>328</v>
      </c>
      <c r="F21" s="21" t="s">
        <v>285</v>
      </c>
      <c r="G21" s="148" t="s">
        <v>329</v>
      </c>
      <c r="H21" s="21" t="s">
        <v>309</v>
      </c>
      <c r="I21" s="21" t="s">
        <v>288</v>
      </c>
      <c r="J21" s="148" t="s">
        <v>330</v>
      </c>
    </row>
    <row r="22" s="139" customFormat="1" ht="42" customHeight="1" spans="1:10">
      <c r="A22" s="152"/>
      <c r="B22" s="21"/>
      <c r="C22" s="21" t="s">
        <v>282</v>
      </c>
      <c r="D22" s="21" t="s">
        <v>283</v>
      </c>
      <c r="E22" s="148" t="s">
        <v>331</v>
      </c>
      <c r="F22" s="21" t="s">
        <v>285</v>
      </c>
      <c r="G22" s="148" t="s">
        <v>332</v>
      </c>
      <c r="H22" s="21" t="s">
        <v>309</v>
      </c>
      <c r="I22" s="21" t="s">
        <v>288</v>
      </c>
      <c r="J22" s="148" t="s">
        <v>333</v>
      </c>
    </row>
    <row r="23" s="139" customFormat="1" ht="42" customHeight="1" spans="1:10">
      <c r="A23" s="152"/>
      <c r="B23" s="21"/>
      <c r="C23" s="21" t="s">
        <v>282</v>
      </c>
      <c r="D23" s="21" t="s">
        <v>283</v>
      </c>
      <c r="E23" s="148" t="s">
        <v>331</v>
      </c>
      <c r="F23" s="21" t="s">
        <v>285</v>
      </c>
      <c r="G23" s="148" t="s">
        <v>334</v>
      </c>
      <c r="H23" s="21" t="s">
        <v>309</v>
      </c>
      <c r="I23" s="21" t="s">
        <v>288</v>
      </c>
      <c r="J23" s="148" t="s">
        <v>335</v>
      </c>
    </row>
    <row r="24" s="139" customFormat="1" ht="42" customHeight="1" spans="1:10">
      <c r="A24" s="152"/>
      <c r="B24" s="21"/>
      <c r="C24" s="21" t="s">
        <v>282</v>
      </c>
      <c r="D24" s="21" t="s">
        <v>316</v>
      </c>
      <c r="E24" s="148" t="s">
        <v>336</v>
      </c>
      <c r="F24" s="21" t="s">
        <v>293</v>
      </c>
      <c r="G24" s="148" t="s">
        <v>337</v>
      </c>
      <c r="H24" s="21" t="s">
        <v>304</v>
      </c>
      <c r="I24" s="21" t="s">
        <v>288</v>
      </c>
      <c r="J24" s="148" t="s">
        <v>338</v>
      </c>
    </row>
    <row r="25" s="139" customFormat="1" ht="42" customHeight="1" spans="1:10">
      <c r="A25" s="152"/>
      <c r="B25" s="21"/>
      <c r="C25" s="21" t="s">
        <v>282</v>
      </c>
      <c r="D25" s="21" t="s">
        <v>316</v>
      </c>
      <c r="E25" s="148" t="s">
        <v>339</v>
      </c>
      <c r="F25" s="21" t="s">
        <v>285</v>
      </c>
      <c r="G25" s="148" t="s">
        <v>337</v>
      </c>
      <c r="H25" s="21" t="s">
        <v>304</v>
      </c>
      <c r="I25" s="21" t="s">
        <v>288</v>
      </c>
      <c r="J25" s="148" t="s">
        <v>340</v>
      </c>
    </row>
    <row r="26" s="139" customFormat="1" ht="42" customHeight="1" spans="1:10">
      <c r="A26" s="152"/>
      <c r="B26" s="21"/>
      <c r="C26" s="21" t="s">
        <v>282</v>
      </c>
      <c r="D26" s="21" t="s">
        <v>319</v>
      </c>
      <c r="E26" s="148" t="s">
        <v>341</v>
      </c>
      <c r="F26" s="21" t="s">
        <v>285</v>
      </c>
      <c r="G26" s="148" t="s">
        <v>321</v>
      </c>
      <c r="H26" s="21" t="s">
        <v>304</v>
      </c>
      <c r="I26" s="21" t="s">
        <v>288</v>
      </c>
      <c r="J26" s="148" t="s">
        <v>342</v>
      </c>
    </row>
    <row r="27" s="139" customFormat="1" ht="42" customHeight="1" spans="1:10">
      <c r="A27" s="152"/>
      <c r="B27" s="21"/>
      <c r="C27" s="21" t="s">
        <v>290</v>
      </c>
      <c r="D27" s="21" t="s">
        <v>291</v>
      </c>
      <c r="E27" s="148" t="s">
        <v>324</v>
      </c>
      <c r="F27" s="21" t="s">
        <v>285</v>
      </c>
      <c r="G27" s="148" t="s">
        <v>318</v>
      </c>
      <c r="H27" s="21" t="s">
        <v>304</v>
      </c>
      <c r="I27" s="21" t="s">
        <v>288</v>
      </c>
      <c r="J27" s="148" t="s">
        <v>343</v>
      </c>
    </row>
    <row r="28" s="139" customFormat="1" ht="42" customHeight="1" spans="1:10">
      <c r="A28" s="152"/>
      <c r="B28" s="21"/>
      <c r="C28" s="21" t="s">
        <v>290</v>
      </c>
      <c r="D28" s="21" t="s">
        <v>291</v>
      </c>
      <c r="E28" s="148" t="s">
        <v>344</v>
      </c>
      <c r="F28" s="21" t="s">
        <v>285</v>
      </c>
      <c r="G28" s="148" t="s">
        <v>318</v>
      </c>
      <c r="H28" s="21" t="s">
        <v>304</v>
      </c>
      <c r="I28" s="21" t="s">
        <v>288</v>
      </c>
      <c r="J28" s="148" t="s">
        <v>345</v>
      </c>
    </row>
    <row r="29" s="139" customFormat="1" ht="42" customHeight="1" spans="1:10">
      <c r="A29" s="152"/>
      <c r="B29" s="21"/>
      <c r="C29" s="21" t="s">
        <v>290</v>
      </c>
      <c r="D29" s="21" t="s">
        <v>346</v>
      </c>
      <c r="E29" s="148" t="s">
        <v>347</v>
      </c>
      <c r="F29" s="21" t="s">
        <v>285</v>
      </c>
      <c r="G29" s="148" t="s">
        <v>86</v>
      </c>
      <c r="H29" s="21" t="s">
        <v>348</v>
      </c>
      <c r="I29" s="21" t="s">
        <v>288</v>
      </c>
      <c r="J29" s="148" t="s">
        <v>349</v>
      </c>
    </row>
    <row r="30" s="139" customFormat="1" ht="42" customHeight="1" spans="1:10">
      <c r="A30" s="152"/>
      <c r="B30" s="21"/>
      <c r="C30" s="21" t="s">
        <v>300</v>
      </c>
      <c r="D30" s="21" t="s">
        <v>301</v>
      </c>
      <c r="E30" s="148" t="s">
        <v>350</v>
      </c>
      <c r="F30" s="21" t="s">
        <v>285</v>
      </c>
      <c r="G30" s="148" t="s">
        <v>351</v>
      </c>
      <c r="H30" s="21" t="s">
        <v>304</v>
      </c>
      <c r="I30" s="21" t="s">
        <v>288</v>
      </c>
      <c r="J30" s="148" t="s">
        <v>352</v>
      </c>
    </row>
    <row r="31" s="139" customFormat="1" ht="42" customHeight="1" spans="1:10">
      <c r="A31" s="152" t="s">
        <v>266</v>
      </c>
      <c r="B31" s="21" t="s">
        <v>353</v>
      </c>
      <c r="C31" s="21" t="s">
        <v>282</v>
      </c>
      <c r="D31" s="21" t="s">
        <v>283</v>
      </c>
      <c r="E31" s="148" t="s">
        <v>354</v>
      </c>
      <c r="F31" s="21" t="s">
        <v>293</v>
      </c>
      <c r="G31" s="148" t="s">
        <v>355</v>
      </c>
      <c r="H31" s="21" t="s">
        <v>315</v>
      </c>
      <c r="I31" s="21" t="s">
        <v>288</v>
      </c>
      <c r="J31" s="148" t="s">
        <v>356</v>
      </c>
    </row>
    <row r="32" s="139" customFormat="1" ht="42" customHeight="1" spans="1:10">
      <c r="A32" s="152"/>
      <c r="B32" s="21"/>
      <c r="C32" s="21" t="s">
        <v>282</v>
      </c>
      <c r="D32" s="21" t="s">
        <v>283</v>
      </c>
      <c r="E32" s="148" t="s">
        <v>357</v>
      </c>
      <c r="F32" s="21" t="s">
        <v>293</v>
      </c>
      <c r="G32" s="148" t="s">
        <v>358</v>
      </c>
      <c r="H32" s="21" t="s">
        <v>309</v>
      </c>
      <c r="I32" s="21" t="s">
        <v>288</v>
      </c>
      <c r="J32" s="148" t="s">
        <v>357</v>
      </c>
    </row>
    <row r="33" s="139" customFormat="1" ht="42" customHeight="1" spans="1:10">
      <c r="A33" s="152"/>
      <c r="B33" s="21"/>
      <c r="C33" s="21" t="s">
        <v>282</v>
      </c>
      <c r="D33" s="21" t="s">
        <v>316</v>
      </c>
      <c r="E33" s="148" t="s">
        <v>359</v>
      </c>
      <c r="F33" s="21" t="s">
        <v>285</v>
      </c>
      <c r="G33" s="148" t="s">
        <v>360</v>
      </c>
      <c r="H33" s="21" t="s">
        <v>304</v>
      </c>
      <c r="I33" s="21" t="s">
        <v>295</v>
      </c>
      <c r="J33" s="148" t="s">
        <v>361</v>
      </c>
    </row>
    <row r="34" s="139" customFormat="1" ht="42" customHeight="1" spans="1:10">
      <c r="A34" s="152"/>
      <c r="B34" s="21"/>
      <c r="C34" s="21" t="s">
        <v>282</v>
      </c>
      <c r="D34" s="21" t="s">
        <v>316</v>
      </c>
      <c r="E34" s="148" t="s">
        <v>362</v>
      </c>
      <c r="F34" s="21" t="s">
        <v>285</v>
      </c>
      <c r="G34" s="148" t="s">
        <v>321</v>
      </c>
      <c r="H34" s="21" t="s">
        <v>363</v>
      </c>
      <c r="I34" s="21" t="s">
        <v>295</v>
      </c>
      <c r="J34" s="148" t="s">
        <v>361</v>
      </c>
    </row>
    <row r="35" s="139" customFormat="1" ht="42" customHeight="1" spans="1:10">
      <c r="A35" s="152"/>
      <c r="B35" s="21"/>
      <c r="C35" s="21" t="s">
        <v>282</v>
      </c>
      <c r="D35" s="21" t="s">
        <v>316</v>
      </c>
      <c r="E35" s="148" t="s">
        <v>364</v>
      </c>
      <c r="F35" s="21" t="s">
        <v>285</v>
      </c>
      <c r="G35" s="148" t="s">
        <v>337</v>
      </c>
      <c r="H35" s="21" t="s">
        <v>304</v>
      </c>
      <c r="I35" s="21" t="s">
        <v>295</v>
      </c>
      <c r="J35" s="148" t="s">
        <v>361</v>
      </c>
    </row>
    <row r="36" s="139" customFormat="1" ht="42" customHeight="1" spans="1:10">
      <c r="A36" s="152"/>
      <c r="B36" s="21"/>
      <c r="C36" s="21" t="s">
        <v>282</v>
      </c>
      <c r="D36" s="21" t="s">
        <v>316</v>
      </c>
      <c r="E36" s="148" t="s">
        <v>339</v>
      </c>
      <c r="F36" s="21" t="s">
        <v>285</v>
      </c>
      <c r="G36" s="148" t="s">
        <v>337</v>
      </c>
      <c r="H36" s="21" t="s">
        <v>304</v>
      </c>
      <c r="I36" s="21" t="s">
        <v>288</v>
      </c>
      <c r="J36" s="148" t="s">
        <v>361</v>
      </c>
    </row>
    <row r="37" s="139" customFormat="1" ht="42" customHeight="1" spans="1:10">
      <c r="A37" s="152"/>
      <c r="B37" s="21"/>
      <c r="C37" s="21" t="s">
        <v>282</v>
      </c>
      <c r="D37" s="21" t="s">
        <v>319</v>
      </c>
      <c r="E37" s="148" t="s">
        <v>341</v>
      </c>
      <c r="F37" s="21" t="s">
        <v>285</v>
      </c>
      <c r="G37" s="148" t="s">
        <v>321</v>
      </c>
      <c r="H37" s="21" t="s">
        <v>363</v>
      </c>
      <c r="I37" s="21" t="s">
        <v>295</v>
      </c>
      <c r="J37" s="148" t="s">
        <v>361</v>
      </c>
    </row>
    <row r="38" s="139" customFormat="1" ht="42" customHeight="1" spans="1:10">
      <c r="A38" s="152"/>
      <c r="B38" s="21"/>
      <c r="C38" s="21" t="s">
        <v>282</v>
      </c>
      <c r="D38" s="21" t="s">
        <v>365</v>
      </c>
      <c r="E38" s="148" t="s">
        <v>366</v>
      </c>
      <c r="F38" s="21" t="s">
        <v>285</v>
      </c>
      <c r="G38" s="148" t="s">
        <v>337</v>
      </c>
      <c r="H38" s="21" t="s">
        <v>304</v>
      </c>
      <c r="I38" s="21" t="s">
        <v>288</v>
      </c>
      <c r="J38" s="148" t="s">
        <v>361</v>
      </c>
    </row>
    <row r="39" s="139" customFormat="1" ht="42" customHeight="1" spans="1:10">
      <c r="A39" s="152"/>
      <c r="B39" s="21"/>
      <c r="C39" s="21" t="s">
        <v>290</v>
      </c>
      <c r="D39" s="21" t="s">
        <v>322</v>
      </c>
      <c r="E39" s="148" t="s">
        <v>323</v>
      </c>
      <c r="F39" s="21" t="s">
        <v>285</v>
      </c>
      <c r="G39" s="148" t="s">
        <v>367</v>
      </c>
      <c r="H39" s="21" t="s">
        <v>363</v>
      </c>
      <c r="I39" s="21" t="s">
        <v>295</v>
      </c>
      <c r="J39" s="148" t="s">
        <v>361</v>
      </c>
    </row>
    <row r="40" s="139" customFormat="1" ht="42" customHeight="1" spans="1:10">
      <c r="A40" s="152"/>
      <c r="B40" s="21"/>
      <c r="C40" s="21" t="s">
        <v>290</v>
      </c>
      <c r="D40" s="21" t="s">
        <v>291</v>
      </c>
      <c r="E40" s="148" t="s">
        <v>324</v>
      </c>
      <c r="F40" s="21" t="s">
        <v>285</v>
      </c>
      <c r="G40" s="148" t="s">
        <v>318</v>
      </c>
      <c r="H40" s="21" t="s">
        <v>363</v>
      </c>
      <c r="I40" s="21" t="s">
        <v>295</v>
      </c>
      <c r="J40" s="148" t="s">
        <v>361</v>
      </c>
    </row>
    <row r="41" s="139" customFormat="1" ht="42" customHeight="1" spans="1:10">
      <c r="A41" s="152"/>
      <c r="B41" s="21"/>
      <c r="C41" s="21" t="s">
        <v>290</v>
      </c>
      <c r="D41" s="21" t="s">
        <v>291</v>
      </c>
      <c r="E41" s="148" t="s">
        <v>344</v>
      </c>
      <c r="F41" s="21" t="s">
        <v>285</v>
      </c>
      <c r="G41" s="148" t="s">
        <v>318</v>
      </c>
      <c r="H41" s="21" t="s">
        <v>363</v>
      </c>
      <c r="I41" s="21" t="s">
        <v>295</v>
      </c>
      <c r="J41" s="148" t="s">
        <v>361</v>
      </c>
    </row>
    <row r="42" s="139" customFormat="1" ht="42" customHeight="1" spans="1:10">
      <c r="A42" s="152"/>
      <c r="B42" s="21"/>
      <c r="C42" s="21" t="s">
        <v>290</v>
      </c>
      <c r="D42" s="21" t="s">
        <v>368</v>
      </c>
      <c r="E42" s="148" t="s">
        <v>369</v>
      </c>
      <c r="F42" s="21" t="s">
        <v>285</v>
      </c>
      <c r="G42" s="148" t="s">
        <v>370</v>
      </c>
      <c r="H42" s="21" t="s">
        <v>363</v>
      </c>
      <c r="I42" s="21" t="s">
        <v>295</v>
      </c>
      <c r="J42" s="148" t="s">
        <v>361</v>
      </c>
    </row>
    <row r="43" s="139" customFormat="1" ht="42" customHeight="1" spans="1:10">
      <c r="A43" s="152"/>
      <c r="B43" s="21"/>
      <c r="C43" s="21" t="s">
        <v>290</v>
      </c>
      <c r="D43" s="21" t="s">
        <v>346</v>
      </c>
      <c r="E43" s="148" t="s">
        <v>371</v>
      </c>
      <c r="F43" s="21" t="s">
        <v>285</v>
      </c>
      <c r="G43" s="148" t="s">
        <v>337</v>
      </c>
      <c r="H43" s="21" t="s">
        <v>304</v>
      </c>
      <c r="I43" s="21" t="s">
        <v>295</v>
      </c>
      <c r="J43" s="148" t="s">
        <v>361</v>
      </c>
    </row>
    <row r="44" s="139" customFormat="1" ht="42" customHeight="1" spans="1:10">
      <c r="A44" s="152"/>
      <c r="B44" s="21"/>
      <c r="C44" s="21" t="s">
        <v>300</v>
      </c>
      <c r="D44" s="21" t="s">
        <v>301</v>
      </c>
      <c r="E44" s="148" t="s">
        <v>372</v>
      </c>
      <c r="F44" s="21" t="s">
        <v>285</v>
      </c>
      <c r="G44" s="148" t="s">
        <v>351</v>
      </c>
      <c r="H44" s="21" t="s">
        <v>304</v>
      </c>
      <c r="I44" s="21" t="s">
        <v>295</v>
      </c>
      <c r="J44" s="148" t="s">
        <v>361</v>
      </c>
    </row>
    <row r="45" s="139" customFormat="1" ht="42" customHeight="1" spans="1:10">
      <c r="A45" s="152" t="s">
        <v>262</v>
      </c>
      <c r="B45" s="21" t="s">
        <v>373</v>
      </c>
      <c r="C45" s="21" t="s">
        <v>282</v>
      </c>
      <c r="D45" s="21" t="s">
        <v>283</v>
      </c>
      <c r="E45" s="148" t="s">
        <v>374</v>
      </c>
      <c r="F45" s="21" t="s">
        <v>293</v>
      </c>
      <c r="G45" s="148" t="s">
        <v>84</v>
      </c>
      <c r="H45" s="21" t="s">
        <v>309</v>
      </c>
      <c r="I45" s="21" t="s">
        <v>288</v>
      </c>
      <c r="J45" s="148" t="s">
        <v>361</v>
      </c>
    </row>
    <row r="46" s="139" customFormat="1" ht="42" customHeight="1" spans="1:10">
      <c r="A46" s="152"/>
      <c r="B46" s="21"/>
      <c r="C46" s="21" t="s">
        <v>282</v>
      </c>
      <c r="D46" s="21" t="s">
        <v>283</v>
      </c>
      <c r="E46" s="148" t="s">
        <v>375</v>
      </c>
      <c r="F46" s="21" t="s">
        <v>293</v>
      </c>
      <c r="G46" s="148" t="s">
        <v>313</v>
      </c>
      <c r="H46" s="21" t="s">
        <v>309</v>
      </c>
      <c r="I46" s="21" t="s">
        <v>288</v>
      </c>
      <c r="J46" s="148" t="s">
        <v>361</v>
      </c>
    </row>
    <row r="47" s="139" customFormat="1" ht="42" customHeight="1" spans="1:10">
      <c r="A47" s="152"/>
      <c r="B47" s="21"/>
      <c r="C47" s="21" t="s">
        <v>282</v>
      </c>
      <c r="D47" s="21" t="s">
        <v>316</v>
      </c>
      <c r="E47" s="148" t="s">
        <v>317</v>
      </c>
      <c r="F47" s="21" t="s">
        <v>293</v>
      </c>
      <c r="G47" s="148" t="s">
        <v>318</v>
      </c>
      <c r="H47" s="21" t="s">
        <v>304</v>
      </c>
      <c r="I47" s="21" t="s">
        <v>288</v>
      </c>
      <c r="J47" s="148" t="s">
        <v>361</v>
      </c>
    </row>
    <row r="48" s="139" customFormat="1" ht="42" customHeight="1" spans="1:10">
      <c r="A48" s="152"/>
      <c r="B48" s="21"/>
      <c r="C48" s="21" t="s">
        <v>282</v>
      </c>
      <c r="D48" s="21" t="s">
        <v>319</v>
      </c>
      <c r="E48" s="148" t="s">
        <v>341</v>
      </c>
      <c r="F48" s="21" t="s">
        <v>293</v>
      </c>
      <c r="G48" s="148" t="s">
        <v>321</v>
      </c>
      <c r="H48" s="21" t="s">
        <v>363</v>
      </c>
      <c r="I48" s="21" t="s">
        <v>288</v>
      </c>
      <c r="J48" s="148" t="s">
        <v>361</v>
      </c>
    </row>
    <row r="49" s="139" customFormat="1" ht="42" customHeight="1" spans="1:10">
      <c r="A49" s="152"/>
      <c r="B49" s="21"/>
      <c r="C49" s="21" t="s">
        <v>290</v>
      </c>
      <c r="D49" s="21" t="s">
        <v>322</v>
      </c>
      <c r="E49" s="148" t="s">
        <v>323</v>
      </c>
      <c r="F49" s="21" t="s">
        <v>293</v>
      </c>
      <c r="G49" s="148" t="s">
        <v>367</v>
      </c>
      <c r="H49" s="21" t="s">
        <v>363</v>
      </c>
      <c r="I49" s="21" t="s">
        <v>288</v>
      </c>
      <c r="J49" s="148" t="s">
        <v>361</v>
      </c>
    </row>
    <row r="50" s="139" customFormat="1" ht="42" customHeight="1" spans="1:10">
      <c r="A50" s="152"/>
      <c r="B50" s="21"/>
      <c r="C50" s="21" t="s">
        <v>290</v>
      </c>
      <c r="D50" s="21" t="s">
        <v>291</v>
      </c>
      <c r="E50" s="148" t="s">
        <v>324</v>
      </c>
      <c r="F50" s="21" t="s">
        <v>293</v>
      </c>
      <c r="G50" s="148" t="s">
        <v>318</v>
      </c>
      <c r="H50" s="21" t="s">
        <v>363</v>
      </c>
      <c r="I50" s="21" t="s">
        <v>288</v>
      </c>
      <c r="J50" s="148" t="s">
        <v>361</v>
      </c>
    </row>
    <row r="51" s="139" customFormat="1" ht="42" customHeight="1" spans="1:10">
      <c r="A51" s="152"/>
      <c r="B51" s="21"/>
      <c r="C51" s="21" t="s">
        <v>290</v>
      </c>
      <c r="D51" s="21" t="s">
        <v>291</v>
      </c>
      <c r="E51" s="148" t="s">
        <v>344</v>
      </c>
      <c r="F51" s="21" t="s">
        <v>293</v>
      </c>
      <c r="G51" s="148" t="s">
        <v>318</v>
      </c>
      <c r="H51" s="21" t="s">
        <v>363</v>
      </c>
      <c r="I51" s="21" t="s">
        <v>288</v>
      </c>
      <c r="J51" s="148" t="s">
        <v>361</v>
      </c>
    </row>
    <row r="52" s="139" customFormat="1" ht="42" customHeight="1" spans="1:10">
      <c r="A52" s="152"/>
      <c r="B52" s="21"/>
      <c r="C52" s="21" t="s">
        <v>300</v>
      </c>
      <c r="D52" s="21" t="s">
        <v>301</v>
      </c>
      <c r="E52" s="148" t="s">
        <v>325</v>
      </c>
      <c r="F52" s="21" t="s">
        <v>285</v>
      </c>
      <c r="G52" s="148" t="s">
        <v>351</v>
      </c>
      <c r="H52" s="21" t="s">
        <v>304</v>
      </c>
      <c r="I52" s="21" t="s">
        <v>288</v>
      </c>
      <c r="J52" s="148" t="s">
        <v>361</v>
      </c>
    </row>
    <row r="53" s="139" customFormat="1" ht="42" customHeight="1" spans="1:10">
      <c r="A53" s="152" t="s">
        <v>264</v>
      </c>
      <c r="B53" s="21" t="s">
        <v>353</v>
      </c>
      <c r="C53" s="21" t="s">
        <v>282</v>
      </c>
      <c r="D53" s="21" t="s">
        <v>283</v>
      </c>
      <c r="E53" s="148" t="s">
        <v>354</v>
      </c>
      <c r="F53" s="21" t="s">
        <v>293</v>
      </c>
      <c r="G53" s="148" t="s">
        <v>355</v>
      </c>
      <c r="H53" s="21" t="s">
        <v>315</v>
      </c>
      <c r="I53" s="21" t="s">
        <v>288</v>
      </c>
      <c r="J53" s="148" t="s">
        <v>356</v>
      </c>
    </row>
    <row r="54" s="139" customFormat="1" ht="42" customHeight="1" spans="1:10">
      <c r="A54" s="152"/>
      <c r="B54" s="21"/>
      <c r="C54" s="21" t="s">
        <v>282</v>
      </c>
      <c r="D54" s="21" t="s">
        <v>283</v>
      </c>
      <c r="E54" s="148" t="s">
        <v>376</v>
      </c>
      <c r="F54" s="21" t="s">
        <v>293</v>
      </c>
      <c r="G54" s="148" t="s">
        <v>358</v>
      </c>
      <c r="H54" s="21" t="s">
        <v>309</v>
      </c>
      <c r="I54" s="21" t="s">
        <v>288</v>
      </c>
      <c r="J54" s="148" t="s">
        <v>377</v>
      </c>
    </row>
    <row r="55" s="139" customFormat="1" ht="42" customHeight="1" spans="1:10">
      <c r="A55" s="152"/>
      <c r="B55" s="21"/>
      <c r="C55" s="21" t="s">
        <v>282</v>
      </c>
      <c r="D55" s="21" t="s">
        <v>316</v>
      </c>
      <c r="E55" s="148" t="s">
        <v>359</v>
      </c>
      <c r="F55" s="21" t="s">
        <v>285</v>
      </c>
      <c r="G55" s="148" t="s">
        <v>378</v>
      </c>
      <c r="H55" s="21" t="s">
        <v>304</v>
      </c>
      <c r="I55" s="21" t="s">
        <v>295</v>
      </c>
      <c r="J55" s="148" t="s">
        <v>361</v>
      </c>
    </row>
    <row r="56" s="139" customFormat="1" ht="42" customHeight="1" spans="1:10">
      <c r="A56" s="152"/>
      <c r="B56" s="21"/>
      <c r="C56" s="21" t="s">
        <v>282</v>
      </c>
      <c r="D56" s="21" t="s">
        <v>316</v>
      </c>
      <c r="E56" s="148" t="s">
        <v>379</v>
      </c>
      <c r="F56" s="21" t="s">
        <v>285</v>
      </c>
      <c r="G56" s="148" t="s">
        <v>326</v>
      </c>
      <c r="H56" s="21" t="s">
        <v>304</v>
      </c>
      <c r="I56" s="21" t="s">
        <v>295</v>
      </c>
      <c r="J56" s="148" t="s">
        <v>361</v>
      </c>
    </row>
    <row r="57" s="139" customFormat="1" ht="42" customHeight="1" spans="1:10">
      <c r="A57" s="152"/>
      <c r="B57" s="21"/>
      <c r="C57" s="21" t="s">
        <v>282</v>
      </c>
      <c r="D57" s="21" t="s">
        <v>316</v>
      </c>
      <c r="E57" s="148" t="s">
        <v>380</v>
      </c>
      <c r="F57" s="21" t="s">
        <v>285</v>
      </c>
      <c r="G57" s="148" t="s">
        <v>168</v>
      </c>
      <c r="H57" s="21" t="s">
        <v>304</v>
      </c>
      <c r="I57" s="21" t="s">
        <v>295</v>
      </c>
      <c r="J57" s="148" t="s">
        <v>381</v>
      </c>
    </row>
    <row r="58" s="139" customFormat="1" ht="42" customHeight="1" spans="1:10">
      <c r="A58" s="152"/>
      <c r="B58" s="21"/>
      <c r="C58" s="21" t="s">
        <v>282</v>
      </c>
      <c r="D58" s="21" t="s">
        <v>316</v>
      </c>
      <c r="E58" s="148" t="s">
        <v>362</v>
      </c>
      <c r="F58" s="21" t="s">
        <v>285</v>
      </c>
      <c r="G58" s="148" t="s">
        <v>321</v>
      </c>
      <c r="H58" s="21" t="s">
        <v>363</v>
      </c>
      <c r="I58" s="21" t="s">
        <v>295</v>
      </c>
      <c r="J58" s="148" t="s">
        <v>361</v>
      </c>
    </row>
    <row r="59" s="139" customFormat="1" ht="42" customHeight="1" spans="1:10">
      <c r="A59" s="152"/>
      <c r="B59" s="21"/>
      <c r="C59" s="21" t="s">
        <v>282</v>
      </c>
      <c r="D59" s="21" t="s">
        <v>316</v>
      </c>
      <c r="E59" s="148" t="s">
        <v>364</v>
      </c>
      <c r="F59" s="21" t="s">
        <v>285</v>
      </c>
      <c r="G59" s="148" t="s">
        <v>337</v>
      </c>
      <c r="H59" s="21" t="s">
        <v>304</v>
      </c>
      <c r="I59" s="21" t="s">
        <v>295</v>
      </c>
      <c r="J59" s="148" t="s">
        <v>361</v>
      </c>
    </row>
    <row r="60" s="139" customFormat="1" ht="42" customHeight="1" spans="1:10">
      <c r="A60" s="152"/>
      <c r="B60" s="21"/>
      <c r="C60" s="21" t="s">
        <v>282</v>
      </c>
      <c r="D60" s="21" t="s">
        <v>316</v>
      </c>
      <c r="E60" s="148" t="s">
        <v>339</v>
      </c>
      <c r="F60" s="21" t="s">
        <v>285</v>
      </c>
      <c r="G60" s="148" t="s">
        <v>337</v>
      </c>
      <c r="H60" s="21" t="s">
        <v>304</v>
      </c>
      <c r="I60" s="21" t="s">
        <v>295</v>
      </c>
      <c r="J60" s="148" t="s">
        <v>361</v>
      </c>
    </row>
    <row r="61" s="139" customFormat="1" ht="42" customHeight="1" spans="1:10">
      <c r="A61" s="152"/>
      <c r="B61" s="21"/>
      <c r="C61" s="21" t="s">
        <v>282</v>
      </c>
      <c r="D61" s="21" t="s">
        <v>319</v>
      </c>
      <c r="E61" s="148" t="s">
        <v>341</v>
      </c>
      <c r="F61" s="21" t="s">
        <v>285</v>
      </c>
      <c r="G61" s="148" t="s">
        <v>321</v>
      </c>
      <c r="H61" s="21" t="s">
        <v>363</v>
      </c>
      <c r="I61" s="21" t="s">
        <v>295</v>
      </c>
      <c r="J61" s="148" t="s">
        <v>361</v>
      </c>
    </row>
    <row r="62" s="139" customFormat="1" ht="42" customHeight="1" spans="1:10">
      <c r="A62" s="152"/>
      <c r="B62" s="21"/>
      <c r="C62" s="21" t="s">
        <v>282</v>
      </c>
      <c r="D62" s="21" t="s">
        <v>365</v>
      </c>
      <c r="E62" s="148" t="s">
        <v>366</v>
      </c>
      <c r="F62" s="21" t="s">
        <v>285</v>
      </c>
      <c r="G62" s="148" t="s">
        <v>337</v>
      </c>
      <c r="H62" s="21" t="s">
        <v>304</v>
      </c>
      <c r="I62" s="21" t="s">
        <v>295</v>
      </c>
      <c r="J62" s="148" t="s">
        <v>361</v>
      </c>
    </row>
    <row r="63" s="139" customFormat="1" ht="42" customHeight="1" spans="1:10">
      <c r="A63" s="152"/>
      <c r="B63" s="21"/>
      <c r="C63" s="21" t="s">
        <v>290</v>
      </c>
      <c r="D63" s="21" t="s">
        <v>322</v>
      </c>
      <c r="E63" s="148" t="s">
        <v>323</v>
      </c>
      <c r="F63" s="21" t="s">
        <v>293</v>
      </c>
      <c r="G63" s="148" t="s">
        <v>367</v>
      </c>
      <c r="H63" s="21" t="s">
        <v>363</v>
      </c>
      <c r="I63" s="21" t="s">
        <v>295</v>
      </c>
      <c r="J63" s="148" t="s">
        <v>361</v>
      </c>
    </row>
    <row r="64" s="139" customFormat="1" ht="42" customHeight="1" spans="1:10">
      <c r="A64" s="152"/>
      <c r="B64" s="21"/>
      <c r="C64" s="21" t="s">
        <v>290</v>
      </c>
      <c r="D64" s="21" t="s">
        <v>291</v>
      </c>
      <c r="E64" s="148" t="s">
        <v>324</v>
      </c>
      <c r="F64" s="21" t="s">
        <v>285</v>
      </c>
      <c r="G64" s="148" t="s">
        <v>318</v>
      </c>
      <c r="H64" s="21" t="s">
        <v>363</v>
      </c>
      <c r="I64" s="21" t="s">
        <v>295</v>
      </c>
      <c r="J64" s="148" t="s">
        <v>361</v>
      </c>
    </row>
    <row r="65" s="139" customFormat="1" ht="42" customHeight="1" spans="1:10">
      <c r="A65" s="152"/>
      <c r="B65" s="21"/>
      <c r="C65" s="21" t="s">
        <v>290</v>
      </c>
      <c r="D65" s="21" t="s">
        <v>291</v>
      </c>
      <c r="E65" s="148" t="s">
        <v>344</v>
      </c>
      <c r="F65" s="21" t="s">
        <v>285</v>
      </c>
      <c r="G65" s="148" t="s">
        <v>318</v>
      </c>
      <c r="H65" s="21" t="s">
        <v>363</v>
      </c>
      <c r="I65" s="21" t="s">
        <v>295</v>
      </c>
      <c r="J65" s="148" t="s">
        <v>361</v>
      </c>
    </row>
    <row r="66" s="139" customFormat="1" ht="42" customHeight="1" spans="1:10">
      <c r="A66" s="152"/>
      <c r="B66" s="21"/>
      <c r="C66" s="21" t="s">
        <v>290</v>
      </c>
      <c r="D66" s="21" t="s">
        <v>368</v>
      </c>
      <c r="E66" s="148" t="s">
        <v>369</v>
      </c>
      <c r="F66" s="21" t="s">
        <v>285</v>
      </c>
      <c r="G66" s="148" t="s">
        <v>370</v>
      </c>
      <c r="H66" s="21" t="s">
        <v>363</v>
      </c>
      <c r="I66" s="21" t="s">
        <v>295</v>
      </c>
      <c r="J66" s="148" t="s">
        <v>361</v>
      </c>
    </row>
    <row r="67" s="139" customFormat="1" ht="42" customHeight="1" spans="1:10">
      <c r="A67" s="152"/>
      <c r="B67" s="21"/>
      <c r="C67" s="21" t="s">
        <v>290</v>
      </c>
      <c r="D67" s="21" t="s">
        <v>346</v>
      </c>
      <c r="E67" s="148" t="s">
        <v>371</v>
      </c>
      <c r="F67" s="21" t="s">
        <v>285</v>
      </c>
      <c r="G67" s="148" t="s">
        <v>337</v>
      </c>
      <c r="H67" s="21" t="s">
        <v>304</v>
      </c>
      <c r="I67" s="21" t="s">
        <v>295</v>
      </c>
      <c r="J67" s="148" t="s">
        <v>361</v>
      </c>
    </row>
    <row r="68" s="139" customFormat="1" ht="42" customHeight="1" spans="1:10">
      <c r="A68" s="152"/>
      <c r="B68" s="21"/>
      <c r="C68" s="21" t="s">
        <v>300</v>
      </c>
      <c r="D68" s="21" t="s">
        <v>301</v>
      </c>
      <c r="E68" s="148" t="s">
        <v>372</v>
      </c>
      <c r="F68" s="21" t="s">
        <v>285</v>
      </c>
      <c r="G68" s="148" t="s">
        <v>351</v>
      </c>
      <c r="H68" s="21" t="s">
        <v>304</v>
      </c>
      <c r="I68" s="21" t="s">
        <v>295</v>
      </c>
      <c r="J68" s="148" t="s">
        <v>361</v>
      </c>
    </row>
    <row r="69" s="139" customFormat="1" ht="42" customHeight="1" spans="1:10">
      <c r="A69" s="152" t="s">
        <v>270</v>
      </c>
      <c r="B69" s="21" t="s">
        <v>382</v>
      </c>
      <c r="C69" s="21" t="s">
        <v>282</v>
      </c>
      <c r="D69" s="21" t="s">
        <v>283</v>
      </c>
      <c r="E69" s="148" t="s">
        <v>383</v>
      </c>
      <c r="F69" s="21" t="s">
        <v>285</v>
      </c>
      <c r="G69" s="148" t="s">
        <v>384</v>
      </c>
      <c r="H69" s="21" t="s">
        <v>309</v>
      </c>
      <c r="I69" s="21" t="s">
        <v>288</v>
      </c>
      <c r="J69" s="148" t="s">
        <v>385</v>
      </c>
    </row>
    <row r="70" s="139" customFormat="1" ht="42" customHeight="1" spans="1:10">
      <c r="A70" s="152"/>
      <c r="B70" s="21"/>
      <c r="C70" s="21" t="s">
        <v>282</v>
      </c>
      <c r="D70" s="21" t="s">
        <v>283</v>
      </c>
      <c r="E70" s="148" t="s">
        <v>386</v>
      </c>
      <c r="F70" s="21" t="s">
        <v>293</v>
      </c>
      <c r="G70" s="148" t="s">
        <v>387</v>
      </c>
      <c r="H70" s="21" t="s">
        <v>388</v>
      </c>
      <c r="I70" s="21" t="s">
        <v>288</v>
      </c>
      <c r="J70" s="148" t="s">
        <v>385</v>
      </c>
    </row>
    <row r="71" s="139" customFormat="1" ht="42" customHeight="1" spans="1:10">
      <c r="A71" s="152"/>
      <c r="B71" s="21"/>
      <c r="C71" s="21" t="s">
        <v>282</v>
      </c>
      <c r="D71" s="21" t="s">
        <v>316</v>
      </c>
      <c r="E71" s="148" t="s">
        <v>359</v>
      </c>
      <c r="F71" s="21" t="s">
        <v>285</v>
      </c>
      <c r="G71" s="148" t="s">
        <v>337</v>
      </c>
      <c r="H71" s="21" t="s">
        <v>304</v>
      </c>
      <c r="I71" s="21" t="s">
        <v>295</v>
      </c>
      <c r="J71" s="148" t="s">
        <v>385</v>
      </c>
    </row>
    <row r="72" s="139" customFormat="1" ht="42" customHeight="1" spans="1:10">
      <c r="A72" s="152"/>
      <c r="B72" s="21"/>
      <c r="C72" s="21" t="s">
        <v>282</v>
      </c>
      <c r="D72" s="21" t="s">
        <v>316</v>
      </c>
      <c r="E72" s="148" t="s">
        <v>379</v>
      </c>
      <c r="F72" s="21" t="s">
        <v>285</v>
      </c>
      <c r="G72" s="148" t="s">
        <v>389</v>
      </c>
      <c r="H72" s="21" t="s">
        <v>304</v>
      </c>
      <c r="I72" s="21" t="s">
        <v>295</v>
      </c>
      <c r="J72" s="148" t="s">
        <v>385</v>
      </c>
    </row>
    <row r="73" s="139" customFormat="1" ht="42" customHeight="1" spans="1:10">
      <c r="A73" s="152"/>
      <c r="B73" s="21"/>
      <c r="C73" s="21" t="s">
        <v>282</v>
      </c>
      <c r="D73" s="21" t="s">
        <v>316</v>
      </c>
      <c r="E73" s="148" t="s">
        <v>390</v>
      </c>
      <c r="F73" s="21" t="s">
        <v>285</v>
      </c>
      <c r="G73" s="148" t="s">
        <v>168</v>
      </c>
      <c r="H73" s="21" t="s">
        <v>304</v>
      </c>
      <c r="I73" s="21" t="s">
        <v>295</v>
      </c>
      <c r="J73" s="148" t="s">
        <v>385</v>
      </c>
    </row>
    <row r="74" s="139" customFormat="1" ht="42" customHeight="1" spans="1:10">
      <c r="A74" s="152"/>
      <c r="B74" s="21"/>
      <c r="C74" s="21" t="s">
        <v>282</v>
      </c>
      <c r="D74" s="21" t="s">
        <v>316</v>
      </c>
      <c r="E74" s="148" t="s">
        <v>362</v>
      </c>
      <c r="F74" s="21" t="s">
        <v>285</v>
      </c>
      <c r="G74" s="148" t="s">
        <v>321</v>
      </c>
      <c r="H74" s="21" t="s">
        <v>363</v>
      </c>
      <c r="I74" s="21" t="s">
        <v>295</v>
      </c>
      <c r="J74" s="148" t="s">
        <v>385</v>
      </c>
    </row>
    <row r="75" s="139" customFormat="1" ht="42" customHeight="1" spans="1:10">
      <c r="A75" s="152"/>
      <c r="B75" s="21"/>
      <c r="C75" s="21" t="s">
        <v>282</v>
      </c>
      <c r="D75" s="21" t="s">
        <v>316</v>
      </c>
      <c r="E75" s="148" t="s">
        <v>364</v>
      </c>
      <c r="F75" s="21" t="s">
        <v>285</v>
      </c>
      <c r="G75" s="148" t="s">
        <v>337</v>
      </c>
      <c r="H75" s="21" t="s">
        <v>304</v>
      </c>
      <c r="I75" s="21" t="s">
        <v>295</v>
      </c>
      <c r="J75" s="148" t="s">
        <v>385</v>
      </c>
    </row>
    <row r="76" s="139" customFormat="1" ht="42" customHeight="1" spans="1:10">
      <c r="A76" s="152"/>
      <c r="B76" s="21"/>
      <c r="C76" s="21" t="s">
        <v>282</v>
      </c>
      <c r="D76" s="21" t="s">
        <v>319</v>
      </c>
      <c r="E76" s="148" t="s">
        <v>341</v>
      </c>
      <c r="F76" s="21" t="s">
        <v>285</v>
      </c>
      <c r="G76" s="148" t="s">
        <v>321</v>
      </c>
      <c r="H76" s="21" t="s">
        <v>363</v>
      </c>
      <c r="I76" s="21" t="s">
        <v>295</v>
      </c>
      <c r="J76" s="148" t="s">
        <v>385</v>
      </c>
    </row>
    <row r="77" s="139" customFormat="1" ht="42" customHeight="1" spans="1:10">
      <c r="A77" s="152"/>
      <c r="B77" s="21"/>
      <c r="C77" s="21" t="s">
        <v>282</v>
      </c>
      <c r="D77" s="21" t="s">
        <v>365</v>
      </c>
      <c r="E77" s="148" t="s">
        <v>366</v>
      </c>
      <c r="F77" s="21" t="s">
        <v>285</v>
      </c>
      <c r="G77" s="148" t="s">
        <v>337</v>
      </c>
      <c r="H77" s="21" t="s">
        <v>304</v>
      </c>
      <c r="I77" s="21" t="s">
        <v>295</v>
      </c>
      <c r="J77" s="148" t="s">
        <v>385</v>
      </c>
    </row>
    <row r="78" s="139" customFormat="1" ht="42" customHeight="1" spans="1:10">
      <c r="A78" s="152"/>
      <c r="B78" s="21"/>
      <c r="C78" s="21" t="s">
        <v>290</v>
      </c>
      <c r="D78" s="21" t="s">
        <v>322</v>
      </c>
      <c r="E78" s="148" t="s">
        <v>323</v>
      </c>
      <c r="F78" s="21" t="s">
        <v>293</v>
      </c>
      <c r="G78" s="148" t="s">
        <v>367</v>
      </c>
      <c r="H78" s="21" t="s">
        <v>363</v>
      </c>
      <c r="I78" s="21" t="s">
        <v>295</v>
      </c>
      <c r="J78" s="148" t="s">
        <v>385</v>
      </c>
    </row>
    <row r="79" s="139" customFormat="1" ht="42" customHeight="1" spans="1:10">
      <c r="A79" s="152"/>
      <c r="B79" s="21"/>
      <c r="C79" s="21" t="s">
        <v>290</v>
      </c>
      <c r="D79" s="21" t="s">
        <v>291</v>
      </c>
      <c r="E79" s="148" t="s">
        <v>324</v>
      </c>
      <c r="F79" s="21" t="s">
        <v>293</v>
      </c>
      <c r="G79" s="148" t="s">
        <v>318</v>
      </c>
      <c r="H79" s="21" t="s">
        <v>363</v>
      </c>
      <c r="I79" s="21" t="s">
        <v>295</v>
      </c>
      <c r="J79" s="148" t="s">
        <v>385</v>
      </c>
    </row>
    <row r="80" s="139" customFormat="1" ht="42" customHeight="1" spans="1:10">
      <c r="A80" s="152"/>
      <c r="B80" s="21"/>
      <c r="C80" s="21" t="s">
        <v>290</v>
      </c>
      <c r="D80" s="21" t="s">
        <v>291</v>
      </c>
      <c r="E80" s="148" t="s">
        <v>344</v>
      </c>
      <c r="F80" s="21" t="s">
        <v>293</v>
      </c>
      <c r="G80" s="148" t="s">
        <v>318</v>
      </c>
      <c r="H80" s="21" t="s">
        <v>363</v>
      </c>
      <c r="I80" s="21" t="s">
        <v>295</v>
      </c>
      <c r="J80" s="148" t="s">
        <v>385</v>
      </c>
    </row>
    <row r="81" s="139" customFormat="1" ht="42" customHeight="1" spans="1:10">
      <c r="A81" s="152"/>
      <c r="B81" s="21"/>
      <c r="C81" s="21" t="s">
        <v>290</v>
      </c>
      <c r="D81" s="21" t="s">
        <v>346</v>
      </c>
      <c r="E81" s="148" t="s">
        <v>371</v>
      </c>
      <c r="F81" s="21" t="s">
        <v>285</v>
      </c>
      <c r="G81" s="148" t="s">
        <v>337</v>
      </c>
      <c r="H81" s="21" t="s">
        <v>304</v>
      </c>
      <c r="I81" s="21" t="s">
        <v>295</v>
      </c>
      <c r="J81" s="148" t="s">
        <v>385</v>
      </c>
    </row>
    <row r="82" s="139" customFormat="1" ht="42" customHeight="1" spans="1:10">
      <c r="A82" s="152"/>
      <c r="B82" s="21"/>
      <c r="C82" s="21" t="s">
        <v>300</v>
      </c>
      <c r="D82" s="21" t="s">
        <v>301</v>
      </c>
      <c r="E82" s="148" t="s">
        <v>372</v>
      </c>
      <c r="F82" s="21" t="s">
        <v>285</v>
      </c>
      <c r="G82" s="148" t="s">
        <v>351</v>
      </c>
      <c r="H82" s="21" t="s">
        <v>304</v>
      </c>
      <c r="I82" s="21" t="s">
        <v>295</v>
      </c>
      <c r="J82" s="148" t="s">
        <v>385</v>
      </c>
    </row>
    <row r="83" s="139" customFormat="1" ht="42" customHeight="1" spans="1:10">
      <c r="A83" s="152" t="s">
        <v>253</v>
      </c>
      <c r="B83" s="21" t="s">
        <v>391</v>
      </c>
      <c r="C83" s="21" t="s">
        <v>282</v>
      </c>
      <c r="D83" s="21" t="s">
        <v>283</v>
      </c>
      <c r="E83" s="148" t="s">
        <v>392</v>
      </c>
      <c r="F83" s="21" t="s">
        <v>293</v>
      </c>
      <c r="G83" s="148" t="s">
        <v>84</v>
      </c>
      <c r="H83" s="21" t="s">
        <v>309</v>
      </c>
      <c r="I83" s="21" t="s">
        <v>288</v>
      </c>
      <c r="J83" s="148" t="s">
        <v>392</v>
      </c>
    </row>
    <row r="84" s="139" customFormat="1" ht="42" customHeight="1" spans="1:10">
      <c r="A84" s="152"/>
      <c r="B84" s="21"/>
      <c r="C84" s="21" t="s">
        <v>282</v>
      </c>
      <c r="D84" s="21" t="s">
        <v>283</v>
      </c>
      <c r="E84" s="148" t="s">
        <v>393</v>
      </c>
      <c r="F84" s="21" t="s">
        <v>293</v>
      </c>
      <c r="G84" s="148" t="s">
        <v>394</v>
      </c>
      <c r="H84" s="21" t="s">
        <v>309</v>
      </c>
      <c r="I84" s="21" t="s">
        <v>288</v>
      </c>
      <c r="J84" s="148" t="s">
        <v>395</v>
      </c>
    </row>
    <row r="85" s="139" customFormat="1" ht="42" customHeight="1" spans="1:10">
      <c r="A85" s="152"/>
      <c r="B85" s="21"/>
      <c r="C85" s="21" t="s">
        <v>282</v>
      </c>
      <c r="D85" s="21" t="s">
        <v>316</v>
      </c>
      <c r="E85" s="148" t="s">
        <v>396</v>
      </c>
      <c r="F85" s="21" t="s">
        <v>293</v>
      </c>
      <c r="G85" s="148" t="s">
        <v>337</v>
      </c>
      <c r="H85" s="21" t="s">
        <v>304</v>
      </c>
      <c r="I85" s="21" t="s">
        <v>288</v>
      </c>
      <c r="J85" s="148" t="s">
        <v>396</v>
      </c>
    </row>
    <row r="86" s="139" customFormat="1" ht="42" customHeight="1" spans="1:10">
      <c r="A86" s="152"/>
      <c r="B86" s="21"/>
      <c r="C86" s="21" t="s">
        <v>282</v>
      </c>
      <c r="D86" s="21" t="s">
        <v>316</v>
      </c>
      <c r="E86" s="148" t="s">
        <v>397</v>
      </c>
      <c r="F86" s="21" t="s">
        <v>293</v>
      </c>
      <c r="G86" s="148" t="s">
        <v>321</v>
      </c>
      <c r="H86" s="21" t="s">
        <v>363</v>
      </c>
      <c r="I86" s="21" t="s">
        <v>295</v>
      </c>
      <c r="J86" s="148" t="s">
        <v>397</v>
      </c>
    </row>
    <row r="87" s="139" customFormat="1" ht="42" customHeight="1" spans="1:10">
      <c r="A87" s="152"/>
      <c r="B87" s="21"/>
      <c r="C87" s="21" t="s">
        <v>282</v>
      </c>
      <c r="D87" s="21" t="s">
        <v>319</v>
      </c>
      <c r="E87" s="148" t="s">
        <v>398</v>
      </c>
      <c r="F87" s="21" t="s">
        <v>293</v>
      </c>
      <c r="G87" s="148" t="s">
        <v>321</v>
      </c>
      <c r="H87" s="21" t="s">
        <v>363</v>
      </c>
      <c r="I87" s="21" t="s">
        <v>295</v>
      </c>
      <c r="J87" s="148" t="s">
        <v>398</v>
      </c>
    </row>
    <row r="88" s="139" customFormat="1" ht="42" customHeight="1" spans="1:10">
      <c r="A88" s="152"/>
      <c r="B88" s="21"/>
      <c r="C88" s="21" t="s">
        <v>282</v>
      </c>
      <c r="D88" s="21" t="s">
        <v>319</v>
      </c>
      <c r="E88" s="148" t="s">
        <v>399</v>
      </c>
      <c r="F88" s="21" t="s">
        <v>293</v>
      </c>
      <c r="G88" s="148" t="s">
        <v>321</v>
      </c>
      <c r="H88" s="21" t="s">
        <v>363</v>
      </c>
      <c r="I88" s="21" t="s">
        <v>295</v>
      </c>
      <c r="J88" s="148" t="s">
        <v>399</v>
      </c>
    </row>
    <row r="89" s="139" customFormat="1" ht="42" customHeight="1" spans="1:10">
      <c r="A89" s="152"/>
      <c r="B89" s="21"/>
      <c r="C89" s="21" t="s">
        <v>290</v>
      </c>
      <c r="D89" s="21" t="s">
        <v>322</v>
      </c>
      <c r="E89" s="148" t="s">
        <v>323</v>
      </c>
      <c r="F89" s="21" t="s">
        <v>293</v>
      </c>
      <c r="G89" s="148" t="s">
        <v>337</v>
      </c>
      <c r="H89" s="21" t="s">
        <v>363</v>
      </c>
      <c r="I89" s="21" t="s">
        <v>295</v>
      </c>
      <c r="J89" s="148" t="s">
        <v>323</v>
      </c>
    </row>
    <row r="90" s="139" customFormat="1" ht="42" customHeight="1" spans="1:10">
      <c r="A90" s="152"/>
      <c r="B90" s="21"/>
      <c r="C90" s="21" t="s">
        <v>290</v>
      </c>
      <c r="D90" s="21" t="s">
        <v>291</v>
      </c>
      <c r="E90" s="148" t="s">
        <v>400</v>
      </c>
      <c r="F90" s="21" t="s">
        <v>293</v>
      </c>
      <c r="G90" s="148" t="s">
        <v>401</v>
      </c>
      <c r="H90" s="21" t="s">
        <v>363</v>
      </c>
      <c r="I90" s="21" t="s">
        <v>295</v>
      </c>
      <c r="J90" s="148" t="s">
        <v>402</v>
      </c>
    </row>
    <row r="91" s="139" customFormat="1" ht="42" customHeight="1" spans="1:10">
      <c r="A91" s="152"/>
      <c r="B91" s="21"/>
      <c r="C91" s="21" t="s">
        <v>290</v>
      </c>
      <c r="D91" s="21" t="s">
        <v>291</v>
      </c>
      <c r="E91" s="148" t="s">
        <v>344</v>
      </c>
      <c r="F91" s="21" t="s">
        <v>293</v>
      </c>
      <c r="G91" s="148" t="s">
        <v>401</v>
      </c>
      <c r="H91" s="21" t="s">
        <v>363</v>
      </c>
      <c r="I91" s="21" t="s">
        <v>295</v>
      </c>
      <c r="J91" s="148" t="s">
        <v>403</v>
      </c>
    </row>
    <row r="92" s="139" customFormat="1" ht="42" customHeight="1" spans="1:10">
      <c r="A92" s="152"/>
      <c r="B92" s="21"/>
      <c r="C92" s="21" t="s">
        <v>290</v>
      </c>
      <c r="D92" s="21" t="s">
        <v>291</v>
      </c>
      <c r="E92" s="148" t="s">
        <v>404</v>
      </c>
      <c r="F92" s="21" t="s">
        <v>293</v>
      </c>
      <c r="G92" s="148" t="s">
        <v>401</v>
      </c>
      <c r="H92" s="21" t="s">
        <v>363</v>
      </c>
      <c r="I92" s="21" t="s">
        <v>295</v>
      </c>
      <c r="J92" s="148" t="s">
        <v>405</v>
      </c>
    </row>
    <row r="93" s="139" customFormat="1" ht="42" customHeight="1" spans="1:10">
      <c r="A93" s="152"/>
      <c r="B93" s="21"/>
      <c r="C93" s="21" t="s">
        <v>300</v>
      </c>
      <c r="D93" s="21" t="s">
        <v>301</v>
      </c>
      <c r="E93" s="148" t="s">
        <v>325</v>
      </c>
      <c r="F93" s="21" t="s">
        <v>285</v>
      </c>
      <c r="G93" s="148" t="s">
        <v>303</v>
      </c>
      <c r="H93" s="21" t="s">
        <v>304</v>
      </c>
      <c r="I93" s="21" t="s">
        <v>288</v>
      </c>
      <c r="J93" s="148" t="s">
        <v>325</v>
      </c>
    </row>
  </sheetData>
  <mergeCells count="18">
    <mergeCell ref="A2:J2"/>
    <mergeCell ref="A3:H3"/>
    <mergeCell ref="A8:A11"/>
    <mergeCell ref="A12:A20"/>
    <mergeCell ref="A21:A30"/>
    <mergeCell ref="A31:A44"/>
    <mergeCell ref="A45:A52"/>
    <mergeCell ref="A53:A68"/>
    <mergeCell ref="A69:A82"/>
    <mergeCell ref="A83:A93"/>
    <mergeCell ref="B8:B11"/>
    <mergeCell ref="B12:B20"/>
    <mergeCell ref="B21:B30"/>
    <mergeCell ref="B31:B44"/>
    <mergeCell ref="B45:B52"/>
    <mergeCell ref="B53:B68"/>
    <mergeCell ref="B69:B82"/>
    <mergeCell ref="B83:B93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浅暮流殇</cp:lastModifiedBy>
  <dcterms:created xsi:type="dcterms:W3CDTF">2025-02-06T07:09:00Z</dcterms:created>
  <dcterms:modified xsi:type="dcterms:W3CDTF">2025-03-19T02:58:02Z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1A00A4DA7E8945B8BBD59C1948F9F40C</vt:lpwstr>
  </property>
  <property fmtid="{D5CDD505-2E9C-101B-9397-08002B2CF9AE}" pid="3" name="KSOProductBuildVer">
    <vt:lpwstr>2052-12.1.0.17145</vt:lpwstr>
  </property>
</Properties>
</file>