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 firstSheet="14" activeTab="16"/>
  </bookViews>
  <sheets>
    <sheet name="2025年部门财务收支预算总表01-1" sheetId="1" r:id="rId1"/>
    <sheet name="2025年部门收入预算表01-2" sheetId="2" r:id="rId2"/>
    <sheet name="2025年部门支出预算表01-3" sheetId="3" r:id="rId3"/>
    <sheet name="2025年部门财政拨款收支预算总表02-1" sheetId="4" r:id="rId4"/>
    <sheet name="2025年一般公共预算支出预算表02-2" sheetId="5" r:id="rId5"/>
    <sheet name="2025年一般公共预算“三公”经费支出预算表03" sheetId="6" r:id="rId6"/>
    <sheet name="2025年部门基本支出预算表04" sheetId="7" r:id="rId7"/>
    <sheet name="2025年部门项目支出预算表05-1" sheetId="8" r:id="rId8"/>
    <sheet name="2025年部门项目支出绩效目标表05-2" sheetId="9" r:id="rId9"/>
    <sheet name="2025年部门政府性基金预算支出预算表06" sheetId="10" r:id="rId10"/>
    <sheet name="2025年部门政府采购预算表07" sheetId="11" r:id="rId11"/>
    <sheet name="2025年部门政府购买服务预算表08" sheetId="12" r:id="rId12"/>
    <sheet name="2025年县对下转移支付预算表09-1" sheetId="13" r:id="rId13"/>
    <sheet name="2025年县对下转移支付绩效目标表09-2" sheetId="14" r:id="rId14"/>
    <sheet name="2025年新增资产配置表10" sheetId="15" r:id="rId15"/>
    <sheet name="2025年上级转移支付补助项目支出预算表11" sheetId="16" r:id="rId16"/>
    <sheet name="2025年部门项目中期规划预算表12" sheetId="17" r:id="rId1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<sst xmlns="http://schemas.openxmlformats.org/spreadsheetml/2006/main" count="1141" uniqueCount="418">
  <si>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</si>
  <si>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</si>
  <si>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</si>
  <si>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</si>
  <si>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</si>
  <si>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</si>
  <si>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</si>
  <si>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</si>
  <si>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</si>
  <si>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</si>
  <si>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</si>
  <si>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</si>
  <si>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</si>
  <si>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</si>
  <si>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</si>
  <si>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</si>
  <si>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</si>
  <si>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</si>
  <si>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</si>
  <si>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</si>
  <si>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</si>
  <si>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</si>
  <si>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</si>
  <si>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</si>
  <si>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</si>
  <si>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</si>
  <si>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</si>
  <si>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</si>
  <si>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</si>
  <si>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</si>
  <si>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</si>
  <si>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</si>
  <si>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</si>
  <si>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</si>
  <si>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</si>
  <si>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</si>
  <si>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</si>
  <si>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</si>
  <si>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</si>
  <si>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</si>
  <si>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</si>
  <si>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</si>
  <si>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</si>
  <si>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</si>
  <si>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</si>
  <si>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</si>
  <si>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</si>
  <si>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</si>
  <si>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</si>
  <si>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</si>
  <si>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</si>
  <si>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</si>
  <si>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</si>
  <si>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</si>
  <si>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</si>
  <si>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</si>
  <si>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</si>
  <si>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</si>
  <si>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</si>
  <si>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</si>
  <si>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</si>
  <si>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</si>
  <si>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</si>
  <si>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</si>
  <si>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</si>
  <si>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</si>
  <si>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</si>
  <si>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</si>
  <si>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</si>
  <si>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131014</t>
  </si>
  <si>
    <t>寻甸回族彝族自治县羊街镇中心卫生院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</si>
  <si>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</si>
  <si>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</si>
  <si>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</si>
  <si>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</si>
  <si>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</si>
  <si>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</si>
  <si>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</si>
  <si>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</si>
  <si>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</si>
  <si>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</si>
  <si>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</si>
  <si>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</si>
  <si>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</si>
  <si>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</si>
  <si>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</si>
  <si>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</si>
  <si>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</si>
  <si>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</si>
  <si>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</si>
  <si>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</si>
  <si>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</si>
  <si>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</si>
  <si>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</si>
  <si>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</si>
  <si>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</si>
  <si>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</si>
  <si>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</si>
  <si>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</si>
  <si>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</si>
  <si>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</si>
  <si>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</si>
  <si>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</si>
  <si>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210</t>
  </si>
  <si>
    <t>卫生健康支出</t>
  </si>
  <si>
    <t>21003</t>
  </si>
  <si>
    <t>基层医疗卫生机构</t>
  </si>
  <si>
    <t>2100302</t>
  </si>
  <si>
    <t>乡镇卫生院</t>
  </si>
  <si>
    <t>2100399</t>
  </si>
  <si>
    <t>其他基层医疗卫生机构支出</t>
  </si>
  <si>
    <t>21004</t>
  </si>
  <si>
    <t>公共卫生</t>
  </si>
  <si>
    <t>2100408</t>
  </si>
  <si>
    <t>基本公共卫生服务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</si>
  <si>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</si>
  <si>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</si>
  <si>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</si>
  <si>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</si>
  <si>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</si>
  <si>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</si>
  <si>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</si>
  <si>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</si>
  <si>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</si>
  <si>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</si>
  <si>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</si>
  <si>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</si>
  <si>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</si>
  <si>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</si>
  <si>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</si>
  <si>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</si>
  <si>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</si>
  <si>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</si>
  <si>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</si>
  <si>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</si>
  <si>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</si>
  <si>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</si>
  <si>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</si>
  <si>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</si>
  <si>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</si>
  <si>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</si>
  <si>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</si>
  <si>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</si>
  <si>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</si>
  <si>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</si>
  <si>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</si>
  <si>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</si>
  <si>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</si>
  <si>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</si>
  <si>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</si>
  <si>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</si>
  <si>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</si>
  <si>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</si>
  <si>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</si>
  <si>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</si>
  <si>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</si>
  <si>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</si>
  <si>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</si>
  <si>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</si>
  <si>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</si>
  <si>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</si>
  <si>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</si>
  <si>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</si>
  <si>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</si>
  <si>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</si>
  <si>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</si>
  <si>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</si>
  <si>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2100409</t>
  </si>
  <si>
    <t>重大公共卫生服务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</si>
  <si>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</si>
  <si>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</si>
  <si>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</si>
  <si>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</si>
  <si>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</si>
  <si>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</si>
  <si>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</si>
  <si>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</si>
  <si>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</si>
  <si>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</si>
  <si>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</si>
  <si>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</si>
  <si>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</si>
  <si>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</si>
  <si>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</si>
  <si>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</si>
  <si>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</si>
  <si>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</si>
  <si>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</si>
  <si>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</si>
  <si>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</si>
  <si>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</si>
  <si>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</si>
  <si>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</si>
  <si>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</si>
  <si>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</si>
  <si>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</si>
  <si>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寻甸回族彝族自治县卫生健康局</t>
  </si>
  <si>
    <t>530129251100003857549</t>
  </si>
  <si>
    <t>事业人员支出工资</t>
  </si>
  <si>
    <t>30101</t>
  </si>
  <si>
    <t>基本工资</t>
  </si>
  <si>
    <t>30102</t>
  </si>
  <si>
    <t>津贴补贴</t>
  </si>
  <si>
    <t>30107</t>
  </si>
  <si>
    <t>绩效工资</t>
  </si>
  <si>
    <t>530129251100003857550</t>
  </si>
  <si>
    <t>30113</t>
  </si>
  <si>
    <t>530129251100003857564</t>
  </si>
  <si>
    <t>事业人员绩效奖励</t>
  </si>
  <si>
    <t>530129251100003857566</t>
  </si>
  <si>
    <t>其他社会保障缴费</t>
  </si>
  <si>
    <t>30111</t>
  </si>
  <si>
    <t>公务员医疗补助缴费</t>
  </si>
  <si>
    <t>530129251100003857567</t>
  </si>
  <si>
    <t>社会保障缴费</t>
  </si>
  <si>
    <t>30108</t>
  </si>
  <si>
    <t>机关事业单位基本养老保险缴费</t>
  </si>
  <si>
    <t>30110</t>
  </si>
  <si>
    <t>职工基本医疗保险缴费</t>
  </si>
  <si>
    <t>30112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</si>
  <si>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</si>
  <si>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</si>
  <si>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</si>
  <si>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</si>
  <si>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</si>
  <si>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</si>
  <si>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</si>
  <si>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民生类</t>
  </si>
  <si>
    <t>530129241100002946502</t>
  </si>
  <si>
    <t>寻卫通[2024]16号2024第一次预拨23年基本公共卫生服务项目市级补助结余资金</t>
  </si>
  <si>
    <t>30226</t>
  </si>
  <si>
    <t>劳务费</t>
  </si>
  <si>
    <t>530129241100003038986</t>
  </si>
  <si>
    <t>寻卫通[2024]41号预拨2024年公共卫生服务项目中央补助资金</t>
  </si>
  <si>
    <t>530129241100003339672</t>
  </si>
  <si>
    <t>2024年脱贫人口重点人群和农村低收入人群家庭医生签约服务昆财社【2024】129号省级补助资金</t>
  </si>
  <si>
    <t>事业发展类</t>
  </si>
  <si>
    <t>530129241100002786086</t>
  </si>
  <si>
    <t>收支专户公共卫生服务项目资金</t>
  </si>
  <si>
    <t>30218</t>
  </si>
  <si>
    <t>专用材料费</t>
  </si>
  <si>
    <t>530129241100003023380</t>
  </si>
  <si>
    <t>寻甸县疾病预防控制中心拨营养监测经费</t>
  </si>
  <si>
    <t>30202</t>
  </si>
  <si>
    <t>印刷费</t>
  </si>
  <si>
    <t>530129241100003124439</t>
  </si>
  <si>
    <t>2024年第一批医疗卫生事业高质量发展三年行动计划省级补助资金</t>
  </si>
  <si>
    <t>30213</t>
  </si>
  <si>
    <t>维修（护）费</t>
  </si>
  <si>
    <t>31003</t>
  </si>
  <si>
    <t>专用设备购置</t>
  </si>
  <si>
    <t>530129241100003160269</t>
  </si>
  <si>
    <t>2024年8月收入用于政府采购经费</t>
  </si>
  <si>
    <t>30201</t>
  </si>
  <si>
    <t>办公费</t>
  </si>
  <si>
    <t>30902</t>
  </si>
  <si>
    <t>办公设备购置</t>
  </si>
  <si>
    <t>530129241100003187957</t>
  </si>
  <si>
    <t>2024年8月收入用于设备采购资金</t>
  </si>
  <si>
    <t>30903</t>
  </si>
  <si>
    <t>530129241100003219956</t>
  </si>
  <si>
    <t>2023年重大传染病中央结算补助资金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</si>
  <si>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</si>
  <si>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</si>
  <si>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</si>
  <si>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</si>
  <si>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</si>
  <si>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</si>
  <si>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</si>
  <si>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</si>
  <si>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</si>
  <si>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</si>
  <si>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1.免费向城乡居民提供基本公共卫生服务，促进基本公共卫生服务均等化。
2.按照《国 家基本公共卫生服务规范（第三版）》为城乡居民建立健康档案，开展健康教育、 预防接种等服务，将 0-6 岁儿童、65 岁以上老年人、孕产妇、原发性高血压和 2 型 糖尿病患者、严重精神障碍患者、肺结核患者列为重点人群，提供针对性的健康管理服务</t>
  </si>
  <si>
    <t>产出指标</t>
  </si>
  <si>
    <t>数量指标</t>
  </si>
  <si>
    <t>适龄儿童国家免疫规划疫苗接种率</t>
  </si>
  <si>
    <t>&gt;=</t>
  </si>
  <si>
    <t>80</t>
  </si>
  <si>
    <t>%</t>
  </si>
  <si>
    <t>定量指标</t>
  </si>
  <si>
    <t>7 岁以下儿童健康管理率</t>
  </si>
  <si>
    <t>85</t>
  </si>
  <si>
    <t>孕产妇系统管理率</t>
  </si>
  <si>
    <t>90</t>
  </si>
  <si>
    <t>3 岁以下儿童系统管理率</t>
  </si>
  <si>
    <t>老年人中医药健康管理率</t>
  </si>
  <si>
    <t>70</t>
  </si>
  <si>
    <t>肺结核患者管理率</t>
  </si>
  <si>
    <t>社区在册居家严重精神障碍 患者健康管理率</t>
  </si>
  <si>
    <t>儿童中医药健康管理率</t>
  </si>
  <si>
    <t>77</t>
  </si>
  <si>
    <t>质量指标</t>
  </si>
  <si>
    <t>居民规范化电子健康档案覆 盖率</t>
  </si>
  <si>
    <t>62</t>
  </si>
  <si>
    <t>居民规范化电子健康档案覆盖率</t>
  </si>
  <si>
    <t>高血压患者基层规范管理服 务率</t>
  </si>
  <si>
    <t>高血压患者基层规范管理服务率</t>
  </si>
  <si>
    <t>2型糖尿病患者基层规范管理服务率</t>
  </si>
  <si>
    <t>65 岁以上老年人城乡社区规 范健康管理服务率</t>
  </si>
  <si>
    <t>65 岁以上老年人城乡社区规范健康管理服务率</t>
  </si>
  <si>
    <t>传染病和突发公共卫生时间 报告率</t>
  </si>
  <si>
    <t>传染病和突发公共卫生时间报告率</t>
  </si>
  <si>
    <t>效益指标</t>
  </si>
  <si>
    <t>社会效益</t>
  </si>
  <si>
    <t>城乡居民公共卫生差距</t>
  </si>
  <si>
    <t>=</t>
  </si>
  <si>
    <t>不断缩小</t>
  </si>
  <si>
    <t>年</t>
  </si>
  <si>
    <t>定性指标</t>
  </si>
  <si>
    <t>居民健康素养水平</t>
  </si>
  <si>
    <t>不断提高</t>
  </si>
  <si>
    <t>可持续影响</t>
  </si>
  <si>
    <t>基本公共卫生服务水平</t>
  </si>
  <si>
    <t>满意度指标</t>
  </si>
  <si>
    <t>服务对象满意度</t>
  </si>
  <si>
    <t>城乡居民对基本公共卫生服 务满意度</t>
  </si>
  <si>
    <t>城乡居民对基本公共卫生服务满意度</t>
  </si>
  <si>
    <t xml:space="preserve">"免费向城乡居民提供基本公共卫生服务，促进基本公共卫生服务均等化。2.按照《国家基本公共卫生服务规范（第三版）》为城乡居民建立健康档案，开展健康教育、预防接种等服务，将0-6岁儿童、65岁以上老年人、孕产妇、原发性高血压和2型糖尿病患者、严重精神障碍患者、肺结核患者列为重点人群，提供针对性的健康管理服务。      
"						
</t>
  </si>
  <si>
    <t>"适龄儿童国家免疫规划疫苗接种率 "</t>
  </si>
  <si>
    <t xml:space="preserve">"基层医疗机构实施公共卫生服务补助资金
"
</t>
  </si>
  <si>
    <t>"7岁以下儿童健康管理率 "</t>
  </si>
  <si>
    <t>"孕产妇系统管理率 "</t>
  </si>
  <si>
    <t>"3岁以下儿童系统管理率 "</t>
  </si>
  <si>
    <t>"居民规范化电子健康档案覆盖率 "</t>
  </si>
  <si>
    <t>"65岁以上老年人城乡社区规范健康管理服务率 "</t>
  </si>
  <si>
    <t>"高血压患者基层规范管理服务率 "</t>
  </si>
  <si>
    <t>"2型糖尿病患者基层规范管理服务率 "</t>
  </si>
  <si>
    <t>"城乡居民公共卫生差距 "</t>
  </si>
  <si>
    <t>"不断缩小 "</t>
  </si>
  <si>
    <t>"居民健康素养水平 "</t>
  </si>
  <si>
    <t>"城乡居民对基本公共卫生服务满意度 "</t>
  </si>
  <si>
    <t>1.贯彻落实党中央、国务院和省委、省政府、市委、市政府关于巩固拓展脱贫攻坚成果同乡村振 兴有效衔接的决策部署，巩固基本医疗有保障成果，推进健康乡村建设，签约的脱贫人口中符合 4 类重点人群和 4 种慢病患者以及农村低收入人口（农村低保对象、农村特困人员、农村易返贫 致贫人口、突发严重困难户）家庭医生签约服务个人支付的 12 元，由省财政和市级、县级财政 按照《云南省医疗卫生领域财政事权和支出责任划分改革实施方案》《昆明市医疗卫生领域财政 事权和支出责任划分改革实施方案》中的比例承担。家庭医生签约服务费主要用于保障家庭医生 团队提供服务的报酬。
 2.持续做好脱贫人口家庭医生签约服务，聚焦农村常住脱贫人口和农村低收入人口（农村低保对 象、农村特困人员、农村易返贫致贫人口、突发严重困难户）中的 65 岁以上老年人、0-6 岁儿童、 孕产妇、残疾人 4 类重点人群和慢病（高血压、糖尿病、肺结核、严重精神障碍）患者签约，提 供公共卫生、慢病管理、健康咨询和中医干预等综合服务，做到“签约一人，做实一人”。签约家 庭医生的农村低收入人口高血压、糖尿病、肺结核、严重精神障碍的规范管理率达到 90%以上</t>
  </si>
  <si>
    <t>重点监测对象签约率</t>
  </si>
  <si>
    <t>95</t>
  </si>
  <si>
    <t>脱贫人口和重点签约对 象受益人数（人）</t>
  </si>
  <si>
    <t>946</t>
  </si>
  <si>
    <t>人</t>
  </si>
  <si>
    <t>已签约高血压、糖尿病 患者规范管理率</t>
  </si>
  <si>
    <t>时效指标</t>
  </si>
  <si>
    <t>服务团队考核兑付及时率</t>
  </si>
  <si>
    <t>100</t>
  </si>
  <si>
    <t>已脱贫人口和农村低收入人群家庭医生签约服务制度知晓率</t>
  </si>
  <si>
    <t>签约对象满意度</t>
  </si>
  <si>
    <t>签约对象满意度是否达标</t>
  </si>
  <si>
    <t xml:space="preserve">"1.实施乡镇卫生院提质建设、个标准化慢性病诊疗专科；
2.引导和鼓励符合条件的乡村医生积极参加执业（助理）医师资格培训及考试，提升乡村医生执业（助理）医师占比；
3.开展以慢性病诊疗、中医药服务、急诊急救和基本医疗卫生服务技能为重点，覆盖乡镇卫生院、卫生技术人员和村卫生室乡村医生的全员培训；
4.持续提升基层医疗卫生机构防病治病及健康管理能力。"						
</t>
  </si>
  <si>
    <t>基层标准化慢性病诊疗专科建设数量</t>
  </si>
  <si>
    <t>1.0</t>
  </si>
  <si>
    <t>个</t>
  </si>
  <si>
    <t xml:space="preserve">2024年第一批医疗卫生事业高质量发展三年行动计划资金
</t>
  </si>
  <si>
    <t>基层标准化慢性病诊疗专科建设项目单位年内高血压、糖尿病、高血脂、慢阻肺患者诊疗人次</t>
  </si>
  <si>
    <t>较上年度增加</t>
  </si>
  <si>
    <t>以乡镇为单位，辖区内高血压、2型糖尿病规范管理率</t>
  </si>
  <si>
    <t>基层标准化慢性病诊疗服务能力</t>
  </si>
  <si>
    <t>逐步提高</t>
  </si>
  <si>
    <t>患者满意度</t>
  </si>
  <si>
    <t>预算06表</t>
  </si>
  <si>
    <t>政府性基金预算支出预算表</t>
  </si>
  <si>
    <t>单位名称：昆明市发展和改革委员会</t>
  </si>
  <si>
    <t>政府性基金预算支出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</si>
  <si>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</si>
  <si>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</si>
  <si>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</si>
  <si>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</si>
  <si>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</si>
  <si>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</si>
  <si>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</si>
  <si>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</si>
  <si>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</si>
  <si>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</si>
  <si>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</si>
  <si>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备注：当面向中小企业预留资金大于合计时，面向中小企业预留资金为三年预计数。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</si>
  <si>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</si>
  <si>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</si>
  <si>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</si>
  <si>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</si>
  <si>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</si>
  <si>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</si>
  <si>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</si>
  <si>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预算09-1表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</si>
  <si>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</si>
  <si>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</si>
  <si>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</si>
  <si>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</si>
  <si>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</si>
  <si>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</si>
  <si>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</si>
  <si>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</si>
  <si>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</si>
  <si>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</si>
  <si>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</si>
  <si>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</si>
  <si>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</si>
  <si>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</si>
  <si>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</si>
  <si>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</si>
  <si>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</si>
  <si>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</si>
  <si>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</si>
  <si>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</si>
  <si>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</si>
  <si>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</si>
  <si>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预算09-2表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</si>
  <si>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</si>
  <si>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</si>
  <si>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</si>
  <si>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</si>
  <si>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</si>
  <si>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</si>
  <si>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</si>
  <si>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</si>
  <si>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</si>
  <si>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</t>
  </si>
  <si>
    <t>预算12表</t>
  </si>
  <si>
    <t>项目级次</t>
  </si>
  <si>
    <t>312 民生类</t>
  </si>
  <si>
    <t>本级</t>
  </si>
  <si>
    <t>313 事业发展类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</si>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</sst>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/mm/dd"/>
    <numFmt numFmtId="179" formatCode="yyyy/mm/dd\ hh:mm:ss"/>
    <numFmt numFmtId="180" formatCode="#,##0;\-#,##0;;@"/>
  </numFmts>
  <fonts count="35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1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17" applyNumberFormat="0" applyAlignment="0" applyProtection="0">
      <alignment vertical="center"/>
    </xf>
    <xf numFmtId="0" fontId="24" fillId="5" borderId="18" applyNumberFormat="0" applyAlignment="0" applyProtection="0">
      <alignment vertical="center"/>
    </xf>
    <xf numFmtId="0" fontId="25" fillId="5" borderId="17" applyNumberFormat="0" applyAlignment="0" applyProtection="0">
      <alignment vertical="center"/>
    </xf>
    <xf numFmtId="0" fontId="26" fillId="6" borderId="19" applyNumberFormat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176" fontId="34" fillId="0" borderId="7">
      <alignment horizontal="right" vertical="center"/>
    </xf>
    <xf numFmtId="49" fontId="34" fillId="0" borderId="7">
      <alignment horizontal="left" vertical="center" wrapText="1"/>
    </xf>
    <xf numFmtId="176" fontId="34" fillId="0" borderId="7">
      <alignment horizontal="right" vertical="center"/>
    </xf>
    <xf numFmtId="177" fontId="34" fillId="0" borderId="7">
      <alignment horizontal="right" vertical="center"/>
    </xf>
    <xf numFmtId="178" fontId="34" fillId="0" borderId="7">
      <alignment horizontal="right" vertical="center"/>
    </xf>
    <xf numFmtId="179" fontId="34" fillId="0" borderId="7">
      <alignment horizontal="right" vertical="center"/>
    </xf>
    <xf numFmtId="10" fontId="34" fillId="0" borderId="7">
      <alignment horizontal="right" vertical="center"/>
    </xf>
    <xf numFmtId="180" fontId="34" fillId="0" borderId="7">
      <alignment horizontal="right" vertical="center"/>
    </xf>
  </cellStyleXfs>
  <cellXfs count="196">
    <xf numFmtId="0" fontId="0" fillId="0" borderId="0" xfId="0"/>
    <xf numFmtId="49" fontId="1" fillId="0" borderId="0" xfId="0" applyNumberFormat="1" applyFont="1"/>
    <xf numFmtId="0" fontId="2" fillId="0" borderId="0" xfId="0" applyFont="1" applyAlignment="1" applyProtection="1">
      <alignment horizontal="right" vertical="center"/>
      <protection locked="0"/>
    </xf>
    <xf numFmtId="0" fontId="3" fillId="0" borderId="0" xfId="0" applyFont="1" applyAlignment="1">
      <alignment horizontal="center" vertical="center"/>
    </xf>
    <xf numFmtId="0" fontId="2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>
      <alignment horizontal="left" vertical="center"/>
    </xf>
    <xf numFmtId="0" fontId="4" fillId="0" borderId="0" xfId="0" applyFont="1"/>
    <xf numFmtId="0" fontId="2" fillId="0" borderId="0" xfId="0" applyFont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49" fontId="5" fillId="0" borderId="7" xfId="50" applyFont="1">
      <alignment horizontal="left" vertical="center" wrapText="1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4" fontId="5" fillId="0" borderId="7" xfId="51" applyNumberFormat="1" applyFont="1">
      <alignment horizontal="right" vertical="center"/>
    </xf>
    <xf numFmtId="0" fontId="2" fillId="2" borderId="0" xfId="0" applyFont="1" applyFill="1" applyAlignment="1" applyProtection="1">
      <alignment horizontal="right" vertical="top" wrapText="1"/>
      <protection locked="0"/>
    </xf>
    <xf numFmtId="0" fontId="6" fillId="0" borderId="0" xfId="0" applyFont="1" applyAlignment="1" applyProtection="1">
      <alignment vertical="top"/>
      <protection locked="0"/>
    </xf>
    <xf numFmtId="0" fontId="6" fillId="0" borderId="0" xfId="0" applyFont="1" applyAlignment="1">
      <alignment vertical="top"/>
    </xf>
    <xf numFmtId="0" fontId="7" fillId="2" borderId="0" xfId="0" applyFont="1" applyFill="1" applyAlignment="1" applyProtection="1">
      <alignment horizontal="center" vertical="center" wrapText="1"/>
      <protection locked="0"/>
    </xf>
    <xf numFmtId="0" fontId="6" fillId="0" borderId="0" xfId="0" applyFont="1" applyProtection="1">
      <protection locked="0"/>
    </xf>
    <xf numFmtId="0" fontId="6" fillId="0" borderId="0" xfId="0" applyFont="1"/>
    <xf numFmtId="0" fontId="2" fillId="2" borderId="0" xfId="0" applyFont="1" applyFill="1" applyAlignment="1" applyProtection="1">
      <alignment horizontal="left" vertical="center" wrapText="1"/>
      <protection locked="0"/>
    </xf>
    <xf numFmtId="0" fontId="1" fillId="2" borderId="0" xfId="0" applyFont="1" applyFill="1" applyAlignment="1" applyProtection="1">
      <alignment horizontal="right" vertical="center"/>
      <protection locked="0"/>
    </xf>
    <xf numFmtId="0" fontId="1" fillId="2" borderId="0" xfId="0" applyFont="1" applyFill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 wrapText="1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2" fillId="2" borderId="0" xfId="0" applyFont="1" applyFill="1" applyAlignment="1" applyProtection="1">
      <alignment horizontal="right" vertical="center" wrapText="1"/>
      <protection locked="0"/>
    </xf>
    <xf numFmtId="0" fontId="8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wrapText="1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wrapText="1"/>
    </xf>
    <xf numFmtId="0" fontId="4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6" fontId="5" fillId="0" borderId="7" xfId="51" applyFont="1">
      <alignment horizontal="right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0" xfId="0" applyFont="1" applyProtection="1">
      <protection locked="0"/>
    </xf>
    <xf numFmtId="0" fontId="3" fillId="0" borderId="0" xfId="0" applyFont="1" applyAlignment="1">
      <alignment horizontal="center" vertical="center" wrapText="1"/>
    </xf>
    <xf numFmtId="0" fontId="4" fillId="0" borderId="0" xfId="0" applyFont="1" applyProtection="1"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/>
    </xf>
    <xf numFmtId="0" fontId="2" fillId="0" borderId="0" xfId="0" applyFont="1" applyAlignment="1" applyProtection="1">
      <alignment vertical="top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/>
    </xf>
    <xf numFmtId="0" fontId="2" fillId="0" borderId="0" xfId="0" applyFont="1" applyAlignment="1" applyProtection="1">
      <alignment horizontal="right" vertical="center" wrapText="1"/>
      <protection locked="0"/>
    </xf>
    <xf numFmtId="0" fontId="2" fillId="0" borderId="0" xfId="0" applyFont="1" applyAlignment="1" applyProtection="1">
      <alignment horizontal="right" wrapText="1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176" fontId="5" fillId="0" borderId="7" xfId="0" applyNumberFormat="1" applyFont="1" applyBorder="1" applyAlignment="1">
      <alignment horizontal="right" vertical="center"/>
    </xf>
    <xf numFmtId="0" fontId="2" fillId="0" borderId="0" xfId="0" applyFont="1" applyAlignment="1">
      <alignment horizontal="left" vertical="center"/>
    </xf>
    <xf numFmtId="180" fontId="5" fillId="0" borderId="7" xfId="56" applyFont="1" applyAlignment="1">
      <alignment horizontal="center" vertical="center"/>
    </xf>
    <xf numFmtId="180" fontId="5" fillId="0" borderId="7" xfId="0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2" fillId="2" borderId="0" xfId="0" applyFont="1" applyFill="1" applyBorder="1" applyAlignment="1">
      <alignment horizontal="left" vertical="center"/>
    </xf>
    <xf numFmtId="176" fontId="5" fillId="0" borderId="0" xfId="0" applyNumberFormat="1" applyFont="1" applyBorder="1" applyAlignment="1">
      <alignment horizontal="left" vertical="center"/>
    </xf>
    <xf numFmtId="0" fontId="2" fillId="0" borderId="0" xfId="0" applyFont="1" applyAlignment="1">
      <alignment horizontal="right"/>
    </xf>
    <xf numFmtId="0" fontId="9" fillId="0" borderId="0" xfId="0" applyFont="1" applyAlignment="1" applyProtection="1">
      <alignment horizontal="right"/>
      <protection locked="0"/>
    </xf>
    <xf numFmtId="49" fontId="9" fillId="0" borderId="0" xfId="0" applyNumberFormat="1" applyFont="1" applyProtection="1">
      <protection locked="0"/>
    </xf>
    <xf numFmtId="0" fontId="1" fillId="0" borderId="0" xfId="0" applyFont="1" applyAlignment="1">
      <alignment horizontal="right"/>
    </xf>
    <xf numFmtId="0" fontId="10" fillId="0" borderId="0" xfId="0" applyFont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 indent="1"/>
    </xf>
    <xf numFmtId="0" fontId="1" fillId="0" borderId="0" xfId="0" applyFont="1" applyAlignment="1">
      <alignment vertical="top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1" fillId="0" borderId="0" xfId="0" applyFont="1" applyAlignment="1" applyProtection="1">
      <alignment vertical="top"/>
      <protection locked="0"/>
    </xf>
    <xf numFmtId="49" fontId="1" fillId="0" borderId="0" xfId="0" applyNumberFormat="1" applyFont="1" applyProtection="1"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left" vertical="center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right" vertical="center" wrapText="1"/>
    </xf>
    <xf numFmtId="0" fontId="11" fillId="0" borderId="0" xfId="0" applyFont="1" applyAlignment="1">
      <alignment horizontal="center" vertical="center"/>
    </xf>
    <xf numFmtId="0" fontId="1" fillId="2" borderId="0" xfId="0" applyFont="1" applyFill="1" applyAlignment="1" applyProtection="1">
      <alignment horizontal="left" vertical="center" wrapText="1"/>
      <protection locked="0"/>
    </xf>
    <xf numFmtId="0" fontId="6" fillId="2" borderId="7" xfId="0" applyFont="1" applyFill="1" applyBorder="1" applyAlignment="1" applyProtection="1">
      <alignment vertical="top" wrapText="1"/>
      <protection locked="0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 indent="2"/>
    </xf>
    <xf numFmtId="0" fontId="1" fillId="0" borderId="4" xfId="0" applyFont="1" applyBorder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12" fillId="0" borderId="7" xfId="0" applyFont="1" applyBorder="1" applyAlignment="1" applyProtection="1">
      <alignment horizontal="center" vertical="center" wrapText="1"/>
      <protection locked="0"/>
    </xf>
    <xf numFmtId="0" fontId="12" fillId="0" borderId="7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13" fillId="0" borderId="7" xfId="0" applyFont="1" applyBorder="1" applyAlignment="1">
      <alignment horizontal="center" vertical="center"/>
    </xf>
    <xf numFmtId="0" fontId="13" fillId="0" borderId="7" xfId="0" applyFont="1" applyBorder="1" applyAlignment="1" applyProtection="1">
      <alignment horizontal="center" vertical="center" wrapText="1"/>
      <protection locked="0"/>
    </xf>
    <xf numFmtId="176" fontId="14" fillId="0" borderId="7" xfId="0" applyNumberFormat="1" applyFont="1" applyBorder="1" applyAlignment="1">
      <alignment horizontal="right" vertical="center"/>
    </xf>
    <xf numFmtId="0" fontId="12" fillId="2" borderId="1" xfId="0" applyFont="1" applyFill="1" applyBorder="1" applyAlignment="1">
      <alignment horizontal="center" vertical="center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2" borderId="6" xfId="0" applyFont="1" applyFill="1" applyBorder="1" applyAlignment="1" applyProtection="1">
      <alignment horizontal="center" vertical="center" wrapText="1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left" vertical="center" wrapText="1" indent="2"/>
    </xf>
    <xf numFmtId="0" fontId="2" fillId="2" borderId="2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6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6" fillId="0" borderId="7" xfId="0" applyFont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vertical="center"/>
      <protection locked="0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36"/>
  <sheetViews>
    <sheetView showGridLines="0" showZeros="0" topLeftCell="A10" workbookViewId="0">
      <selection activeCell="B32" sqref="B32"/>
    </sheetView>
  </sheetViews>
  <sheetFormatPr defaultColWidth="8.57407407407407" defaultRowHeight="12.75" customHeight="1" outlineLevelCol="3"/>
  <cols>
    <col min="1" max="4" width="41" customWidth="1"/>
  </cols>
  <sheetData>
    <row r="1" ht="15" customHeight="1" spans="1:4">
      <c r="A1" s="45"/>
      <c r="B1" s="45"/>
      <c r="C1" s="45"/>
      <c r="D1" s="62" t="s">
        <v>0</v>
      </c>
    </row>
    <row r="2" ht="41.25" customHeight="1" spans="1:1">
      <c r="A2" s="40" t="str">
        <f>"2025"&amp;"年部门财务收支预算总表"</f>
        <v>2025年部门财务收支预算总表</v>
      </c>
    </row>
    <row r="3" ht="17.25" customHeight="1" spans="1:4">
      <c r="A3" s="43" t="str">
        <f>"单位名称："&amp;"寻甸回族彝族自治县羊街镇中心卫生院"</f>
        <v>单位名称：寻甸回族彝族自治县羊街镇中心卫生院</v>
      </c>
      <c r="B3" s="161"/>
      <c r="D3" s="140" t="s">
        <v>1</v>
      </c>
    </row>
    <row r="4" ht="23.25" customHeight="1" spans="1:4">
      <c r="A4" s="162" t="s">
        <v>2</v>
      </c>
      <c r="B4" s="163"/>
      <c r="C4" s="162" t="s">
        <v>3</v>
      </c>
      <c r="D4" s="163"/>
    </row>
    <row r="5" ht="24" customHeight="1" spans="1:4">
      <c r="A5" s="162" t="s">
        <v>4</v>
      </c>
      <c r="B5" s="162" t="s">
        <v>5</v>
      </c>
      <c r="C5" s="162" t="s">
        <v>6</v>
      </c>
      <c r="D5" s="162" t="s">
        <v>5</v>
      </c>
    </row>
    <row r="6" ht="17.25" customHeight="1" spans="1:4">
      <c r="A6" s="164" t="s">
        <v>7</v>
      </c>
      <c r="B6" s="77">
        <v>8977471.61</v>
      </c>
      <c r="C6" s="164" t="s">
        <v>8</v>
      </c>
      <c r="D6" s="77"/>
    </row>
    <row r="7" ht="17.25" customHeight="1" spans="1:4">
      <c r="A7" s="164" t="s">
        <v>9</v>
      </c>
      <c r="B7" s="77"/>
      <c r="C7" s="164" t="s">
        <v>10</v>
      </c>
      <c r="D7" s="77"/>
    </row>
    <row r="8" ht="17.25" customHeight="1" spans="1:4">
      <c r="A8" s="164" t="s">
        <v>11</v>
      </c>
      <c r="B8" s="77"/>
      <c r="C8" s="195" t="s">
        <v>12</v>
      </c>
      <c r="D8" s="77"/>
    </row>
    <row r="9" ht="17.25" customHeight="1" spans="1:4">
      <c r="A9" s="164" t="s">
        <v>13</v>
      </c>
      <c r="B9" s="77"/>
      <c r="C9" s="195" t="s">
        <v>14</v>
      </c>
      <c r="D9" s="77"/>
    </row>
    <row r="10" ht="17.25" customHeight="1" spans="1:4">
      <c r="A10" s="164" t="s">
        <v>15</v>
      </c>
      <c r="B10" s="77"/>
      <c r="C10" s="195" t="s">
        <v>16</v>
      </c>
      <c r="D10" s="77"/>
    </row>
    <row r="11" ht="17.25" customHeight="1" spans="1:4">
      <c r="A11" s="164" t="s">
        <v>17</v>
      </c>
      <c r="B11" s="77"/>
      <c r="C11" s="195" t="s">
        <v>18</v>
      </c>
      <c r="D11" s="77"/>
    </row>
    <row r="12" ht="17.25" customHeight="1" spans="1:4">
      <c r="A12" s="164" t="s">
        <v>19</v>
      </c>
      <c r="B12" s="77"/>
      <c r="C12" s="31" t="s">
        <v>20</v>
      </c>
      <c r="D12" s="77"/>
    </row>
    <row r="13" ht="17.25" customHeight="1" spans="1:4">
      <c r="A13" s="164" t="s">
        <v>21</v>
      </c>
      <c r="B13" s="77"/>
      <c r="C13" s="31" t="s">
        <v>22</v>
      </c>
      <c r="D13" s="77">
        <v>742477.11</v>
      </c>
    </row>
    <row r="14" ht="17.25" customHeight="1" spans="1:4">
      <c r="A14" s="164" t="s">
        <v>23</v>
      </c>
      <c r="B14" s="77"/>
      <c r="C14" s="31" t="s">
        <v>24</v>
      </c>
      <c r="D14" s="77">
        <v>7678136.66</v>
      </c>
    </row>
    <row r="15" ht="17.25" customHeight="1" spans="1:4">
      <c r="A15" s="164" t="s">
        <v>25</v>
      </c>
      <c r="B15" s="108"/>
      <c r="C15" s="31" t="s">
        <v>26</v>
      </c>
      <c r="D15" s="77"/>
    </row>
    <row r="16" ht="17.25" customHeight="1" spans="1:4">
      <c r="A16" s="145"/>
      <c r="B16" s="77"/>
      <c r="C16" s="31" t="s">
        <v>27</v>
      </c>
      <c r="D16" s="77"/>
    </row>
    <row r="17" ht="17.25" customHeight="1" spans="1:4">
      <c r="A17" s="165"/>
      <c r="B17" s="77"/>
      <c r="C17" s="31" t="s">
        <v>28</v>
      </c>
      <c r="D17" s="77"/>
    </row>
    <row r="18" ht="17.25" customHeight="1" spans="1:4">
      <c r="A18" s="165"/>
      <c r="B18" s="77"/>
      <c r="C18" s="31" t="s">
        <v>29</v>
      </c>
      <c r="D18" s="77"/>
    </row>
    <row r="19" ht="17.25" customHeight="1" spans="1:4">
      <c r="A19" s="165"/>
      <c r="B19" s="77"/>
      <c r="C19" s="31" t="s">
        <v>30</v>
      </c>
      <c r="D19" s="77"/>
    </row>
    <row r="20" ht="17.25" customHeight="1" spans="1:4">
      <c r="A20" s="165"/>
      <c r="B20" s="77"/>
      <c r="C20" s="31" t="s">
        <v>31</v>
      </c>
      <c r="D20" s="77"/>
    </row>
    <row r="21" ht="17.25" customHeight="1" spans="1:4">
      <c r="A21" s="165"/>
      <c r="B21" s="77"/>
      <c r="C21" s="31" t="s">
        <v>32</v>
      </c>
      <c r="D21" s="77"/>
    </row>
    <row r="22" ht="17.25" customHeight="1" spans="1:4">
      <c r="A22" s="165"/>
      <c r="B22" s="77"/>
      <c r="C22" s="31" t="s">
        <v>33</v>
      </c>
      <c r="D22" s="77"/>
    </row>
    <row r="23" ht="17.25" customHeight="1" spans="1:4">
      <c r="A23" s="165"/>
      <c r="B23" s="77"/>
      <c r="C23" s="31" t="s">
        <v>34</v>
      </c>
      <c r="D23" s="77"/>
    </row>
    <row r="24" ht="17.25" customHeight="1" spans="1:4">
      <c r="A24" s="165"/>
      <c r="B24" s="77"/>
      <c r="C24" s="31" t="s">
        <v>35</v>
      </c>
      <c r="D24" s="77">
        <v>556857.84</v>
      </c>
    </row>
    <row r="25" ht="17.25" customHeight="1" spans="1:4">
      <c r="A25" s="165"/>
      <c r="B25" s="77"/>
      <c r="C25" s="31" t="s">
        <v>36</v>
      </c>
      <c r="D25" s="77"/>
    </row>
    <row r="26" ht="17.25" customHeight="1" spans="1:4">
      <c r="A26" s="165"/>
      <c r="B26" s="77"/>
      <c r="C26" s="145" t="s">
        <v>37</v>
      </c>
      <c r="D26" s="77"/>
    </row>
    <row r="27" ht="17.25" customHeight="1" spans="1:4">
      <c r="A27" s="165"/>
      <c r="B27" s="77"/>
      <c r="C27" s="31" t="s">
        <v>38</v>
      </c>
      <c r="D27" s="77"/>
    </row>
    <row r="28" ht="16.5" customHeight="1" spans="1:4">
      <c r="A28" s="165"/>
      <c r="B28" s="77"/>
      <c r="C28" s="31" t="s">
        <v>39</v>
      </c>
      <c r="D28" s="77"/>
    </row>
    <row r="29" ht="16.5" customHeight="1" spans="1:4">
      <c r="A29" s="165"/>
      <c r="B29" s="77"/>
      <c r="C29" s="145" t="s">
        <v>40</v>
      </c>
      <c r="D29" s="77"/>
    </row>
    <row r="30" ht="17.25" customHeight="1" spans="1:4">
      <c r="A30" s="165"/>
      <c r="B30" s="77"/>
      <c r="C30" s="145" t="s">
        <v>41</v>
      </c>
      <c r="D30" s="77"/>
    </row>
    <row r="31" ht="17.25" customHeight="1" spans="1:4">
      <c r="A31" s="165"/>
      <c r="B31" s="77"/>
      <c r="C31" s="31" t="s">
        <v>42</v>
      </c>
      <c r="D31" s="77"/>
    </row>
    <row r="32" ht="16.5" customHeight="1" spans="1:4">
      <c r="A32" s="165" t="s">
        <v>43</v>
      </c>
      <c r="B32" s="77">
        <v>8977471.61</v>
      </c>
      <c r="C32" s="165" t="s">
        <v>44</v>
      </c>
      <c r="D32" s="77">
        <v>8977471.61</v>
      </c>
    </row>
    <row r="33" ht="16.5" customHeight="1" spans="1:4">
      <c r="A33" s="145" t="s">
        <v>45</v>
      </c>
      <c r="B33" s="77"/>
      <c r="C33" s="145" t="s">
        <v>46</v>
      </c>
      <c r="D33" s="77"/>
    </row>
    <row r="34" ht="16.5" customHeight="1" spans="1:4">
      <c r="A34" s="31" t="s">
        <v>47</v>
      </c>
      <c r="B34" s="108"/>
      <c r="C34" s="31" t="s">
        <v>47</v>
      </c>
      <c r="D34" s="108"/>
    </row>
    <row r="35" ht="16.5" customHeight="1" spans="1:4">
      <c r="A35" s="31" t="s">
        <v>48</v>
      </c>
      <c r="B35" s="108"/>
      <c r="C35" s="31" t="s">
        <v>49</v>
      </c>
      <c r="D35" s="108"/>
    </row>
    <row r="36" ht="16.5" customHeight="1" spans="1:4">
      <c r="A36" s="166" t="s">
        <v>50</v>
      </c>
      <c r="B36" s="77">
        <v>8977471.61</v>
      </c>
      <c r="C36" s="166" t="s">
        <v>51</v>
      </c>
      <c r="D36" s="77">
        <v>8977471.61</v>
      </c>
    </row>
  </sheetData>
  <mergeCells count="4">
    <mergeCell ref="A2:D2"/>
    <mergeCell ref="A3:B3"/>
    <mergeCell ref="A4:B4"/>
    <mergeCell ref="C4:D4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S9"/>
  <sheetViews>
    <sheetView showGridLines="0" showZeros="0" workbookViewId="0">
      <selection activeCell="A1" sqref="A1:S1"/>
    </sheetView>
  </sheetViews>
  <sheetFormatPr defaultColWidth="8.57407407407407" defaultRowHeight="12.75" customHeight="1"/>
  <cols>
    <col min="1" max="1" width="15.8888888888889" customWidth="1"/>
    <col min="2" max="2" width="35" customWidth="1"/>
    <col min="3" max="19" width="22" customWidth="1"/>
  </cols>
  <sheetData>
    <row r="1" ht="17.25" customHeight="1" spans="1:1">
      <c r="A1" s="62" t="s">
        <v>52</v>
      </c>
    </row>
    <row r="2" ht="41.25" customHeight="1" spans="1:1">
      <c r="A2" s="40" t="str">
        <f>"2025"&amp;"年部门收入预算表"</f>
        <v>2025年部门收入预算表</v>
      </c>
    </row>
    <row r="3" ht="17.25" customHeight="1" spans="1:19">
      <c r="A3" s="43" t="str">
        <f>"单位名称："&amp;"寻甸回族彝族自治县羊街镇中心卫生院"</f>
        <v>单位名称：寻甸回族彝族自治县羊街镇中心卫生院</v>
      </c>
      <c r="S3" s="45" t="s">
        <v>1</v>
      </c>
    </row>
    <row r="4" ht="21.75" customHeight="1" spans="1:19">
      <c r="A4" s="182" t="s">
        <v>53</v>
      </c>
      <c r="B4" s="183" t="s">
        <v>54</v>
      </c>
      <c r="C4" s="183" t="s">
        <v>55</v>
      </c>
      <c r="D4" s="184" t="s">
        <v>56</v>
      </c>
      <c r="E4" s="184"/>
      <c r="F4" s="184"/>
      <c r="G4" s="184"/>
      <c r="H4" s="184"/>
      <c r="I4" s="131"/>
      <c r="J4" s="184"/>
      <c r="K4" s="184"/>
      <c r="L4" s="184"/>
      <c r="M4" s="184"/>
      <c r="N4" s="190"/>
      <c r="O4" s="184" t="s">
        <v>45</v>
      </c>
      <c r="P4" s="184"/>
      <c r="Q4" s="184"/>
      <c r="R4" s="184"/>
      <c r="S4" s="190"/>
    </row>
    <row r="5" ht="27" customHeight="1" spans="1:19">
      <c r="A5" s="185"/>
      <c r="B5" s="186"/>
      <c r="C5" s="186"/>
      <c r="D5" s="186" t="s">
        <v>57</v>
      </c>
      <c r="E5" s="186" t="s">
        <v>58</v>
      </c>
      <c r="F5" s="186" t="s">
        <v>59</v>
      </c>
      <c r="G5" s="186" t="s">
        <v>60</v>
      </c>
      <c r="H5" s="186" t="s">
        <v>61</v>
      </c>
      <c r="I5" s="191" t="s">
        <v>62</v>
      </c>
      <c r="J5" s="192"/>
      <c r="K5" s="192"/>
      <c r="L5" s="192"/>
      <c r="M5" s="192"/>
      <c r="N5" s="193"/>
      <c r="O5" s="186" t="s">
        <v>57</v>
      </c>
      <c r="P5" s="186" t="s">
        <v>58</v>
      </c>
      <c r="Q5" s="186" t="s">
        <v>59</v>
      </c>
      <c r="R5" s="186" t="s">
        <v>60</v>
      </c>
      <c r="S5" s="186" t="s">
        <v>63</v>
      </c>
    </row>
    <row r="6" ht="30" customHeight="1" spans="1:19">
      <c r="A6" s="187"/>
      <c r="B6" s="103"/>
      <c r="C6" s="113"/>
      <c r="D6" s="113"/>
      <c r="E6" s="113"/>
      <c r="F6" s="113"/>
      <c r="G6" s="113"/>
      <c r="H6" s="113"/>
      <c r="I6" s="68" t="s">
        <v>57</v>
      </c>
      <c r="J6" s="193" t="s">
        <v>64</v>
      </c>
      <c r="K6" s="193" t="s">
        <v>65</v>
      </c>
      <c r="L6" s="193" t="s">
        <v>66</v>
      </c>
      <c r="M6" s="193" t="s">
        <v>67</v>
      </c>
      <c r="N6" s="193" t="s">
        <v>68</v>
      </c>
      <c r="O6" s="194"/>
      <c r="P6" s="194"/>
      <c r="Q6" s="194"/>
      <c r="R6" s="194"/>
      <c r="S6" s="113"/>
    </row>
    <row r="7" ht="15" customHeight="1" spans="1:19">
      <c r="A7" s="188">
        <v>1</v>
      </c>
      <c r="B7" s="188">
        <v>2</v>
      </c>
      <c r="C7" s="188">
        <v>3</v>
      </c>
      <c r="D7" s="188">
        <v>4</v>
      </c>
      <c r="E7" s="188">
        <v>5</v>
      </c>
      <c r="F7" s="188">
        <v>6</v>
      </c>
      <c r="G7" s="188">
        <v>7</v>
      </c>
      <c r="H7" s="188">
        <v>8</v>
      </c>
      <c r="I7" s="68">
        <v>9</v>
      </c>
      <c r="J7" s="188">
        <v>10</v>
      </c>
      <c r="K7" s="188">
        <v>11</v>
      </c>
      <c r="L7" s="188">
        <v>12</v>
      </c>
      <c r="M7" s="188">
        <v>13</v>
      </c>
      <c r="N7" s="188">
        <v>14</v>
      </c>
      <c r="O7" s="188">
        <v>15</v>
      </c>
      <c r="P7" s="188">
        <v>16</v>
      </c>
      <c r="Q7" s="188">
        <v>17</v>
      </c>
      <c r="R7" s="188">
        <v>18</v>
      </c>
      <c r="S7" s="188">
        <v>19</v>
      </c>
    </row>
    <row r="8" ht="18" customHeight="1" spans="1:19">
      <c r="A8" s="20" t="s">
        <v>69</v>
      </c>
      <c r="B8" s="20" t="s">
        <v>70</v>
      </c>
      <c r="C8" s="108">
        <v>8977471.61</v>
      </c>
      <c r="D8" s="77">
        <v>8977471.61</v>
      </c>
      <c r="E8" s="77">
        <v>8977471.61</v>
      </c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</row>
    <row r="9" ht="18" customHeight="1" spans="1:19">
      <c r="A9" s="48" t="s">
        <v>55</v>
      </c>
      <c r="B9" s="189"/>
      <c r="C9" s="77">
        <v>8977471.61</v>
      </c>
      <c r="D9" s="77">
        <v>8977471.61</v>
      </c>
      <c r="E9" s="77">
        <v>8977471.61</v>
      </c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</row>
  </sheetData>
  <mergeCells count="20">
    <mergeCell ref="A1:S1"/>
    <mergeCell ref="A2:S2"/>
    <mergeCell ref="A3:B3"/>
    <mergeCell ref="D4:N4"/>
    <mergeCell ref="O4:S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23"/>
  <sheetViews>
    <sheetView showGridLines="0" showZeros="0" topLeftCell="A11" workbookViewId="0">
      <selection activeCell="A1" sqref="A1:O1"/>
    </sheetView>
  </sheetViews>
  <sheetFormatPr defaultColWidth="8.57407407407407" defaultRowHeight="12.75" customHeight="1"/>
  <cols>
    <col min="1" max="1" width="14.2777777777778" customWidth="1"/>
    <col min="2" max="2" width="37.5740740740741" customWidth="1"/>
    <col min="3" max="8" width="24.5740740740741" customWidth="1"/>
    <col min="9" max="9" width="26.712962962963" customWidth="1"/>
    <col min="10" max="11" width="24.4259259259259" customWidth="1"/>
    <col min="12" max="15" width="24.5740740740741" customWidth="1"/>
  </cols>
  <sheetData>
    <row r="1" ht="17.25" customHeight="1" spans="1:1">
      <c r="A1" s="45" t="s">
        <v>71</v>
      </c>
    </row>
    <row r="2" ht="41.25" customHeight="1" spans="1:1">
      <c r="A2" s="40" t="str">
        <f>"2025"&amp;"年部门支出预算表"</f>
        <v>2025年部门支出预算表</v>
      </c>
    </row>
    <row r="3" ht="17.25" customHeight="1" spans="1:15">
      <c r="A3" s="43" t="str">
        <f>"单位名称："&amp;"寻甸回族彝族自治县羊街镇中心卫生院"</f>
        <v>单位名称：寻甸回族彝族自治县羊街镇中心卫生院</v>
      </c>
      <c r="O3" s="45" t="s">
        <v>1</v>
      </c>
    </row>
    <row r="4" ht="27" customHeight="1" spans="1:15">
      <c r="A4" s="168" t="s">
        <v>72</v>
      </c>
      <c r="B4" s="168" t="s">
        <v>73</v>
      </c>
      <c r="C4" s="168" t="s">
        <v>55</v>
      </c>
      <c r="D4" s="169" t="s">
        <v>58</v>
      </c>
      <c r="E4" s="170"/>
      <c r="F4" s="171"/>
      <c r="G4" s="172" t="s">
        <v>59</v>
      </c>
      <c r="H4" s="172" t="s">
        <v>60</v>
      </c>
      <c r="I4" s="172" t="s">
        <v>74</v>
      </c>
      <c r="J4" s="169" t="s">
        <v>62</v>
      </c>
      <c r="K4" s="170"/>
      <c r="L4" s="170"/>
      <c r="M4" s="170"/>
      <c r="N4" s="179"/>
      <c r="O4" s="180"/>
    </row>
    <row r="5" ht="42" customHeight="1" spans="1:15">
      <c r="A5" s="173"/>
      <c r="B5" s="173"/>
      <c r="C5" s="174"/>
      <c r="D5" s="175" t="s">
        <v>57</v>
      </c>
      <c r="E5" s="175" t="s">
        <v>75</v>
      </c>
      <c r="F5" s="175" t="s">
        <v>76</v>
      </c>
      <c r="G5" s="174"/>
      <c r="H5" s="174"/>
      <c r="I5" s="181"/>
      <c r="J5" s="175" t="s">
        <v>57</v>
      </c>
      <c r="K5" s="162" t="s">
        <v>77</v>
      </c>
      <c r="L5" s="162" t="s">
        <v>78</v>
      </c>
      <c r="M5" s="162" t="s">
        <v>79</v>
      </c>
      <c r="N5" s="162" t="s">
        <v>80</v>
      </c>
      <c r="O5" s="162" t="s">
        <v>81</v>
      </c>
    </row>
    <row r="6" ht="18" customHeight="1" spans="1:15">
      <c r="A6" s="51" t="s">
        <v>82</v>
      </c>
      <c r="B6" s="51" t="s">
        <v>83</v>
      </c>
      <c r="C6" s="51" t="s">
        <v>84</v>
      </c>
      <c r="D6" s="54" t="s">
        <v>85</v>
      </c>
      <c r="E6" s="54" t="s">
        <v>86</v>
      </c>
      <c r="F6" s="54" t="s">
        <v>87</v>
      </c>
      <c r="G6" s="54" t="s">
        <v>88</v>
      </c>
      <c r="H6" s="54" t="s">
        <v>89</v>
      </c>
      <c r="I6" s="54" t="s">
        <v>90</v>
      </c>
      <c r="J6" s="54" t="s">
        <v>91</v>
      </c>
      <c r="K6" s="54" t="s">
        <v>92</v>
      </c>
      <c r="L6" s="54" t="s">
        <v>93</v>
      </c>
      <c r="M6" s="54" t="s">
        <v>94</v>
      </c>
      <c r="N6" s="51" t="s">
        <v>95</v>
      </c>
      <c r="O6" s="54" t="s">
        <v>96</v>
      </c>
    </row>
    <row r="7" ht="21" customHeight="1" spans="1:15">
      <c r="A7" s="55" t="s">
        <v>97</v>
      </c>
      <c r="B7" s="55" t="s">
        <v>98</v>
      </c>
      <c r="C7" s="77">
        <v>742477.11</v>
      </c>
      <c r="D7" s="77">
        <v>742477.11</v>
      </c>
      <c r="E7" s="77">
        <v>742477.11</v>
      </c>
      <c r="F7" s="77"/>
      <c r="G7" s="77"/>
      <c r="H7" s="77"/>
      <c r="I7" s="77"/>
      <c r="J7" s="77"/>
      <c r="K7" s="77"/>
      <c r="L7" s="77"/>
      <c r="M7" s="77"/>
      <c r="N7" s="77"/>
      <c r="O7" s="77"/>
    </row>
    <row r="8" ht="21" customHeight="1" spans="1:15">
      <c r="A8" s="176" t="s">
        <v>99</v>
      </c>
      <c r="B8" s="176" t="s">
        <v>100</v>
      </c>
      <c r="C8" s="77">
        <v>742477.11</v>
      </c>
      <c r="D8" s="77">
        <v>742477.11</v>
      </c>
      <c r="E8" s="77">
        <v>742477.11</v>
      </c>
      <c r="F8" s="77"/>
      <c r="G8" s="77"/>
      <c r="H8" s="77"/>
      <c r="I8" s="77"/>
      <c r="J8" s="77"/>
      <c r="K8" s="77"/>
      <c r="L8" s="77"/>
      <c r="M8" s="77"/>
      <c r="N8" s="77"/>
      <c r="O8" s="77"/>
    </row>
    <row r="9" ht="21" customHeight="1" spans="1:15">
      <c r="A9" s="177" t="s">
        <v>101</v>
      </c>
      <c r="B9" s="177" t="s">
        <v>102</v>
      </c>
      <c r="C9" s="77">
        <v>742477.11</v>
      </c>
      <c r="D9" s="77">
        <v>742477.11</v>
      </c>
      <c r="E9" s="77">
        <v>742477.11</v>
      </c>
      <c r="F9" s="77"/>
      <c r="G9" s="77"/>
      <c r="H9" s="77"/>
      <c r="I9" s="77"/>
      <c r="J9" s="77"/>
      <c r="K9" s="77"/>
      <c r="L9" s="77"/>
      <c r="M9" s="77"/>
      <c r="N9" s="77"/>
      <c r="O9" s="77"/>
    </row>
    <row r="10" ht="21" customHeight="1" spans="1:15">
      <c r="A10" s="55" t="s">
        <v>103</v>
      </c>
      <c r="B10" s="55" t="s">
        <v>104</v>
      </c>
      <c r="C10" s="77">
        <v>7678136.66</v>
      </c>
      <c r="D10" s="77">
        <v>7678136.66</v>
      </c>
      <c r="E10" s="77">
        <v>6042933.82</v>
      </c>
      <c r="F10" s="77">
        <v>1635202.84</v>
      </c>
      <c r="G10" s="77"/>
      <c r="H10" s="77"/>
      <c r="I10" s="77"/>
      <c r="J10" s="77"/>
      <c r="K10" s="77"/>
      <c r="L10" s="77"/>
      <c r="M10" s="77"/>
      <c r="N10" s="77"/>
      <c r="O10" s="77"/>
    </row>
    <row r="11" ht="21" customHeight="1" spans="1:15">
      <c r="A11" s="176" t="s">
        <v>105</v>
      </c>
      <c r="B11" s="176" t="s">
        <v>106</v>
      </c>
      <c r="C11" s="77">
        <v>5620947.5</v>
      </c>
      <c r="D11" s="77">
        <v>5620947.5</v>
      </c>
      <c r="E11" s="77">
        <v>5320210</v>
      </c>
      <c r="F11" s="77">
        <v>300737.5</v>
      </c>
      <c r="G11" s="77"/>
      <c r="H11" s="77"/>
      <c r="I11" s="77"/>
      <c r="J11" s="77"/>
      <c r="K11" s="77"/>
      <c r="L11" s="77"/>
      <c r="M11" s="77"/>
      <c r="N11" s="77"/>
      <c r="O11" s="77"/>
    </row>
    <row r="12" ht="21" customHeight="1" spans="1:15">
      <c r="A12" s="177" t="s">
        <v>107</v>
      </c>
      <c r="B12" s="177" t="s">
        <v>108</v>
      </c>
      <c r="C12" s="77">
        <v>5320210</v>
      </c>
      <c r="D12" s="77">
        <v>5320210</v>
      </c>
      <c r="E12" s="77">
        <v>5320210</v>
      </c>
      <c r="F12" s="77"/>
      <c r="G12" s="77"/>
      <c r="H12" s="77"/>
      <c r="I12" s="77"/>
      <c r="J12" s="77"/>
      <c r="K12" s="77"/>
      <c r="L12" s="77"/>
      <c r="M12" s="77"/>
      <c r="N12" s="77"/>
      <c r="O12" s="77"/>
    </row>
    <row r="13" ht="21" customHeight="1" spans="1:15">
      <c r="A13" s="177" t="s">
        <v>109</v>
      </c>
      <c r="B13" s="177" t="s">
        <v>110</v>
      </c>
      <c r="C13" s="77">
        <v>300737.5</v>
      </c>
      <c r="D13" s="77">
        <v>300737.5</v>
      </c>
      <c r="E13" s="77"/>
      <c r="F13" s="77">
        <v>300737.5</v>
      </c>
      <c r="G13" s="77"/>
      <c r="H13" s="77"/>
      <c r="I13" s="77"/>
      <c r="J13" s="77"/>
      <c r="K13" s="77"/>
      <c r="L13" s="77"/>
      <c r="M13" s="77"/>
      <c r="N13" s="77"/>
      <c r="O13" s="77"/>
    </row>
    <row r="14" ht="21" customHeight="1" spans="1:15">
      <c r="A14" s="176" t="s">
        <v>111</v>
      </c>
      <c r="B14" s="176" t="s">
        <v>112</v>
      </c>
      <c r="C14" s="77">
        <v>1334465.34</v>
      </c>
      <c r="D14" s="77">
        <v>1334465.34</v>
      </c>
      <c r="E14" s="77"/>
      <c r="F14" s="77">
        <v>1334465.34</v>
      </c>
      <c r="G14" s="77"/>
      <c r="H14" s="77"/>
      <c r="I14" s="77"/>
      <c r="J14" s="77"/>
      <c r="K14" s="77"/>
      <c r="L14" s="77"/>
      <c r="M14" s="77"/>
      <c r="N14" s="77"/>
      <c r="O14" s="77"/>
    </row>
    <row r="15" ht="21" customHeight="1" spans="1:15">
      <c r="A15" s="177" t="s">
        <v>113</v>
      </c>
      <c r="B15" s="177" t="s">
        <v>114</v>
      </c>
      <c r="C15" s="77">
        <v>1334465.34</v>
      </c>
      <c r="D15" s="77">
        <v>1334465.34</v>
      </c>
      <c r="E15" s="77"/>
      <c r="F15" s="77">
        <v>1334465.34</v>
      </c>
      <c r="G15" s="77"/>
      <c r="H15" s="77"/>
      <c r="I15" s="77"/>
      <c r="J15" s="77"/>
      <c r="K15" s="77"/>
      <c r="L15" s="77"/>
      <c r="M15" s="77"/>
      <c r="N15" s="77"/>
      <c r="O15" s="77"/>
    </row>
    <row r="16" ht="21" customHeight="1" spans="1:15">
      <c r="A16" s="176" t="s">
        <v>115</v>
      </c>
      <c r="B16" s="176" t="s">
        <v>116</v>
      </c>
      <c r="C16" s="77">
        <v>722723.82</v>
      </c>
      <c r="D16" s="77">
        <v>722723.82</v>
      </c>
      <c r="E16" s="77">
        <v>722723.82</v>
      </c>
      <c r="F16" s="77"/>
      <c r="G16" s="77"/>
      <c r="H16" s="77"/>
      <c r="I16" s="77"/>
      <c r="J16" s="77"/>
      <c r="K16" s="77"/>
      <c r="L16" s="77"/>
      <c r="M16" s="77"/>
      <c r="N16" s="77"/>
      <c r="O16" s="77"/>
    </row>
    <row r="17" ht="21" customHeight="1" spans="1:15">
      <c r="A17" s="177" t="s">
        <v>117</v>
      </c>
      <c r="B17" s="177" t="s">
        <v>118</v>
      </c>
      <c r="C17" s="77">
        <v>424480.51</v>
      </c>
      <c r="D17" s="77">
        <v>424480.51</v>
      </c>
      <c r="E17" s="77">
        <v>424480.51</v>
      </c>
      <c r="F17" s="77"/>
      <c r="G17" s="77"/>
      <c r="H17" s="77"/>
      <c r="I17" s="77"/>
      <c r="J17" s="77"/>
      <c r="K17" s="77"/>
      <c r="L17" s="77"/>
      <c r="M17" s="77"/>
      <c r="N17" s="77"/>
      <c r="O17" s="77"/>
    </row>
    <row r="18" ht="21" customHeight="1" spans="1:15">
      <c r="A18" s="177" t="s">
        <v>119</v>
      </c>
      <c r="B18" s="177" t="s">
        <v>120</v>
      </c>
      <c r="C18" s="77">
        <v>262384.1</v>
      </c>
      <c r="D18" s="77">
        <v>262384.1</v>
      </c>
      <c r="E18" s="77">
        <v>262384.1</v>
      </c>
      <c r="F18" s="77"/>
      <c r="G18" s="77"/>
      <c r="H18" s="77"/>
      <c r="I18" s="77"/>
      <c r="J18" s="77"/>
      <c r="K18" s="77"/>
      <c r="L18" s="77"/>
      <c r="M18" s="77"/>
      <c r="N18" s="77"/>
      <c r="O18" s="77"/>
    </row>
    <row r="19" ht="21" customHeight="1" spans="1:15">
      <c r="A19" s="177" t="s">
        <v>121</v>
      </c>
      <c r="B19" s="177" t="s">
        <v>122</v>
      </c>
      <c r="C19" s="77">
        <v>35859.21</v>
      </c>
      <c r="D19" s="77">
        <v>35859.21</v>
      </c>
      <c r="E19" s="77">
        <v>35859.21</v>
      </c>
      <c r="F19" s="77"/>
      <c r="G19" s="77"/>
      <c r="H19" s="77"/>
      <c r="I19" s="77"/>
      <c r="J19" s="77"/>
      <c r="K19" s="77"/>
      <c r="L19" s="77"/>
      <c r="M19" s="77"/>
      <c r="N19" s="77"/>
      <c r="O19" s="77"/>
    </row>
    <row r="20" ht="21" customHeight="1" spans="1:15">
      <c r="A20" s="55" t="s">
        <v>123</v>
      </c>
      <c r="B20" s="55" t="s">
        <v>124</v>
      </c>
      <c r="C20" s="77">
        <v>556857.84</v>
      </c>
      <c r="D20" s="77">
        <v>556857.84</v>
      </c>
      <c r="E20" s="77">
        <v>556857.84</v>
      </c>
      <c r="F20" s="77"/>
      <c r="G20" s="77"/>
      <c r="H20" s="77"/>
      <c r="I20" s="77"/>
      <c r="J20" s="77"/>
      <c r="K20" s="77"/>
      <c r="L20" s="77"/>
      <c r="M20" s="77"/>
      <c r="N20" s="77"/>
      <c r="O20" s="77"/>
    </row>
    <row r="21" ht="21" customHeight="1" spans="1:15">
      <c r="A21" s="176" t="s">
        <v>125</v>
      </c>
      <c r="B21" s="176" t="s">
        <v>126</v>
      </c>
      <c r="C21" s="77">
        <v>556857.84</v>
      </c>
      <c r="D21" s="77">
        <v>556857.84</v>
      </c>
      <c r="E21" s="77">
        <v>556857.84</v>
      </c>
      <c r="F21" s="77"/>
      <c r="G21" s="77"/>
      <c r="H21" s="77"/>
      <c r="I21" s="77"/>
      <c r="J21" s="77"/>
      <c r="K21" s="77"/>
      <c r="L21" s="77"/>
      <c r="M21" s="77"/>
      <c r="N21" s="77"/>
      <c r="O21" s="77"/>
    </row>
    <row r="22" ht="21" customHeight="1" spans="1:15">
      <c r="A22" s="177" t="s">
        <v>127</v>
      </c>
      <c r="B22" s="177" t="s">
        <v>128</v>
      </c>
      <c r="C22" s="77">
        <v>556857.84</v>
      </c>
      <c r="D22" s="77">
        <v>556857.84</v>
      </c>
      <c r="E22" s="77">
        <v>556857.84</v>
      </c>
      <c r="F22" s="77"/>
      <c r="G22" s="77"/>
      <c r="H22" s="77"/>
      <c r="I22" s="77"/>
      <c r="J22" s="77"/>
      <c r="K22" s="77"/>
      <c r="L22" s="77"/>
      <c r="M22" s="77"/>
      <c r="N22" s="77"/>
      <c r="O22" s="77"/>
    </row>
    <row r="23" ht="21" customHeight="1" spans="1:15">
      <c r="A23" s="178" t="s">
        <v>55</v>
      </c>
      <c r="B23" s="34"/>
      <c r="C23" s="77">
        <v>8977471.61</v>
      </c>
      <c r="D23" s="77">
        <v>8977471.61</v>
      </c>
      <c r="E23" s="77">
        <v>7342268.77</v>
      </c>
      <c r="F23" s="77">
        <v>1635202.84</v>
      </c>
      <c r="G23" s="77"/>
      <c r="H23" s="77"/>
      <c r="I23" s="77"/>
      <c r="J23" s="77"/>
      <c r="K23" s="77"/>
      <c r="L23" s="77"/>
      <c r="M23" s="77"/>
      <c r="N23" s="77"/>
      <c r="O23" s="77"/>
    </row>
  </sheetData>
  <mergeCells count="12">
    <mergeCell ref="A1:O1"/>
    <mergeCell ref="A2:O2"/>
    <mergeCell ref="A3:B3"/>
    <mergeCell ref="D4:F4"/>
    <mergeCell ref="J4:O4"/>
    <mergeCell ref="A23:B23"/>
    <mergeCell ref="A4:A5"/>
    <mergeCell ref="B4:B5"/>
    <mergeCell ref="C4:C5"/>
    <mergeCell ref="G4:G5"/>
    <mergeCell ref="H4:H5"/>
    <mergeCell ref="I4:I5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34"/>
  <sheetViews>
    <sheetView showGridLines="0" showZeros="0" workbookViewId="0">
      <selection activeCell="A24" sqref="A24"/>
    </sheetView>
  </sheetViews>
  <sheetFormatPr defaultColWidth="8.57407407407407" defaultRowHeight="12.75" customHeight="1" outlineLevelCol="3"/>
  <cols>
    <col min="1" max="4" width="35.5740740740741" customWidth="1"/>
  </cols>
  <sheetData>
    <row r="1" ht="15" customHeight="1" spans="1:4">
      <c r="A1" s="41"/>
      <c r="B1" s="45"/>
      <c r="C1" s="45"/>
      <c r="D1" s="45" t="s">
        <v>129</v>
      </c>
    </row>
    <row r="2" ht="41.25" customHeight="1" spans="1:1">
      <c r="A2" s="40" t="str">
        <f>"2025"&amp;"年部门财政拨款收支预算总表"</f>
        <v>2025年部门财政拨款收支预算总表</v>
      </c>
    </row>
    <row r="3" ht="17.25" customHeight="1" spans="1:4">
      <c r="A3" s="43" t="str">
        <f>"单位名称："&amp;"寻甸回族彝族自治县羊街镇中心卫生院"</f>
        <v>单位名称：寻甸回族彝族自治县羊街镇中心卫生院</v>
      </c>
      <c r="B3" s="161"/>
      <c r="D3" s="45" t="s">
        <v>1</v>
      </c>
    </row>
    <row r="4" ht="17.25" customHeight="1" spans="1:4">
      <c r="A4" s="162" t="s">
        <v>2</v>
      </c>
      <c r="B4" s="163"/>
      <c r="C4" s="162" t="s">
        <v>3</v>
      </c>
      <c r="D4" s="163"/>
    </row>
    <row r="5" ht="18.75" customHeight="1" spans="1:4">
      <c r="A5" s="162" t="s">
        <v>4</v>
      </c>
      <c r="B5" s="162" t="s">
        <v>5</v>
      </c>
      <c r="C5" s="162" t="s">
        <v>6</v>
      </c>
      <c r="D5" s="162" t="s">
        <v>5</v>
      </c>
    </row>
    <row r="6" ht="16.5" customHeight="1" spans="1:4">
      <c r="A6" s="164" t="s">
        <v>130</v>
      </c>
      <c r="B6" s="77">
        <v>8977471.61</v>
      </c>
      <c r="C6" s="164" t="s">
        <v>131</v>
      </c>
      <c r="D6" s="108">
        <v>8977471.61</v>
      </c>
    </row>
    <row r="7" ht="16.5" customHeight="1" spans="1:4">
      <c r="A7" s="164" t="s">
        <v>132</v>
      </c>
      <c r="B7" s="77">
        <v>8977471.61</v>
      </c>
      <c r="C7" s="164" t="s">
        <v>133</v>
      </c>
      <c r="D7" s="108"/>
    </row>
    <row r="8" ht="16.5" customHeight="1" spans="1:4">
      <c r="A8" s="164" t="s">
        <v>134</v>
      </c>
      <c r="B8" s="77"/>
      <c r="C8" s="164" t="s">
        <v>135</v>
      </c>
      <c r="D8" s="108"/>
    </row>
    <row r="9" ht="16.5" customHeight="1" spans="1:4">
      <c r="A9" s="164" t="s">
        <v>136</v>
      </c>
      <c r="B9" s="77"/>
      <c r="C9" s="164" t="s">
        <v>137</v>
      </c>
      <c r="D9" s="108"/>
    </row>
    <row r="10" ht="16.5" customHeight="1" spans="1:4">
      <c r="A10" s="164" t="s">
        <v>138</v>
      </c>
      <c r="B10" s="77"/>
      <c r="C10" s="164" t="s">
        <v>139</v>
      </c>
      <c r="D10" s="108"/>
    </row>
    <row r="11" ht="16.5" customHeight="1" spans="1:4">
      <c r="A11" s="164" t="s">
        <v>132</v>
      </c>
      <c r="B11" s="77"/>
      <c r="C11" s="164" t="s">
        <v>140</v>
      </c>
      <c r="D11" s="108"/>
    </row>
    <row r="12" ht="16.5" customHeight="1" spans="1:4">
      <c r="A12" s="145" t="s">
        <v>134</v>
      </c>
      <c r="B12" s="77"/>
      <c r="C12" s="67" t="s">
        <v>141</v>
      </c>
      <c r="D12" s="108"/>
    </row>
    <row r="13" ht="16.5" customHeight="1" spans="1:4">
      <c r="A13" s="145" t="s">
        <v>136</v>
      </c>
      <c r="B13" s="77"/>
      <c r="C13" s="67" t="s">
        <v>142</v>
      </c>
      <c r="D13" s="108"/>
    </row>
    <row r="14" ht="16.5" customHeight="1" spans="1:4">
      <c r="A14" s="165"/>
      <c r="B14" s="77"/>
      <c r="C14" s="67" t="s">
        <v>143</v>
      </c>
      <c r="D14" s="108">
        <v>742477.11</v>
      </c>
    </row>
    <row r="15" ht="16.5" customHeight="1" spans="1:4">
      <c r="A15" s="165"/>
      <c r="B15" s="77"/>
      <c r="C15" s="67" t="s">
        <v>144</v>
      </c>
      <c r="D15" s="108">
        <v>7678136.66</v>
      </c>
    </row>
    <row r="16" ht="16.5" customHeight="1" spans="1:4">
      <c r="A16" s="165"/>
      <c r="B16" s="77"/>
      <c r="C16" s="67" t="s">
        <v>145</v>
      </c>
      <c r="D16" s="108"/>
    </row>
    <row r="17" ht="16.5" customHeight="1" spans="1:4">
      <c r="A17" s="165"/>
      <c r="B17" s="77"/>
      <c r="C17" s="67" t="s">
        <v>146</v>
      </c>
      <c r="D17" s="108"/>
    </row>
    <row r="18" ht="16.5" customHeight="1" spans="1:4">
      <c r="A18" s="165"/>
      <c r="B18" s="77"/>
      <c r="C18" s="67" t="s">
        <v>147</v>
      </c>
      <c r="D18" s="108"/>
    </row>
    <row r="19" ht="16.5" customHeight="1" spans="1:4">
      <c r="A19" s="165"/>
      <c r="B19" s="77"/>
      <c r="C19" s="67" t="s">
        <v>148</v>
      </c>
      <c r="D19" s="108"/>
    </row>
    <row r="20" ht="16.5" customHeight="1" spans="1:4">
      <c r="A20" s="165"/>
      <c r="B20" s="77"/>
      <c r="C20" s="67" t="s">
        <v>149</v>
      </c>
      <c r="D20" s="108"/>
    </row>
    <row r="21" ht="16.5" customHeight="1" spans="1:4">
      <c r="A21" s="165"/>
      <c r="B21" s="77"/>
      <c r="C21" s="67" t="s">
        <v>150</v>
      </c>
      <c r="D21" s="108"/>
    </row>
    <row r="22" ht="16.5" customHeight="1" spans="1:4">
      <c r="A22" s="165"/>
      <c r="B22" s="77"/>
      <c r="C22" s="67" t="s">
        <v>151</v>
      </c>
      <c r="D22" s="108"/>
    </row>
    <row r="23" ht="16.5" customHeight="1" spans="1:4">
      <c r="A23" s="165"/>
      <c r="B23" s="77"/>
      <c r="C23" s="67" t="s">
        <v>152</v>
      </c>
      <c r="D23" s="108"/>
    </row>
    <row r="24" ht="16.5" customHeight="1" spans="1:4">
      <c r="A24" s="165"/>
      <c r="B24" s="77"/>
      <c r="C24" s="67" t="s">
        <v>153</v>
      </c>
      <c r="D24" s="108"/>
    </row>
    <row r="25" ht="16.5" customHeight="1" spans="1:4">
      <c r="A25" s="165"/>
      <c r="B25" s="77"/>
      <c r="C25" s="67" t="s">
        <v>154</v>
      </c>
      <c r="D25" s="108">
        <v>556857.84</v>
      </c>
    </row>
    <row r="26" ht="16.5" customHeight="1" spans="1:4">
      <c r="A26" s="165"/>
      <c r="B26" s="77"/>
      <c r="C26" s="67" t="s">
        <v>155</v>
      </c>
      <c r="D26" s="108"/>
    </row>
    <row r="27" ht="16.5" customHeight="1" spans="1:4">
      <c r="A27" s="165"/>
      <c r="B27" s="77"/>
      <c r="C27" s="67" t="s">
        <v>156</v>
      </c>
      <c r="D27" s="108"/>
    </row>
    <row r="28" ht="16.5" customHeight="1" spans="1:4">
      <c r="A28" s="165"/>
      <c r="B28" s="77"/>
      <c r="C28" s="67" t="s">
        <v>157</v>
      </c>
      <c r="D28" s="108"/>
    </row>
    <row r="29" ht="16.5" customHeight="1" spans="1:4">
      <c r="A29" s="165"/>
      <c r="B29" s="77"/>
      <c r="C29" s="67" t="s">
        <v>158</v>
      </c>
      <c r="D29" s="108"/>
    </row>
    <row r="30" ht="16.5" customHeight="1" spans="1:4">
      <c r="A30" s="165"/>
      <c r="B30" s="77"/>
      <c r="C30" s="67" t="s">
        <v>159</v>
      </c>
      <c r="D30" s="108"/>
    </row>
    <row r="31" ht="16.5" customHeight="1" spans="1:4">
      <c r="A31" s="165"/>
      <c r="B31" s="77"/>
      <c r="C31" s="145" t="s">
        <v>160</v>
      </c>
      <c r="D31" s="108"/>
    </row>
    <row r="32" ht="16.5" customHeight="1" spans="1:4">
      <c r="A32" s="165"/>
      <c r="B32" s="77"/>
      <c r="C32" s="145" t="s">
        <v>161</v>
      </c>
      <c r="D32" s="108"/>
    </row>
    <row r="33" ht="16.5" customHeight="1" spans="1:4">
      <c r="A33" s="165"/>
      <c r="B33" s="77"/>
      <c r="C33" s="29" t="s">
        <v>162</v>
      </c>
      <c r="D33" s="108"/>
    </row>
    <row r="34" ht="15" customHeight="1" spans="1:4">
      <c r="A34" s="166" t="s">
        <v>50</v>
      </c>
      <c r="B34" s="167">
        <v>8977471.61</v>
      </c>
      <c r="C34" s="166" t="s">
        <v>51</v>
      </c>
      <c r="D34" s="167">
        <v>8977471.61</v>
      </c>
    </row>
  </sheetData>
  <mergeCells count="4">
    <mergeCell ref="A2:D2"/>
    <mergeCell ref="A3:B3"/>
    <mergeCell ref="A4:B4"/>
    <mergeCell ref="C4:D4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24"/>
  <sheetViews>
    <sheetView showZeros="0" workbookViewId="0">
      <selection activeCell="A1" sqref="A1"/>
    </sheetView>
  </sheetViews>
  <sheetFormatPr defaultColWidth="9.13888888888889" defaultRowHeight="14.25" customHeight="1" outlineLevelCol="6"/>
  <cols>
    <col min="1" max="1" width="20.1388888888889" customWidth="1"/>
    <col min="2" max="2" width="44" customWidth="1"/>
    <col min="3" max="7" width="24.1388888888889" customWidth="1"/>
  </cols>
  <sheetData>
    <row r="1" customHeight="1" spans="4:7">
      <c r="D1" s="135"/>
      <c r="F1" s="69"/>
      <c r="G1" s="140" t="s">
        <v>163</v>
      </c>
    </row>
    <row r="2" ht="41.25" customHeight="1" spans="1:7">
      <c r="A2" s="124" t="str">
        <f>"2025"&amp;"年一般公共预算支出预算表（按功能科目分类）"</f>
        <v>2025年一般公共预算支出预算表（按功能科目分类）</v>
      </c>
      <c r="B2" s="124"/>
      <c r="C2" s="124"/>
      <c r="D2" s="124"/>
      <c r="E2" s="124"/>
      <c r="F2" s="124"/>
      <c r="G2" s="124"/>
    </row>
    <row r="3" ht="18" customHeight="1" spans="1:7">
      <c r="A3" s="4" t="str">
        <f>"单位名称："&amp;"寻甸回族彝族自治县羊街镇中心卫生院"</f>
        <v>单位名称：寻甸回族彝族自治县羊街镇中心卫生院</v>
      </c>
      <c r="F3" s="121"/>
      <c r="G3" s="140" t="s">
        <v>1</v>
      </c>
    </row>
    <row r="4" ht="20.25" customHeight="1" spans="1:7">
      <c r="A4" s="156" t="s">
        <v>164</v>
      </c>
      <c r="B4" s="157"/>
      <c r="C4" s="125" t="s">
        <v>55</v>
      </c>
      <c r="D4" s="148" t="s">
        <v>75</v>
      </c>
      <c r="E4" s="11"/>
      <c r="F4" s="12"/>
      <c r="G4" s="137" t="s">
        <v>76</v>
      </c>
    </row>
    <row r="5" ht="20.25" customHeight="1" spans="1:7">
      <c r="A5" s="158" t="s">
        <v>72</v>
      </c>
      <c r="B5" s="158" t="s">
        <v>73</v>
      </c>
      <c r="C5" s="18"/>
      <c r="D5" s="130" t="s">
        <v>57</v>
      </c>
      <c r="E5" s="130" t="s">
        <v>165</v>
      </c>
      <c r="F5" s="130" t="s">
        <v>166</v>
      </c>
      <c r="G5" s="139"/>
    </row>
    <row r="6" ht="15" customHeight="1" spans="1:7">
      <c r="A6" s="58" t="s">
        <v>82</v>
      </c>
      <c r="B6" s="58" t="s">
        <v>83</v>
      </c>
      <c r="C6" s="58" t="s">
        <v>84</v>
      </c>
      <c r="D6" s="58" t="s">
        <v>85</v>
      </c>
      <c r="E6" s="58" t="s">
        <v>86</v>
      </c>
      <c r="F6" s="58" t="s">
        <v>87</v>
      </c>
      <c r="G6" s="58" t="s">
        <v>88</v>
      </c>
    </row>
    <row r="7" ht="18" customHeight="1" spans="1:7">
      <c r="A7" s="29" t="s">
        <v>97</v>
      </c>
      <c r="B7" s="29" t="s">
        <v>98</v>
      </c>
      <c r="C7" s="77">
        <v>742477.11</v>
      </c>
      <c r="D7" s="77">
        <v>742477.11</v>
      </c>
      <c r="E7" s="77">
        <v>742477.11</v>
      </c>
      <c r="F7" s="77"/>
      <c r="G7" s="77"/>
    </row>
    <row r="8" ht="18" customHeight="1" spans="1:7">
      <c r="A8" s="134" t="s">
        <v>99</v>
      </c>
      <c r="B8" s="134" t="s">
        <v>100</v>
      </c>
      <c r="C8" s="77">
        <v>742477.11</v>
      </c>
      <c r="D8" s="77">
        <v>742477.11</v>
      </c>
      <c r="E8" s="77">
        <v>742477.11</v>
      </c>
      <c r="F8" s="77"/>
      <c r="G8" s="77"/>
    </row>
    <row r="9" ht="18" customHeight="1" spans="1:7">
      <c r="A9" s="159" t="s">
        <v>101</v>
      </c>
      <c r="B9" s="159" t="s">
        <v>102</v>
      </c>
      <c r="C9" s="77">
        <v>742477.11</v>
      </c>
      <c r="D9" s="77">
        <v>742477.11</v>
      </c>
      <c r="E9" s="77">
        <v>742477.11</v>
      </c>
      <c r="F9" s="77"/>
      <c r="G9" s="77"/>
    </row>
    <row r="10" ht="18" customHeight="1" spans="1:7">
      <c r="A10" s="29" t="s">
        <v>103</v>
      </c>
      <c r="B10" s="29" t="s">
        <v>104</v>
      </c>
      <c r="C10" s="77">
        <v>7678136.66</v>
      </c>
      <c r="D10" s="77">
        <v>6042933.82</v>
      </c>
      <c r="E10" s="77">
        <v>6042933.82</v>
      </c>
      <c r="F10" s="77"/>
      <c r="G10" s="77">
        <v>1635202.84</v>
      </c>
    </row>
    <row r="11" ht="18" customHeight="1" spans="1:7">
      <c r="A11" s="134" t="s">
        <v>105</v>
      </c>
      <c r="B11" s="134" t="s">
        <v>106</v>
      </c>
      <c r="C11" s="77">
        <v>5620947.5</v>
      </c>
      <c r="D11" s="77">
        <v>5320210</v>
      </c>
      <c r="E11" s="77">
        <v>5320210</v>
      </c>
      <c r="F11" s="77"/>
      <c r="G11" s="77">
        <v>300737.5</v>
      </c>
    </row>
    <row r="12" ht="18" customHeight="1" spans="1:7">
      <c r="A12" s="159" t="s">
        <v>107</v>
      </c>
      <c r="B12" s="159" t="s">
        <v>108</v>
      </c>
      <c r="C12" s="77">
        <v>5320210</v>
      </c>
      <c r="D12" s="77">
        <v>5320210</v>
      </c>
      <c r="E12" s="77">
        <v>5320210</v>
      </c>
      <c r="F12" s="77"/>
      <c r="G12" s="77"/>
    </row>
    <row r="13" ht="18" customHeight="1" spans="1:7">
      <c r="A13" s="159" t="s">
        <v>109</v>
      </c>
      <c r="B13" s="159" t="s">
        <v>110</v>
      </c>
      <c r="C13" s="77">
        <v>300737.5</v>
      </c>
      <c r="D13" s="77"/>
      <c r="E13" s="77"/>
      <c r="F13" s="77"/>
      <c r="G13" s="77">
        <v>300737.5</v>
      </c>
    </row>
    <row r="14" ht="18" customHeight="1" spans="1:7">
      <c r="A14" s="134" t="s">
        <v>111</v>
      </c>
      <c r="B14" s="134" t="s">
        <v>112</v>
      </c>
      <c r="C14" s="77">
        <v>1334465.34</v>
      </c>
      <c r="D14" s="77"/>
      <c r="E14" s="77"/>
      <c r="F14" s="77"/>
      <c r="G14" s="77">
        <v>1334465.34</v>
      </c>
    </row>
    <row r="15" ht="18" customHeight="1" spans="1:7">
      <c r="A15" s="159" t="s">
        <v>113</v>
      </c>
      <c r="B15" s="159" t="s">
        <v>114</v>
      </c>
      <c r="C15" s="77">
        <v>1334465.34</v>
      </c>
      <c r="D15" s="77"/>
      <c r="E15" s="77"/>
      <c r="F15" s="77"/>
      <c r="G15" s="77">
        <v>1334465.34</v>
      </c>
    </row>
    <row r="16" ht="18" customHeight="1" spans="1:7">
      <c r="A16" s="159" t="s">
        <v>167</v>
      </c>
      <c r="B16" s="159" t="s">
        <v>168</v>
      </c>
      <c r="C16" s="77"/>
      <c r="D16" s="77"/>
      <c r="E16" s="77"/>
      <c r="F16" s="77"/>
      <c r="G16" s="77"/>
    </row>
    <row r="17" ht="18" customHeight="1" spans="1:7">
      <c r="A17" s="134" t="s">
        <v>115</v>
      </c>
      <c r="B17" s="134" t="s">
        <v>116</v>
      </c>
      <c r="C17" s="77">
        <v>722723.82</v>
      </c>
      <c r="D17" s="77">
        <v>722723.82</v>
      </c>
      <c r="E17" s="77">
        <v>722723.82</v>
      </c>
      <c r="F17" s="77"/>
      <c r="G17" s="77"/>
    </row>
    <row r="18" ht="18" customHeight="1" spans="1:7">
      <c r="A18" s="159" t="s">
        <v>117</v>
      </c>
      <c r="B18" s="159" t="s">
        <v>118</v>
      </c>
      <c r="C18" s="77">
        <v>424480.51</v>
      </c>
      <c r="D18" s="77">
        <v>424480.51</v>
      </c>
      <c r="E18" s="77">
        <v>424480.51</v>
      </c>
      <c r="F18" s="77"/>
      <c r="G18" s="77"/>
    </row>
    <row r="19" ht="18" customHeight="1" spans="1:7">
      <c r="A19" s="159" t="s">
        <v>119</v>
      </c>
      <c r="B19" s="159" t="s">
        <v>120</v>
      </c>
      <c r="C19" s="77">
        <v>262384.1</v>
      </c>
      <c r="D19" s="77">
        <v>262384.1</v>
      </c>
      <c r="E19" s="77">
        <v>262384.1</v>
      </c>
      <c r="F19" s="77"/>
      <c r="G19" s="77"/>
    </row>
    <row r="20" ht="18" customHeight="1" spans="1:7">
      <c r="A20" s="159" t="s">
        <v>121</v>
      </c>
      <c r="B20" s="159" t="s">
        <v>122</v>
      </c>
      <c r="C20" s="77">
        <v>35859.21</v>
      </c>
      <c r="D20" s="77">
        <v>35859.21</v>
      </c>
      <c r="E20" s="77">
        <v>35859.21</v>
      </c>
      <c r="F20" s="77"/>
      <c r="G20" s="77"/>
    </row>
    <row r="21" ht="18" customHeight="1" spans="1:7">
      <c r="A21" s="29" t="s">
        <v>123</v>
      </c>
      <c r="B21" s="29" t="s">
        <v>124</v>
      </c>
      <c r="C21" s="77">
        <v>556857.84</v>
      </c>
      <c r="D21" s="77">
        <v>556857.84</v>
      </c>
      <c r="E21" s="77">
        <v>556857.84</v>
      </c>
      <c r="F21" s="77"/>
      <c r="G21" s="77"/>
    </row>
    <row r="22" ht="18" customHeight="1" spans="1:7">
      <c r="A22" s="134" t="s">
        <v>125</v>
      </c>
      <c r="B22" s="134" t="s">
        <v>126</v>
      </c>
      <c r="C22" s="77">
        <v>556857.84</v>
      </c>
      <c r="D22" s="77">
        <v>556857.84</v>
      </c>
      <c r="E22" s="77">
        <v>556857.84</v>
      </c>
      <c r="F22" s="77"/>
      <c r="G22" s="77"/>
    </row>
    <row r="23" ht="18" customHeight="1" spans="1:7">
      <c r="A23" s="159" t="s">
        <v>127</v>
      </c>
      <c r="B23" s="159" t="s">
        <v>128</v>
      </c>
      <c r="C23" s="77">
        <v>556857.84</v>
      </c>
      <c r="D23" s="77">
        <v>556857.84</v>
      </c>
      <c r="E23" s="77">
        <v>556857.84</v>
      </c>
      <c r="F23" s="77"/>
      <c r="G23" s="77"/>
    </row>
    <row r="24" ht="18" customHeight="1" spans="1:7">
      <c r="A24" s="76" t="s">
        <v>169</v>
      </c>
      <c r="B24" s="160" t="s">
        <v>169</v>
      </c>
      <c r="C24" s="77">
        <v>8977471.61</v>
      </c>
      <c r="D24" s="77">
        <v>7342268.77</v>
      </c>
      <c r="E24" s="77">
        <v>7342268.77</v>
      </c>
      <c r="F24" s="77"/>
      <c r="G24" s="77">
        <v>1635202.84</v>
      </c>
    </row>
  </sheetData>
  <mergeCells count="6">
    <mergeCell ref="A2:G2"/>
    <mergeCell ref="A4:B4"/>
    <mergeCell ref="D4:F4"/>
    <mergeCell ref="A24:B24"/>
    <mergeCell ref="C4:C5"/>
    <mergeCell ref="G4:G5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7"/>
  <sheetViews>
    <sheetView showZeros="0" topLeftCell="B1" workbookViewId="0">
      <selection activeCell="A1" sqref="A1"/>
    </sheetView>
  </sheetViews>
  <sheetFormatPr defaultColWidth="10.4259259259259" defaultRowHeight="14.25" customHeight="1" outlineLevelRow="6" outlineLevelCol="5"/>
  <cols>
    <col min="1" max="6" width="28.1388888888889" customWidth="1"/>
  </cols>
  <sheetData>
    <row r="1" customHeight="1" spans="1:6">
      <c r="A1" s="42"/>
      <c r="B1" s="42"/>
      <c r="C1" s="42"/>
      <c r="D1" s="42"/>
      <c r="E1" s="41"/>
      <c r="F1" s="152" t="s">
        <v>170</v>
      </c>
    </row>
    <row r="2" ht="41.25" customHeight="1" spans="1:6">
      <c r="A2" s="153" t="str">
        <f>"2025"&amp;"年一般公共预算“三公”经费支出预算表"</f>
        <v>2025年一般公共预算“三公”经费支出预算表</v>
      </c>
      <c r="B2" s="42"/>
      <c r="C2" s="42"/>
      <c r="D2" s="42"/>
      <c r="E2" s="41"/>
      <c r="F2" s="42"/>
    </row>
    <row r="3" customHeight="1" spans="1:6">
      <c r="A3" s="109" t="str">
        <f>"单位名称："&amp;"寻甸回族彝族自治县羊街镇中心卫生院"</f>
        <v>单位名称：寻甸回族彝族自治县羊街镇中心卫生院</v>
      </c>
      <c r="B3" s="154"/>
      <c r="D3" s="42"/>
      <c r="E3" s="41"/>
      <c r="F3" s="62" t="s">
        <v>1</v>
      </c>
    </row>
    <row r="4" ht="27" customHeight="1" spans="1:6">
      <c r="A4" s="46" t="s">
        <v>171</v>
      </c>
      <c r="B4" s="46" t="s">
        <v>172</v>
      </c>
      <c r="C4" s="48" t="s">
        <v>173</v>
      </c>
      <c r="D4" s="46"/>
      <c r="E4" s="47"/>
      <c r="F4" s="46" t="s">
        <v>174</v>
      </c>
    </row>
    <row r="5" ht="28.5" customHeight="1" spans="1:6">
      <c r="A5" s="155"/>
      <c r="B5" s="50"/>
      <c r="C5" s="47" t="s">
        <v>57</v>
      </c>
      <c r="D5" s="47" t="s">
        <v>175</v>
      </c>
      <c r="E5" s="47" t="s">
        <v>176</v>
      </c>
      <c r="F5" s="49"/>
    </row>
    <row r="6" ht="17.25" customHeight="1" spans="1:6">
      <c r="A6" s="54" t="s">
        <v>82</v>
      </c>
      <c r="B6" s="54" t="s">
        <v>83</v>
      </c>
      <c r="C6" s="54" t="s">
        <v>84</v>
      </c>
      <c r="D6" s="54" t="s">
        <v>85</v>
      </c>
      <c r="E6" s="54" t="s">
        <v>86</v>
      </c>
      <c r="F6" s="54" t="s">
        <v>87</v>
      </c>
    </row>
    <row r="7" ht="17.25" customHeight="1" spans="1:6">
      <c r="A7" s="77"/>
      <c r="B7" s="77"/>
      <c r="C7" s="77"/>
      <c r="D7" s="77"/>
      <c r="E7" s="77"/>
      <c r="F7" s="77"/>
    </row>
  </sheetData>
  <mergeCells count="6">
    <mergeCell ref="A2:F2"/>
    <mergeCell ref="A3:B3"/>
    <mergeCell ref="C4:E4"/>
    <mergeCell ref="A4:A5"/>
    <mergeCell ref="B4:B5"/>
    <mergeCell ref="F4:F5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X24"/>
  <sheetViews>
    <sheetView showZeros="0" topLeftCell="G1" workbookViewId="0">
      <selection activeCell="L19" sqref="L19"/>
    </sheetView>
  </sheetViews>
  <sheetFormatPr defaultColWidth="9.13888888888889" defaultRowHeight="14.25" customHeight="1"/>
  <cols>
    <col min="1" max="2" width="32.8518518518519" customWidth="1"/>
    <col min="3" max="3" width="20.712962962963" customWidth="1"/>
    <col min="4" max="4" width="31.2777777777778" customWidth="1"/>
    <col min="5" max="5" width="10.1388888888889" customWidth="1"/>
    <col min="6" max="6" width="17.5740740740741" customWidth="1"/>
    <col min="7" max="7" width="10.2777777777778" customWidth="1"/>
    <col min="8" max="8" width="23" customWidth="1"/>
    <col min="9" max="24" width="18.712962962963" customWidth="1"/>
  </cols>
  <sheetData>
    <row r="1" ht="13.5" customHeight="1" spans="2:24">
      <c r="B1" s="135"/>
      <c r="C1" s="141"/>
      <c r="E1" s="142"/>
      <c r="F1" s="142"/>
      <c r="G1" s="142"/>
      <c r="H1" s="142"/>
      <c r="I1" s="81"/>
      <c r="J1" s="81"/>
      <c r="K1" s="81"/>
      <c r="L1" s="81"/>
      <c r="M1" s="81"/>
      <c r="N1" s="81"/>
      <c r="R1" s="81"/>
      <c r="V1" s="141"/>
      <c r="X1" s="2" t="s">
        <v>177</v>
      </c>
    </row>
    <row r="2" ht="45.75" customHeight="1" spans="1:24">
      <c r="A2" s="64" t="str">
        <f>"2025"&amp;"年部门基本支出预算表"</f>
        <v>2025年部门基本支出预算表</v>
      </c>
      <c r="B2" s="3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3"/>
      <c r="P2" s="3"/>
      <c r="Q2" s="3"/>
      <c r="R2" s="64"/>
      <c r="S2" s="64"/>
      <c r="T2" s="64"/>
      <c r="U2" s="64"/>
      <c r="V2" s="64"/>
      <c r="W2" s="64"/>
      <c r="X2" s="64"/>
    </row>
    <row r="3" ht="18.75" customHeight="1" spans="1:24">
      <c r="A3" s="4" t="str">
        <f>"单位名称："&amp;"寻甸回族彝族自治县羊街镇中心卫生院"</f>
        <v>单位名称：寻甸回族彝族自治县羊街镇中心卫生院</v>
      </c>
      <c r="B3" s="5"/>
      <c r="C3" s="143"/>
      <c r="D3" s="143"/>
      <c r="E3" s="143"/>
      <c r="F3" s="143"/>
      <c r="G3" s="143"/>
      <c r="H3" s="143"/>
      <c r="I3" s="83"/>
      <c r="J3" s="83"/>
      <c r="K3" s="83"/>
      <c r="L3" s="83"/>
      <c r="M3" s="83"/>
      <c r="N3" s="83"/>
      <c r="O3" s="6"/>
      <c r="P3" s="6"/>
      <c r="Q3" s="6"/>
      <c r="R3" s="83"/>
      <c r="V3" s="141"/>
      <c r="X3" s="2" t="s">
        <v>1</v>
      </c>
    </row>
    <row r="4" ht="18" customHeight="1" spans="1:24">
      <c r="A4" s="8" t="s">
        <v>178</v>
      </c>
      <c r="B4" s="8" t="s">
        <v>179</v>
      </c>
      <c r="C4" s="8" t="s">
        <v>180</v>
      </c>
      <c r="D4" s="8" t="s">
        <v>181</v>
      </c>
      <c r="E4" s="8" t="s">
        <v>182</v>
      </c>
      <c r="F4" s="8" t="s">
        <v>183</v>
      </c>
      <c r="G4" s="8" t="s">
        <v>184</v>
      </c>
      <c r="H4" s="8" t="s">
        <v>185</v>
      </c>
      <c r="I4" s="148" t="s">
        <v>186</v>
      </c>
      <c r="J4" s="78" t="s">
        <v>186</v>
      </c>
      <c r="K4" s="78"/>
      <c r="L4" s="78"/>
      <c r="M4" s="78"/>
      <c r="N4" s="78"/>
      <c r="O4" s="11"/>
      <c r="P4" s="11"/>
      <c r="Q4" s="11"/>
      <c r="R4" s="99" t="s">
        <v>61</v>
      </c>
      <c r="S4" s="78" t="s">
        <v>62</v>
      </c>
      <c r="T4" s="78"/>
      <c r="U4" s="78"/>
      <c r="V4" s="78"/>
      <c r="W4" s="78"/>
      <c r="X4" s="79"/>
    </row>
    <row r="5" ht="18" customHeight="1" spans="1:24">
      <c r="A5" s="13"/>
      <c r="B5" s="28"/>
      <c r="C5" s="127"/>
      <c r="D5" s="13"/>
      <c r="E5" s="13"/>
      <c r="F5" s="13"/>
      <c r="G5" s="13"/>
      <c r="H5" s="13"/>
      <c r="I5" s="125" t="s">
        <v>187</v>
      </c>
      <c r="J5" s="148" t="s">
        <v>58</v>
      </c>
      <c r="K5" s="78"/>
      <c r="L5" s="78"/>
      <c r="M5" s="78"/>
      <c r="N5" s="79"/>
      <c r="O5" s="10" t="s">
        <v>188</v>
      </c>
      <c r="P5" s="11"/>
      <c r="Q5" s="12"/>
      <c r="R5" s="8" t="s">
        <v>61</v>
      </c>
      <c r="S5" s="148" t="s">
        <v>62</v>
      </c>
      <c r="T5" s="99" t="s">
        <v>64</v>
      </c>
      <c r="U5" s="78" t="s">
        <v>62</v>
      </c>
      <c r="V5" s="99" t="s">
        <v>66</v>
      </c>
      <c r="W5" s="99" t="s">
        <v>67</v>
      </c>
      <c r="X5" s="151" t="s">
        <v>68</v>
      </c>
    </row>
    <row r="6" ht="19.5" customHeight="1" spans="1:24">
      <c r="A6" s="28"/>
      <c r="B6" s="28"/>
      <c r="C6" s="28"/>
      <c r="D6" s="28"/>
      <c r="E6" s="28"/>
      <c r="F6" s="28"/>
      <c r="G6" s="28"/>
      <c r="H6" s="28"/>
      <c r="I6" s="28"/>
      <c r="J6" s="149" t="s">
        <v>189</v>
      </c>
      <c r="K6" s="8" t="s">
        <v>190</v>
      </c>
      <c r="L6" s="8" t="s">
        <v>191</v>
      </c>
      <c r="M6" s="8" t="s">
        <v>192</v>
      </c>
      <c r="N6" s="8" t="s">
        <v>193</v>
      </c>
      <c r="O6" s="8" t="s">
        <v>58</v>
      </c>
      <c r="P6" s="8" t="s">
        <v>59</v>
      </c>
      <c r="Q6" s="8" t="s">
        <v>60</v>
      </c>
      <c r="R6" s="28"/>
      <c r="S6" s="8" t="s">
        <v>57</v>
      </c>
      <c r="T6" s="8" t="s">
        <v>64</v>
      </c>
      <c r="U6" s="8" t="s">
        <v>194</v>
      </c>
      <c r="V6" s="8" t="s">
        <v>66</v>
      </c>
      <c r="W6" s="8" t="s">
        <v>67</v>
      </c>
      <c r="X6" s="8" t="s">
        <v>68</v>
      </c>
    </row>
    <row r="7" ht="37.5" customHeight="1" spans="1:24">
      <c r="A7" s="144"/>
      <c r="B7" s="18"/>
      <c r="C7" s="144"/>
      <c r="D7" s="144"/>
      <c r="E7" s="144"/>
      <c r="F7" s="144"/>
      <c r="G7" s="144"/>
      <c r="H7" s="144"/>
      <c r="I7" s="144"/>
      <c r="J7" s="150" t="s">
        <v>57</v>
      </c>
      <c r="K7" s="16" t="s">
        <v>195</v>
      </c>
      <c r="L7" s="16" t="s">
        <v>191</v>
      </c>
      <c r="M7" s="16" t="s">
        <v>192</v>
      </c>
      <c r="N7" s="16" t="s">
        <v>193</v>
      </c>
      <c r="O7" s="16" t="s">
        <v>191</v>
      </c>
      <c r="P7" s="16" t="s">
        <v>192</v>
      </c>
      <c r="Q7" s="16" t="s">
        <v>193</v>
      </c>
      <c r="R7" s="16" t="s">
        <v>61</v>
      </c>
      <c r="S7" s="16" t="s">
        <v>57</v>
      </c>
      <c r="T7" s="16" t="s">
        <v>64</v>
      </c>
      <c r="U7" s="16" t="s">
        <v>194</v>
      </c>
      <c r="V7" s="16" t="s">
        <v>66</v>
      </c>
      <c r="W7" s="16" t="s">
        <v>67</v>
      </c>
      <c r="X7" s="16" t="s">
        <v>68</v>
      </c>
    </row>
    <row r="8" customHeight="1" spans="1:24">
      <c r="A8" s="35">
        <v>1</v>
      </c>
      <c r="B8" s="35">
        <v>2</v>
      </c>
      <c r="C8" s="35">
        <v>3</v>
      </c>
      <c r="D8" s="35">
        <v>4</v>
      </c>
      <c r="E8" s="35">
        <v>5</v>
      </c>
      <c r="F8" s="35">
        <v>6</v>
      </c>
      <c r="G8" s="35">
        <v>7</v>
      </c>
      <c r="H8" s="35">
        <v>8</v>
      </c>
      <c r="I8" s="35">
        <v>9</v>
      </c>
      <c r="J8" s="35">
        <v>10</v>
      </c>
      <c r="K8" s="35">
        <v>11</v>
      </c>
      <c r="L8" s="35">
        <v>12</v>
      </c>
      <c r="M8" s="35">
        <v>13</v>
      </c>
      <c r="N8" s="35">
        <v>14</v>
      </c>
      <c r="O8" s="35">
        <v>15</v>
      </c>
      <c r="P8" s="35">
        <v>16</v>
      </c>
      <c r="Q8" s="35">
        <v>17</v>
      </c>
      <c r="R8" s="35">
        <v>18</v>
      </c>
      <c r="S8" s="35">
        <v>19</v>
      </c>
      <c r="T8" s="35">
        <v>20</v>
      </c>
      <c r="U8" s="35">
        <v>21</v>
      </c>
      <c r="V8" s="35">
        <v>22</v>
      </c>
      <c r="W8" s="35">
        <v>23</v>
      </c>
      <c r="X8" s="35">
        <v>24</v>
      </c>
    </row>
    <row r="9" ht="20.25" customHeight="1" spans="1:24">
      <c r="A9" s="145" t="s">
        <v>196</v>
      </c>
      <c r="B9" s="145" t="s">
        <v>70</v>
      </c>
      <c r="C9" s="145" t="s">
        <v>197</v>
      </c>
      <c r="D9" s="145" t="s">
        <v>198</v>
      </c>
      <c r="E9" s="145" t="s">
        <v>107</v>
      </c>
      <c r="F9" s="145" t="s">
        <v>108</v>
      </c>
      <c r="G9" s="145" t="s">
        <v>199</v>
      </c>
      <c r="H9" s="145" t="s">
        <v>200</v>
      </c>
      <c r="I9" s="77">
        <v>1875576</v>
      </c>
      <c r="J9" s="77">
        <v>1875576</v>
      </c>
      <c r="K9" s="77"/>
      <c r="L9" s="77"/>
      <c r="M9" s="108">
        <v>1875576</v>
      </c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</row>
    <row r="10" ht="20.25" customHeight="1" spans="1:24">
      <c r="A10" s="145" t="s">
        <v>196</v>
      </c>
      <c r="B10" s="145" t="s">
        <v>70</v>
      </c>
      <c r="C10" s="145" t="s">
        <v>197</v>
      </c>
      <c r="D10" s="145" t="s">
        <v>198</v>
      </c>
      <c r="E10" s="145" t="s">
        <v>107</v>
      </c>
      <c r="F10" s="145" t="s">
        <v>108</v>
      </c>
      <c r="G10" s="145" t="s">
        <v>201</v>
      </c>
      <c r="H10" s="145" t="s">
        <v>202</v>
      </c>
      <c r="I10" s="77">
        <v>241176</v>
      </c>
      <c r="J10" s="77">
        <v>241176</v>
      </c>
      <c r="K10" s="23"/>
      <c r="L10" s="23"/>
      <c r="M10" s="108">
        <v>241176</v>
      </c>
      <c r="N10" s="23"/>
      <c r="O10" s="77"/>
      <c r="P10" s="77"/>
      <c r="Q10" s="77"/>
      <c r="R10" s="77"/>
      <c r="S10" s="77"/>
      <c r="T10" s="77"/>
      <c r="U10" s="77"/>
      <c r="V10" s="77"/>
      <c r="W10" s="77"/>
      <c r="X10" s="77"/>
    </row>
    <row r="11" ht="20.25" customHeight="1" spans="1:24">
      <c r="A11" s="145" t="s">
        <v>196</v>
      </c>
      <c r="B11" s="145" t="s">
        <v>70</v>
      </c>
      <c r="C11" s="145" t="s">
        <v>197</v>
      </c>
      <c r="D11" s="145" t="s">
        <v>198</v>
      </c>
      <c r="E11" s="145" t="s">
        <v>107</v>
      </c>
      <c r="F11" s="145" t="s">
        <v>108</v>
      </c>
      <c r="G11" s="145" t="s">
        <v>201</v>
      </c>
      <c r="H11" s="145" t="s">
        <v>202</v>
      </c>
      <c r="I11" s="77">
        <v>252000</v>
      </c>
      <c r="J11" s="77">
        <v>252000</v>
      </c>
      <c r="K11" s="23"/>
      <c r="L11" s="23"/>
      <c r="M11" s="108">
        <v>252000</v>
      </c>
      <c r="N11" s="23"/>
      <c r="O11" s="77"/>
      <c r="P11" s="77"/>
      <c r="Q11" s="77"/>
      <c r="R11" s="77"/>
      <c r="S11" s="77"/>
      <c r="T11" s="77"/>
      <c r="U11" s="77"/>
      <c r="V11" s="77"/>
      <c r="W11" s="77"/>
      <c r="X11" s="77"/>
    </row>
    <row r="12" ht="20.25" customHeight="1" spans="1:24">
      <c r="A12" s="145" t="s">
        <v>196</v>
      </c>
      <c r="B12" s="145" t="s">
        <v>70</v>
      </c>
      <c r="C12" s="145" t="s">
        <v>197</v>
      </c>
      <c r="D12" s="145" t="s">
        <v>198</v>
      </c>
      <c r="E12" s="145" t="s">
        <v>107</v>
      </c>
      <c r="F12" s="145" t="s">
        <v>108</v>
      </c>
      <c r="G12" s="145" t="s">
        <v>203</v>
      </c>
      <c r="H12" s="145" t="s">
        <v>204</v>
      </c>
      <c r="I12" s="77">
        <v>164698</v>
      </c>
      <c r="J12" s="77">
        <v>164698</v>
      </c>
      <c r="K12" s="23"/>
      <c r="L12" s="23"/>
      <c r="M12" s="108">
        <v>164698</v>
      </c>
      <c r="N12" s="23"/>
      <c r="O12" s="77"/>
      <c r="P12" s="77"/>
      <c r="Q12" s="77"/>
      <c r="R12" s="77"/>
      <c r="S12" s="77"/>
      <c r="T12" s="77"/>
      <c r="U12" s="77"/>
      <c r="V12" s="77"/>
      <c r="W12" s="77"/>
      <c r="X12" s="77"/>
    </row>
    <row r="13" ht="20.25" customHeight="1" spans="1:24">
      <c r="A13" s="145" t="s">
        <v>196</v>
      </c>
      <c r="B13" s="145" t="s">
        <v>70</v>
      </c>
      <c r="C13" s="145" t="s">
        <v>197</v>
      </c>
      <c r="D13" s="145" t="s">
        <v>198</v>
      </c>
      <c r="E13" s="145" t="s">
        <v>107</v>
      </c>
      <c r="F13" s="145" t="s">
        <v>108</v>
      </c>
      <c r="G13" s="145" t="s">
        <v>203</v>
      </c>
      <c r="H13" s="145" t="s">
        <v>204</v>
      </c>
      <c r="I13" s="77">
        <v>1258872</v>
      </c>
      <c r="J13" s="77">
        <v>1258872</v>
      </c>
      <c r="K13" s="23"/>
      <c r="L13" s="23"/>
      <c r="M13" s="108">
        <v>1258872</v>
      </c>
      <c r="N13" s="23"/>
      <c r="O13" s="77"/>
      <c r="P13" s="77"/>
      <c r="Q13" s="77"/>
      <c r="R13" s="77"/>
      <c r="S13" s="77"/>
      <c r="T13" s="77"/>
      <c r="U13" s="77"/>
      <c r="V13" s="77"/>
      <c r="W13" s="77"/>
      <c r="X13" s="77"/>
    </row>
    <row r="14" ht="20.25" customHeight="1" spans="1:24">
      <c r="A14" s="145" t="s">
        <v>196</v>
      </c>
      <c r="B14" s="145" t="s">
        <v>70</v>
      </c>
      <c r="C14" s="145" t="s">
        <v>197</v>
      </c>
      <c r="D14" s="145" t="s">
        <v>198</v>
      </c>
      <c r="E14" s="145" t="s">
        <v>107</v>
      </c>
      <c r="F14" s="145" t="s">
        <v>108</v>
      </c>
      <c r="G14" s="145" t="s">
        <v>203</v>
      </c>
      <c r="H14" s="145" t="s">
        <v>204</v>
      </c>
      <c r="I14" s="77">
        <v>755760</v>
      </c>
      <c r="J14" s="77">
        <v>755760</v>
      </c>
      <c r="K14" s="23"/>
      <c r="L14" s="23"/>
      <c r="M14" s="108">
        <v>755760</v>
      </c>
      <c r="N14" s="23"/>
      <c r="O14" s="77"/>
      <c r="P14" s="77"/>
      <c r="Q14" s="77"/>
      <c r="R14" s="77"/>
      <c r="S14" s="77"/>
      <c r="T14" s="77"/>
      <c r="U14" s="77"/>
      <c r="V14" s="77"/>
      <c r="W14" s="77"/>
      <c r="X14" s="77"/>
    </row>
    <row r="15" ht="20.25" customHeight="1" spans="1:24">
      <c r="A15" s="145" t="s">
        <v>196</v>
      </c>
      <c r="B15" s="145" t="s">
        <v>70</v>
      </c>
      <c r="C15" s="145" t="s">
        <v>205</v>
      </c>
      <c r="D15" s="145" t="s">
        <v>128</v>
      </c>
      <c r="E15" s="145" t="s">
        <v>127</v>
      </c>
      <c r="F15" s="145" t="s">
        <v>128</v>
      </c>
      <c r="G15" s="145" t="s">
        <v>206</v>
      </c>
      <c r="H15" s="145" t="s">
        <v>128</v>
      </c>
      <c r="I15" s="77">
        <v>556857.84</v>
      </c>
      <c r="J15" s="77">
        <v>556857.84</v>
      </c>
      <c r="K15" s="23"/>
      <c r="L15" s="23"/>
      <c r="M15" s="108">
        <v>556857.84</v>
      </c>
      <c r="N15" s="23"/>
      <c r="O15" s="77"/>
      <c r="P15" s="77"/>
      <c r="Q15" s="77"/>
      <c r="R15" s="77"/>
      <c r="S15" s="77"/>
      <c r="T15" s="77"/>
      <c r="U15" s="77"/>
      <c r="V15" s="77"/>
      <c r="W15" s="77"/>
      <c r="X15" s="77"/>
    </row>
    <row r="16" ht="20.25" customHeight="1" spans="1:24">
      <c r="A16" s="145" t="s">
        <v>196</v>
      </c>
      <c r="B16" s="145" t="s">
        <v>70</v>
      </c>
      <c r="C16" s="145" t="s">
        <v>207</v>
      </c>
      <c r="D16" s="145" t="s">
        <v>208</v>
      </c>
      <c r="E16" s="145" t="s">
        <v>107</v>
      </c>
      <c r="F16" s="145" t="s">
        <v>108</v>
      </c>
      <c r="G16" s="145" t="s">
        <v>203</v>
      </c>
      <c r="H16" s="145" t="s">
        <v>204</v>
      </c>
      <c r="I16" s="77">
        <v>756000</v>
      </c>
      <c r="J16" s="77">
        <v>756000</v>
      </c>
      <c r="K16" s="23"/>
      <c r="L16" s="23"/>
      <c r="M16" s="108">
        <v>756000</v>
      </c>
      <c r="N16" s="23"/>
      <c r="O16" s="77"/>
      <c r="P16" s="77"/>
      <c r="Q16" s="77"/>
      <c r="R16" s="77"/>
      <c r="S16" s="77"/>
      <c r="T16" s="77"/>
      <c r="U16" s="77"/>
      <c r="V16" s="77"/>
      <c r="W16" s="77"/>
      <c r="X16" s="77"/>
    </row>
    <row r="17" ht="20.25" customHeight="1" spans="1:24">
      <c r="A17" s="145" t="s">
        <v>196</v>
      </c>
      <c r="B17" s="145" t="s">
        <v>70</v>
      </c>
      <c r="C17" s="145" t="s">
        <v>209</v>
      </c>
      <c r="D17" s="145" t="s">
        <v>210</v>
      </c>
      <c r="E17" s="145" t="s">
        <v>119</v>
      </c>
      <c r="F17" s="145" t="s">
        <v>120</v>
      </c>
      <c r="G17" s="145" t="s">
        <v>211</v>
      </c>
      <c r="H17" s="145" t="s">
        <v>212</v>
      </c>
      <c r="I17" s="77">
        <v>48000</v>
      </c>
      <c r="J17" s="77">
        <v>48000</v>
      </c>
      <c r="K17" s="23"/>
      <c r="L17" s="23"/>
      <c r="M17" s="108">
        <v>48000</v>
      </c>
      <c r="N17" s="23"/>
      <c r="O17" s="77"/>
      <c r="P17" s="77"/>
      <c r="Q17" s="77"/>
      <c r="R17" s="77"/>
      <c r="S17" s="77"/>
      <c r="T17" s="77"/>
      <c r="U17" s="77"/>
      <c r="V17" s="77"/>
      <c r="W17" s="77"/>
      <c r="X17" s="77"/>
    </row>
    <row r="18" ht="20.25" customHeight="1" spans="1:24">
      <c r="A18" s="145" t="s">
        <v>196</v>
      </c>
      <c r="B18" s="145" t="s">
        <v>70</v>
      </c>
      <c r="C18" s="145" t="s">
        <v>213</v>
      </c>
      <c r="D18" s="145" t="s">
        <v>214</v>
      </c>
      <c r="E18" s="145" t="s">
        <v>101</v>
      </c>
      <c r="F18" s="145" t="s">
        <v>102</v>
      </c>
      <c r="G18" s="145" t="s">
        <v>215</v>
      </c>
      <c r="H18" s="145" t="s">
        <v>216</v>
      </c>
      <c r="I18" s="77">
        <v>742477.11</v>
      </c>
      <c r="J18" s="77">
        <v>742477.11</v>
      </c>
      <c r="K18" s="23"/>
      <c r="L18" s="23"/>
      <c r="M18" s="108">
        <v>742477.11</v>
      </c>
      <c r="N18" s="23"/>
      <c r="O18" s="77"/>
      <c r="P18" s="77"/>
      <c r="Q18" s="77"/>
      <c r="R18" s="77"/>
      <c r="S18" s="77"/>
      <c r="T18" s="77"/>
      <c r="U18" s="77"/>
      <c r="V18" s="77"/>
      <c r="W18" s="77"/>
      <c r="X18" s="77"/>
    </row>
    <row r="19" ht="20.25" customHeight="1" spans="1:24">
      <c r="A19" s="145" t="s">
        <v>196</v>
      </c>
      <c r="B19" s="145" t="s">
        <v>70</v>
      </c>
      <c r="C19" s="145" t="s">
        <v>213</v>
      </c>
      <c r="D19" s="145" t="s">
        <v>214</v>
      </c>
      <c r="E19" s="145" t="s">
        <v>117</v>
      </c>
      <c r="F19" s="145" t="s">
        <v>118</v>
      </c>
      <c r="G19" s="145" t="s">
        <v>217</v>
      </c>
      <c r="H19" s="145" t="s">
        <v>218</v>
      </c>
      <c r="I19" s="77">
        <v>424480.51</v>
      </c>
      <c r="J19" s="77">
        <v>424480.51</v>
      </c>
      <c r="K19" s="23"/>
      <c r="L19" s="23"/>
      <c r="M19" s="108">
        <v>424480.51</v>
      </c>
      <c r="N19" s="23"/>
      <c r="O19" s="77"/>
      <c r="P19" s="77"/>
      <c r="Q19" s="77"/>
      <c r="R19" s="77"/>
      <c r="S19" s="77"/>
      <c r="T19" s="77"/>
      <c r="U19" s="77"/>
      <c r="V19" s="77"/>
      <c r="W19" s="77"/>
      <c r="X19" s="77"/>
    </row>
    <row r="20" ht="20.25" customHeight="1" spans="1:24">
      <c r="A20" s="145" t="s">
        <v>196</v>
      </c>
      <c r="B20" s="145" t="s">
        <v>70</v>
      </c>
      <c r="C20" s="145" t="s">
        <v>213</v>
      </c>
      <c r="D20" s="145" t="s">
        <v>214</v>
      </c>
      <c r="E20" s="145" t="s">
        <v>119</v>
      </c>
      <c r="F20" s="145" t="s">
        <v>120</v>
      </c>
      <c r="G20" s="145" t="s">
        <v>211</v>
      </c>
      <c r="H20" s="145" t="s">
        <v>212</v>
      </c>
      <c r="I20" s="77">
        <v>214384.1</v>
      </c>
      <c r="J20" s="77">
        <v>214384.1</v>
      </c>
      <c r="K20" s="23"/>
      <c r="L20" s="23"/>
      <c r="M20" s="108">
        <v>214384.1</v>
      </c>
      <c r="N20" s="23"/>
      <c r="O20" s="77"/>
      <c r="P20" s="77"/>
      <c r="Q20" s="77"/>
      <c r="R20" s="77"/>
      <c r="S20" s="77"/>
      <c r="T20" s="77"/>
      <c r="U20" s="77"/>
      <c r="V20" s="77"/>
      <c r="W20" s="77"/>
      <c r="X20" s="77"/>
    </row>
    <row r="21" ht="20.25" customHeight="1" spans="1:24">
      <c r="A21" s="145" t="s">
        <v>196</v>
      </c>
      <c r="B21" s="145" t="s">
        <v>70</v>
      </c>
      <c r="C21" s="145" t="s">
        <v>213</v>
      </c>
      <c r="D21" s="145" t="s">
        <v>214</v>
      </c>
      <c r="E21" s="145" t="s">
        <v>107</v>
      </c>
      <c r="F21" s="145" t="s">
        <v>108</v>
      </c>
      <c r="G21" s="145" t="s">
        <v>219</v>
      </c>
      <c r="H21" s="145" t="s">
        <v>210</v>
      </c>
      <c r="I21" s="77">
        <v>16128</v>
      </c>
      <c r="J21" s="77">
        <v>16128</v>
      </c>
      <c r="K21" s="23"/>
      <c r="L21" s="23"/>
      <c r="M21" s="108">
        <v>16128</v>
      </c>
      <c r="N21" s="23"/>
      <c r="O21" s="77"/>
      <c r="P21" s="77"/>
      <c r="Q21" s="77"/>
      <c r="R21" s="77"/>
      <c r="S21" s="77"/>
      <c r="T21" s="77"/>
      <c r="U21" s="77"/>
      <c r="V21" s="77"/>
      <c r="W21" s="77"/>
      <c r="X21" s="77"/>
    </row>
    <row r="22" ht="20.25" customHeight="1" spans="1:24">
      <c r="A22" s="145" t="s">
        <v>196</v>
      </c>
      <c r="B22" s="145" t="s">
        <v>70</v>
      </c>
      <c r="C22" s="145" t="s">
        <v>213</v>
      </c>
      <c r="D22" s="145" t="s">
        <v>214</v>
      </c>
      <c r="E22" s="145" t="s">
        <v>121</v>
      </c>
      <c r="F22" s="145" t="s">
        <v>122</v>
      </c>
      <c r="G22" s="145" t="s">
        <v>219</v>
      </c>
      <c r="H22" s="145" t="s">
        <v>210</v>
      </c>
      <c r="I22" s="77">
        <v>17297.28</v>
      </c>
      <c r="J22" s="77">
        <v>17297.28</v>
      </c>
      <c r="K22" s="23"/>
      <c r="L22" s="23"/>
      <c r="M22" s="108">
        <v>17297.28</v>
      </c>
      <c r="N22" s="23"/>
      <c r="O22" s="77"/>
      <c r="P22" s="77"/>
      <c r="Q22" s="77"/>
      <c r="R22" s="77"/>
      <c r="S22" s="77"/>
      <c r="T22" s="77"/>
      <c r="U22" s="77"/>
      <c r="V22" s="77"/>
      <c r="W22" s="77"/>
      <c r="X22" s="77"/>
    </row>
    <row r="23" ht="20.25" customHeight="1" spans="1:24">
      <c r="A23" s="145" t="s">
        <v>196</v>
      </c>
      <c r="B23" s="145" t="s">
        <v>70</v>
      </c>
      <c r="C23" s="145" t="s">
        <v>213</v>
      </c>
      <c r="D23" s="145" t="s">
        <v>214</v>
      </c>
      <c r="E23" s="145" t="s">
        <v>121</v>
      </c>
      <c r="F23" s="145" t="s">
        <v>122</v>
      </c>
      <c r="G23" s="145" t="s">
        <v>219</v>
      </c>
      <c r="H23" s="145" t="s">
        <v>210</v>
      </c>
      <c r="I23" s="77">
        <v>18561.93</v>
      </c>
      <c r="J23" s="77">
        <v>18561.93</v>
      </c>
      <c r="K23" s="23"/>
      <c r="L23" s="23"/>
      <c r="M23" s="108">
        <v>18561.93</v>
      </c>
      <c r="N23" s="23"/>
      <c r="O23" s="77"/>
      <c r="P23" s="77"/>
      <c r="Q23" s="77"/>
      <c r="R23" s="77"/>
      <c r="S23" s="77"/>
      <c r="T23" s="77"/>
      <c r="U23" s="77"/>
      <c r="V23" s="77"/>
      <c r="W23" s="77"/>
      <c r="X23" s="77"/>
    </row>
    <row r="24" ht="17.25" customHeight="1" spans="1:24">
      <c r="A24" s="32" t="s">
        <v>169</v>
      </c>
      <c r="B24" s="33"/>
      <c r="C24" s="146"/>
      <c r="D24" s="146"/>
      <c r="E24" s="146"/>
      <c r="F24" s="146"/>
      <c r="G24" s="146"/>
      <c r="H24" s="147"/>
      <c r="I24" s="77">
        <v>7342268.77</v>
      </c>
      <c r="J24" s="77">
        <v>7342268.77</v>
      </c>
      <c r="K24" s="77"/>
      <c r="L24" s="77"/>
      <c r="M24" s="108">
        <v>7342268.77</v>
      </c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</row>
  </sheetData>
  <mergeCells count="31">
    <mergeCell ref="A2:X2"/>
    <mergeCell ref="A3:H3"/>
    <mergeCell ref="I4:X4"/>
    <mergeCell ref="J5:N5"/>
    <mergeCell ref="O5:Q5"/>
    <mergeCell ref="S5:X5"/>
    <mergeCell ref="A24:H24"/>
    <mergeCell ref="A4:A7"/>
    <mergeCell ref="B4:B7"/>
    <mergeCell ref="C4:C7"/>
    <mergeCell ref="D4:D7"/>
    <mergeCell ref="E4:E7"/>
    <mergeCell ref="F4:F7"/>
    <mergeCell ref="G4:G7"/>
    <mergeCell ref="H4:H7"/>
    <mergeCell ref="I5:I7"/>
    <mergeCell ref="J6:J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22"/>
  <sheetViews>
    <sheetView showZeros="0" topLeftCell="J1" workbookViewId="0">
      <selection activeCell="A1" sqref="A1"/>
    </sheetView>
  </sheetViews>
  <sheetFormatPr defaultColWidth="9.13888888888889" defaultRowHeight="14.25" customHeight="1"/>
  <cols>
    <col min="1" max="1" width="10.2777777777778" customWidth="1"/>
    <col min="2" max="2" width="13.4259259259259" customWidth="1"/>
    <col min="3" max="3" width="32.8518518518519" customWidth="1"/>
    <col min="4" max="4" width="23.8518518518519" customWidth="1"/>
    <col min="5" max="5" width="11.1388888888889" customWidth="1"/>
    <col min="6" max="6" width="17.712962962963" customWidth="1"/>
    <col min="7" max="7" width="9.85185185185185" customWidth="1"/>
    <col min="8" max="8" width="17.712962962963" customWidth="1"/>
    <col min="9" max="13" width="20" customWidth="1"/>
    <col min="14" max="14" width="12.2777777777778" customWidth="1"/>
    <col min="15" max="15" width="12.712962962963" customWidth="1"/>
    <col min="16" max="16" width="11.1388888888889" customWidth="1"/>
    <col min="17" max="21" width="19.8518518518519" customWidth="1"/>
    <col min="22" max="22" width="20" customWidth="1"/>
    <col min="23" max="23" width="19.8518518518519" customWidth="1"/>
  </cols>
  <sheetData>
    <row r="1" ht="13.5" customHeight="1" spans="2:23">
      <c r="B1" s="135"/>
      <c r="E1" s="1"/>
      <c r="F1" s="1"/>
      <c r="G1" s="1"/>
      <c r="H1" s="1"/>
      <c r="U1" s="135"/>
      <c r="W1" s="140" t="s">
        <v>220</v>
      </c>
    </row>
    <row r="2" ht="46.5" customHeight="1" spans="1:23">
      <c r="A2" s="3" t="str">
        <f>"2025"&amp;"年部门项目支出预算表"</f>
        <v>2025年部门项目支出预算表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ht="13.5" customHeight="1" spans="1:23">
      <c r="A3" s="4" t="str">
        <f>"单位名称："&amp;"寻甸回族彝族自治县羊街镇中心卫生院"</f>
        <v>单位名称：寻甸回族彝族自治县羊街镇中心卫生院</v>
      </c>
      <c r="B3" s="5"/>
      <c r="C3" s="5"/>
      <c r="D3" s="5"/>
      <c r="E3" s="5"/>
      <c r="F3" s="5"/>
      <c r="G3" s="5"/>
      <c r="H3" s="5"/>
      <c r="I3" s="6"/>
      <c r="J3" s="6"/>
      <c r="K3" s="6"/>
      <c r="L3" s="6"/>
      <c r="M3" s="6"/>
      <c r="N3" s="6"/>
      <c r="O3" s="6"/>
      <c r="P3" s="6"/>
      <c r="Q3" s="6"/>
      <c r="U3" s="135"/>
      <c r="W3" s="118" t="s">
        <v>1</v>
      </c>
    </row>
    <row r="4" ht="21.75" customHeight="1" spans="1:23">
      <c r="A4" s="8" t="s">
        <v>221</v>
      </c>
      <c r="B4" s="9" t="s">
        <v>180</v>
      </c>
      <c r="C4" s="8" t="s">
        <v>181</v>
      </c>
      <c r="D4" s="8" t="s">
        <v>222</v>
      </c>
      <c r="E4" s="9" t="s">
        <v>182</v>
      </c>
      <c r="F4" s="9" t="s">
        <v>183</v>
      </c>
      <c r="G4" s="9" t="s">
        <v>223</v>
      </c>
      <c r="H4" s="9" t="s">
        <v>224</v>
      </c>
      <c r="I4" s="27" t="s">
        <v>55</v>
      </c>
      <c r="J4" s="10" t="s">
        <v>225</v>
      </c>
      <c r="K4" s="11"/>
      <c r="L4" s="11"/>
      <c r="M4" s="12"/>
      <c r="N4" s="10" t="s">
        <v>188</v>
      </c>
      <c r="O4" s="11"/>
      <c r="P4" s="12"/>
      <c r="Q4" s="9" t="s">
        <v>61</v>
      </c>
      <c r="R4" s="10" t="s">
        <v>62</v>
      </c>
      <c r="S4" s="11"/>
      <c r="T4" s="11"/>
      <c r="U4" s="11"/>
      <c r="V4" s="11"/>
      <c r="W4" s="12"/>
    </row>
    <row r="5" ht="21.75" customHeight="1" spans="1:23">
      <c r="A5" s="13"/>
      <c r="B5" s="28"/>
      <c r="C5" s="13"/>
      <c r="D5" s="13"/>
      <c r="E5" s="14"/>
      <c r="F5" s="14"/>
      <c r="G5" s="14"/>
      <c r="H5" s="14"/>
      <c r="I5" s="28"/>
      <c r="J5" s="136" t="s">
        <v>58</v>
      </c>
      <c r="K5" s="137"/>
      <c r="L5" s="9" t="s">
        <v>59</v>
      </c>
      <c r="M5" s="9" t="s">
        <v>60</v>
      </c>
      <c r="N5" s="9" t="s">
        <v>58</v>
      </c>
      <c r="O5" s="9" t="s">
        <v>59</v>
      </c>
      <c r="P5" s="9" t="s">
        <v>60</v>
      </c>
      <c r="Q5" s="14"/>
      <c r="R5" s="9" t="s">
        <v>57</v>
      </c>
      <c r="S5" s="9" t="s">
        <v>64</v>
      </c>
      <c r="T5" s="9" t="s">
        <v>194</v>
      </c>
      <c r="U5" s="9" t="s">
        <v>66</v>
      </c>
      <c r="V5" s="9" t="s">
        <v>67</v>
      </c>
      <c r="W5" s="9" t="s">
        <v>68</v>
      </c>
    </row>
    <row r="6" ht="21" customHeight="1" spans="1:23">
      <c r="A6" s="28"/>
      <c r="B6" s="28"/>
      <c r="C6" s="28"/>
      <c r="D6" s="28"/>
      <c r="E6" s="28"/>
      <c r="F6" s="28"/>
      <c r="G6" s="28"/>
      <c r="H6" s="28"/>
      <c r="I6" s="28"/>
      <c r="J6" s="138" t="s">
        <v>57</v>
      </c>
      <c r="K6" s="139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</row>
    <row r="7" ht="39.75" customHeight="1" spans="1:23">
      <c r="A7" s="16"/>
      <c r="B7" s="18"/>
      <c r="C7" s="16"/>
      <c r="D7" s="16"/>
      <c r="E7" s="17"/>
      <c r="F7" s="17"/>
      <c r="G7" s="17"/>
      <c r="H7" s="17"/>
      <c r="I7" s="18"/>
      <c r="J7" s="65" t="s">
        <v>57</v>
      </c>
      <c r="K7" s="65" t="s">
        <v>226</v>
      </c>
      <c r="L7" s="17"/>
      <c r="M7" s="17"/>
      <c r="N7" s="17"/>
      <c r="O7" s="17"/>
      <c r="P7" s="17"/>
      <c r="Q7" s="17"/>
      <c r="R7" s="17"/>
      <c r="S7" s="17"/>
      <c r="T7" s="17"/>
      <c r="U7" s="18"/>
      <c r="V7" s="17"/>
      <c r="W7" s="17"/>
    </row>
    <row r="8" ht="15" customHeight="1" spans="1:23">
      <c r="A8" s="19">
        <v>1</v>
      </c>
      <c r="B8" s="19">
        <v>2</v>
      </c>
      <c r="C8" s="19">
        <v>3</v>
      </c>
      <c r="D8" s="19">
        <v>4</v>
      </c>
      <c r="E8" s="19">
        <v>5</v>
      </c>
      <c r="F8" s="19">
        <v>6</v>
      </c>
      <c r="G8" s="19">
        <v>7</v>
      </c>
      <c r="H8" s="19">
        <v>8</v>
      </c>
      <c r="I8" s="19">
        <v>9</v>
      </c>
      <c r="J8" s="19">
        <v>10</v>
      </c>
      <c r="K8" s="19">
        <v>11</v>
      </c>
      <c r="L8" s="35">
        <v>12</v>
      </c>
      <c r="M8" s="35">
        <v>13</v>
      </c>
      <c r="N8" s="35">
        <v>14</v>
      </c>
      <c r="O8" s="35">
        <v>15</v>
      </c>
      <c r="P8" s="35">
        <v>16</v>
      </c>
      <c r="Q8" s="35">
        <v>17</v>
      </c>
      <c r="R8" s="35">
        <v>18</v>
      </c>
      <c r="S8" s="35">
        <v>19</v>
      </c>
      <c r="T8" s="35">
        <v>20</v>
      </c>
      <c r="U8" s="19">
        <v>21</v>
      </c>
      <c r="V8" s="35">
        <v>22</v>
      </c>
      <c r="W8" s="19">
        <v>23</v>
      </c>
    </row>
    <row r="9" ht="21.75" customHeight="1" spans="1:23">
      <c r="A9" s="67" t="s">
        <v>227</v>
      </c>
      <c r="B9" s="67" t="s">
        <v>228</v>
      </c>
      <c r="C9" s="67" t="s">
        <v>229</v>
      </c>
      <c r="D9" s="67" t="s">
        <v>70</v>
      </c>
      <c r="E9" s="67" t="s">
        <v>113</v>
      </c>
      <c r="F9" s="67" t="s">
        <v>114</v>
      </c>
      <c r="G9" s="67" t="s">
        <v>230</v>
      </c>
      <c r="H9" s="67" t="s">
        <v>231</v>
      </c>
      <c r="I9" s="77">
        <v>122777.62</v>
      </c>
      <c r="J9" s="77">
        <v>122777.62</v>
      </c>
      <c r="K9" s="108">
        <v>122777.62</v>
      </c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</row>
    <row r="10" ht="21.75" customHeight="1" spans="1:23">
      <c r="A10" s="67" t="s">
        <v>227</v>
      </c>
      <c r="B10" s="67" t="s">
        <v>232</v>
      </c>
      <c r="C10" s="67" t="s">
        <v>233</v>
      </c>
      <c r="D10" s="67" t="s">
        <v>70</v>
      </c>
      <c r="E10" s="67" t="s">
        <v>113</v>
      </c>
      <c r="F10" s="67" t="s">
        <v>114</v>
      </c>
      <c r="G10" s="67" t="s">
        <v>230</v>
      </c>
      <c r="H10" s="67" t="s">
        <v>231</v>
      </c>
      <c r="I10" s="77">
        <v>1211687.72</v>
      </c>
      <c r="J10" s="77">
        <v>1211687.72</v>
      </c>
      <c r="K10" s="108">
        <v>1211687.72</v>
      </c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</row>
    <row r="11" ht="21.75" customHeight="1" spans="1:23">
      <c r="A11" s="67" t="s">
        <v>227</v>
      </c>
      <c r="B11" s="67" t="s">
        <v>234</v>
      </c>
      <c r="C11" s="67" t="s">
        <v>235</v>
      </c>
      <c r="D11" s="67" t="s">
        <v>70</v>
      </c>
      <c r="E11" s="67" t="s">
        <v>109</v>
      </c>
      <c r="F11" s="67" t="s">
        <v>110</v>
      </c>
      <c r="G11" s="67" t="s">
        <v>230</v>
      </c>
      <c r="H11" s="67" t="s">
        <v>231</v>
      </c>
      <c r="I11" s="77">
        <v>737.5</v>
      </c>
      <c r="J11" s="77">
        <v>737.5</v>
      </c>
      <c r="K11" s="108">
        <v>737.5</v>
      </c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</row>
    <row r="12" ht="21.75" customHeight="1" spans="1:23">
      <c r="A12" s="67" t="s">
        <v>236</v>
      </c>
      <c r="B12" s="67" t="s">
        <v>237</v>
      </c>
      <c r="C12" s="67" t="s">
        <v>238</v>
      </c>
      <c r="D12" s="67" t="s">
        <v>70</v>
      </c>
      <c r="E12" s="67" t="s">
        <v>113</v>
      </c>
      <c r="F12" s="67" t="s">
        <v>114</v>
      </c>
      <c r="G12" s="67" t="s">
        <v>239</v>
      </c>
      <c r="H12" s="67" t="s">
        <v>240</v>
      </c>
      <c r="I12" s="77"/>
      <c r="J12" s="77"/>
      <c r="K12" s="108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</row>
    <row r="13" ht="21.75" customHeight="1" spans="1:23">
      <c r="A13" s="67" t="s">
        <v>236</v>
      </c>
      <c r="B13" s="67" t="s">
        <v>237</v>
      </c>
      <c r="C13" s="67" t="s">
        <v>238</v>
      </c>
      <c r="D13" s="67" t="s">
        <v>70</v>
      </c>
      <c r="E13" s="67" t="s">
        <v>113</v>
      </c>
      <c r="F13" s="67" t="s">
        <v>114</v>
      </c>
      <c r="G13" s="67" t="s">
        <v>239</v>
      </c>
      <c r="H13" s="67" t="s">
        <v>240</v>
      </c>
      <c r="I13" s="77"/>
      <c r="J13" s="77"/>
      <c r="K13" s="108"/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</row>
    <row r="14" ht="21.75" customHeight="1" spans="1:23">
      <c r="A14" s="67" t="s">
        <v>236</v>
      </c>
      <c r="B14" s="67" t="s">
        <v>241</v>
      </c>
      <c r="C14" s="67" t="s">
        <v>242</v>
      </c>
      <c r="D14" s="67" t="s">
        <v>70</v>
      </c>
      <c r="E14" s="67" t="s">
        <v>113</v>
      </c>
      <c r="F14" s="67" t="s">
        <v>114</v>
      </c>
      <c r="G14" s="67" t="s">
        <v>243</v>
      </c>
      <c r="H14" s="67" t="s">
        <v>244</v>
      </c>
      <c r="I14" s="77"/>
      <c r="J14" s="77"/>
      <c r="K14" s="108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</row>
    <row r="15" ht="21.75" customHeight="1" spans="1:23">
      <c r="A15" s="67" t="s">
        <v>236</v>
      </c>
      <c r="B15" s="67" t="s">
        <v>241</v>
      </c>
      <c r="C15" s="67" t="s">
        <v>242</v>
      </c>
      <c r="D15" s="67" t="s">
        <v>70</v>
      </c>
      <c r="E15" s="67" t="s">
        <v>113</v>
      </c>
      <c r="F15" s="67" t="s">
        <v>114</v>
      </c>
      <c r="G15" s="67" t="s">
        <v>230</v>
      </c>
      <c r="H15" s="67" t="s">
        <v>231</v>
      </c>
      <c r="I15" s="77"/>
      <c r="J15" s="77"/>
      <c r="K15" s="108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</row>
    <row r="16" ht="21.75" customHeight="1" spans="1:23">
      <c r="A16" s="67" t="s">
        <v>236</v>
      </c>
      <c r="B16" s="67" t="s">
        <v>245</v>
      </c>
      <c r="C16" s="67" t="s">
        <v>246</v>
      </c>
      <c r="D16" s="67" t="s">
        <v>70</v>
      </c>
      <c r="E16" s="67" t="s">
        <v>109</v>
      </c>
      <c r="F16" s="67" t="s">
        <v>110</v>
      </c>
      <c r="G16" s="67" t="s">
        <v>247</v>
      </c>
      <c r="H16" s="67" t="s">
        <v>248</v>
      </c>
      <c r="I16" s="77">
        <v>38856</v>
      </c>
      <c r="J16" s="77">
        <v>38856</v>
      </c>
      <c r="K16" s="108">
        <v>38856</v>
      </c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</row>
    <row r="17" ht="21.75" customHeight="1" spans="1:23">
      <c r="A17" s="67" t="s">
        <v>236</v>
      </c>
      <c r="B17" s="67" t="s">
        <v>245</v>
      </c>
      <c r="C17" s="67" t="s">
        <v>246</v>
      </c>
      <c r="D17" s="67" t="s">
        <v>70</v>
      </c>
      <c r="E17" s="67" t="s">
        <v>109</v>
      </c>
      <c r="F17" s="67" t="s">
        <v>110</v>
      </c>
      <c r="G17" s="67" t="s">
        <v>249</v>
      </c>
      <c r="H17" s="67" t="s">
        <v>250</v>
      </c>
      <c r="I17" s="77">
        <v>261144</v>
      </c>
      <c r="J17" s="77">
        <v>261144</v>
      </c>
      <c r="K17" s="108">
        <v>261144</v>
      </c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</row>
    <row r="18" ht="21.75" customHeight="1" spans="1:23">
      <c r="A18" s="67" t="s">
        <v>236</v>
      </c>
      <c r="B18" s="67" t="s">
        <v>251</v>
      </c>
      <c r="C18" s="67" t="s">
        <v>252</v>
      </c>
      <c r="D18" s="67" t="s">
        <v>70</v>
      </c>
      <c r="E18" s="67" t="s">
        <v>107</v>
      </c>
      <c r="F18" s="67" t="s">
        <v>108</v>
      </c>
      <c r="G18" s="67" t="s">
        <v>253</v>
      </c>
      <c r="H18" s="67" t="s">
        <v>254</v>
      </c>
      <c r="I18" s="77"/>
      <c r="J18" s="77"/>
      <c r="K18" s="108"/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</row>
    <row r="19" ht="21.75" customHeight="1" spans="1:23">
      <c r="A19" s="67" t="s">
        <v>236</v>
      </c>
      <c r="B19" s="67" t="s">
        <v>251</v>
      </c>
      <c r="C19" s="67" t="s">
        <v>252</v>
      </c>
      <c r="D19" s="67" t="s">
        <v>70</v>
      </c>
      <c r="E19" s="67" t="s">
        <v>107</v>
      </c>
      <c r="F19" s="67" t="s">
        <v>108</v>
      </c>
      <c r="G19" s="67" t="s">
        <v>255</v>
      </c>
      <c r="H19" s="67" t="s">
        <v>256</v>
      </c>
      <c r="I19" s="77"/>
      <c r="J19" s="77"/>
      <c r="K19" s="108"/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</row>
    <row r="20" ht="21.75" customHeight="1" spans="1:23">
      <c r="A20" s="67" t="s">
        <v>236</v>
      </c>
      <c r="B20" s="67" t="s">
        <v>257</v>
      </c>
      <c r="C20" s="67" t="s">
        <v>258</v>
      </c>
      <c r="D20" s="67" t="s">
        <v>70</v>
      </c>
      <c r="E20" s="67" t="s">
        <v>107</v>
      </c>
      <c r="F20" s="67" t="s">
        <v>108</v>
      </c>
      <c r="G20" s="67" t="s">
        <v>259</v>
      </c>
      <c r="H20" s="67" t="s">
        <v>250</v>
      </c>
      <c r="I20" s="77"/>
      <c r="J20" s="77"/>
      <c r="K20" s="108"/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</row>
    <row r="21" ht="21.75" customHeight="1" spans="1:23">
      <c r="A21" s="67" t="s">
        <v>236</v>
      </c>
      <c r="B21" s="67" t="s">
        <v>260</v>
      </c>
      <c r="C21" s="67" t="s">
        <v>261</v>
      </c>
      <c r="D21" s="67" t="s">
        <v>70</v>
      </c>
      <c r="E21" s="67" t="s">
        <v>167</v>
      </c>
      <c r="F21" s="67" t="s">
        <v>168</v>
      </c>
      <c r="G21" s="67" t="s">
        <v>230</v>
      </c>
      <c r="H21" s="67" t="s">
        <v>231</v>
      </c>
      <c r="I21" s="77"/>
      <c r="J21" s="77"/>
      <c r="K21" s="108"/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</row>
    <row r="22" ht="18.75" customHeight="1" spans="1:23">
      <c r="A22" s="32" t="s">
        <v>169</v>
      </c>
      <c r="B22" s="33"/>
      <c r="C22" s="33"/>
      <c r="D22" s="33"/>
      <c r="E22" s="33"/>
      <c r="F22" s="33"/>
      <c r="G22" s="33"/>
      <c r="H22" s="34"/>
      <c r="I22" s="77">
        <v>1635202.84</v>
      </c>
      <c r="J22" s="77">
        <v>1635202.84</v>
      </c>
      <c r="K22" s="108">
        <v>1635202.84</v>
      </c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</row>
  </sheetData>
  <mergeCells count="28">
    <mergeCell ref="A2:W2"/>
    <mergeCell ref="A3:H3"/>
    <mergeCell ref="J4:M4"/>
    <mergeCell ref="N4:P4"/>
    <mergeCell ref="R4:W4"/>
    <mergeCell ref="A22:H22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45"/>
  <sheetViews>
    <sheetView showZeros="0" workbookViewId="0">
      <selection activeCell="A1" sqref="A1"/>
    </sheetView>
  </sheetViews>
  <sheetFormatPr defaultColWidth="9.13888888888889" defaultRowHeight="12" customHeight="1"/>
  <cols>
    <col min="1" max="1" width="34.2777777777778" customWidth="1"/>
    <col min="2" max="2" width="29" customWidth="1"/>
    <col min="3" max="5" width="23.5740740740741" customWidth="1"/>
    <col min="6" max="6" width="11.2777777777778" customWidth="1"/>
    <col min="7" max="7" width="25.1388888888889" customWidth="1"/>
    <col min="8" max="8" width="15.5740740740741" customWidth="1"/>
    <col min="9" max="9" width="13.4259259259259" customWidth="1"/>
    <col min="10" max="10" width="18.8518518518519" customWidth="1"/>
  </cols>
  <sheetData>
    <row r="1" ht="18" customHeight="1" spans="10:10">
      <c r="J1" s="2" t="s">
        <v>262</v>
      </c>
    </row>
    <row r="2" ht="39.75" customHeight="1" spans="1:10">
      <c r="A2" s="63" t="str">
        <f>"2025"&amp;"年部门项目支出绩效目标表"</f>
        <v>2025年部门项目支出绩效目标表</v>
      </c>
      <c r="B2" s="3"/>
      <c r="C2" s="3"/>
      <c r="D2" s="3"/>
      <c r="E2" s="3"/>
      <c r="F2" s="64"/>
      <c r="G2" s="3"/>
      <c r="H2" s="64"/>
      <c r="I2" s="64"/>
      <c r="J2" s="3"/>
    </row>
    <row r="3" ht="17.25" customHeight="1" spans="1:1">
      <c r="A3" s="4" t="str">
        <f>"单位名称："&amp;"寻甸回族彝族自治县羊街镇中心卫生院"</f>
        <v>单位名称：寻甸回族彝族自治县羊街镇中心卫生院</v>
      </c>
    </row>
    <row r="4" ht="44.25" customHeight="1" spans="1:10">
      <c r="A4" s="65" t="s">
        <v>181</v>
      </c>
      <c r="B4" s="65" t="s">
        <v>263</v>
      </c>
      <c r="C4" s="65" t="s">
        <v>264</v>
      </c>
      <c r="D4" s="65" t="s">
        <v>265</v>
      </c>
      <c r="E4" s="65" t="s">
        <v>266</v>
      </c>
      <c r="F4" s="66" t="s">
        <v>267</v>
      </c>
      <c r="G4" s="65" t="s">
        <v>268</v>
      </c>
      <c r="H4" s="66" t="s">
        <v>269</v>
      </c>
      <c r="I4" s="66" t="s">
        <v>270</v>
      </c>
      <c r="J4" s="65" t="s">
        <v>271</v>
      </c>
    </row>
    <row r="5" ht="18.75" customHeight="1" spans="1:10">
      <c r="A5" s="133">
        <v>1</v>
      </c>
      <c r="B5" s="133">
        <v>2</v>
      </c>
      <c r="C5" s="133">
        <v>3</v>
      </c>
      <c r="D5" s="133">
        <v>4</v>
      </c>
      <c r="E5" s="133">
        <v>5</v>
      </c>
      <c r="F5" s="35">
        <v>6</v>
      </c>
      <c r="G5" s="133">
        <v>7</v>
      </c>
      <c r="H5" s="35">
        <v>8</v>
      </c>
      <c r="I5" s="35">
        <v>9</v>
      </c>
      <c r="J5" s="133">
        <v>10</v>
      </c>
    </row>
    <row r="6" ht="42" customHeight="1" spans="1:10">
      <c r="A6" s="29" t="s">
        <v>70</v>
      </c>
      <c r="B6" s="67"/>
      <c r="C6" s="67"/>
      <c r="D6" s="67"/>
      <c r="E6" s="53"/>
      <c r="F6" s="68"/>
      <c r="G6" s="53"/>
      <c r="H6" s="68"/>
      <c r="I6" s="68"/>
      <c r="J6" s="53"/>
    </row>
    <row r="7" ht="42" customHeight="1" spans="1:10">
      <c r="A7" s="134" t="s">
        <v>233</v>
      </c>
      <c r="B7" s="20" t="s">
        <v>272</v>
      </c>
      <c r="C7" s="20" t="s">
        <v>273</v>
      </c>
      <c r="D7" s="20" t="s">
        <v>274</v>
      </c>
      <c r="E7" s="29" t="s">
        <v>275</v>
      </c>
      <c r="F7" s="20" t="s">
        <v>276</v>
      </c>
      <c r="G7" s="29" t="s">
        <v>277</v>
      </c>
      <c r="H7" s="20" t="s">
        <v>278</v>
      </c>
      <c r="I7" s="20" t="s">
        <v>279</v>
      </c>
      <c r="J7" s="29" t="s">
        <v>275</v>
      </c>
    </row>
    <row r="8" ht="42" customHeight="1" spans="1:10">
      <c r="A8" s="134" t="s">
        <v>233</v>
      </c>
      <c r="B8" s="20" t="s">
        <v>272</v>
      </c>
      <c r="C8" s="20" t="s">
        <v>273</v>
      </c>
      <c r="D8" s="20" t="s">
        <v>274</v>
      </c>
      <c r="E8" s="29" t="s">
        <v>280</v>
      </c>
      <c r="F8" s="20" t="s">
        <v>276</v>
      </c>
      <c r="G8" s="29" t="s">
        <v>281</v>
      </c>
      <c r="H8" s="20" t="s">
        <v>278</v>
      </c>
      <c r="I8" s="20" t="s">
        <v>279</v>
      </c>
      <c r="J8" s="29" t="s">
        <v>280</v>
      </c>
    </row>
    <row r="9" ht="42" customHeight="1" spans="1:10">
      <c r="A9" s="134" t="s">
        <v>233</v>
      </c>
      <c r="B9" s="20" t="s">
        <v>272</v>
      </c>
      <c r="C9" s="20" t="s">
        <v>273</v>
      </c>
      <c r="D9" s="20" t="s">
        <v>274</v>
      </c>
      <c r="E9" s="29" t="s">
        <v>282</v>
      </c>
      <c r="F9" s="20" t="s">
        <v>276</v>
      </c>
      <c r="G9" s="29" t="s">
        <v>283</v>
      </c>
      <c r="H9" s="20" t="s">
        <v>278</v>
      </c>
      <c r="I9" s="20" t="s">
        <v>279</v>
      </c>
      <c r="J9" s="29" t="s">
        <v>282</v>
      </c>
    </row>
    <row r="10" ht="42" customHeight="1" spans="1:10">
      <c r="A10" s="134" t="s">
        <v>233</v>
      </c>
      <c r="B10" s="20" t="s">
        <v>272</v>
      </c>
      <c r="C10" s="20" t="s">
        <v>273</v>
      </c>
      <c r="D10" s="20" t="s">
        <v>274</v>
      </c>
      <c r="E10" s="29" t="s">
        <v>284</v>
      </c>
      <c r="F10" s="20" t="s">
        <v>276</v>
      </c>
      <c r="G10" s="29" t="s">
        <v>277</v>
      </c>
      <c r="H10" s="20" t="s">
        <v>278</v>
      </c>
      <c r="I10" s="20" t="s">
        <v>279</v>
      </c>
      <c r="J10" s="29" t="s">
        <v>284</v>
      </c>
    </row>
    <row r="11" ht="42" customHeight="1" spans="1:10">
      <c r="A11" s="134" t="s">
        <v>233</v>
      </c>
      <c r="B11" s="20" t="s">
        <v>272</v>
      </c>
      <c r="C11" s="20" t="s">
        <v>273</v>
      </c>
      <c r="D11" s="20" t="s">
        <v>274</v>
      </c>
      <c r="E11" s="29" t="s">
        <v>285</v>
      </c>
      <c r="F11" s="20" t="s">
        <v>276</v>
      </c>
      <c r="G11" s="29" t="s">
        <v>286</v>
      </c>
      <c r="H11" s="20" t="s">
        <v>278</v>
      </c>
      <c r="I11" s="20" t="s">
        <v>279</v>
      </c>
      <c r="J11" s="29" t="s">
        <v>285</v>
      </c>
    </row>
    <row r="12" ht="42" customHeight="1" spans="1:10">
      <c r="A12" s="134" t="s">
        <v>233</v>
      </c>
      <c r="B12" s="20" t="s">
        <v>272</v>
      </c>
      <c r="C12" s="20" t="s">
        <v>273</v>
      </c>
      <c r="D12" s="20" t="s">
        <v>274</v>
      </c>
      <c r="E12" s="29" t="s">
        <v>287</v>
      </c>
      <c r="F12" s="20" t="s">
        <v>276</v>
      </c>
      <c r="G12" s="29" t="s">
        <v>283</v>
      </c>
      <c r="H12" s="20" t="s">
        <v>278</v>
      </c>
      <c r="I12" s="20" t="s">
        <v>279</v>
      </c>
      <c r="J12" s="29" t="s">
        <v>287</v>
      </c>
    </row>
    <row r="13" ht="42" customHeight="1" spans="1:10">
      <c r="A13" s="134" t="s">
        <v>233</v>
      </c>
      <c r="B13" s="20" t="s">
        <v>272</v>
      </c>
      <c r="C13" s="20" t="s">
        <v>273</v>
      </c>
      <c r="D13" s="20" t="s">
        <v>274</v>
      </c>
      <c r="E13" s="29" t="s">
        <v>288</v>
      </c>
      <c r="F13" s="20" t="s">
        <v>276</v>
      </c>
      <c r="G13" s="29" t="s">
        <v>277</v>
      </c>
      <c r="H13" s="20" t="s">
        <v>278</v>
      </c>
      <c r="I13" s="20" t="s">
        <v>279</v>
      </c>
      <c r="J13" s="29" t="s">
        <v>288</v>
      </c>
    </row>
    <row r="14" ht="42" customHeight="1" spans="1:10">
      <c r="A14" s="134" t="s">
        <v>233</v>
      </c>
      <c r="B14" s="20" t="s">
        <v>272</v>
      </c>
      <c r="C14" s="20" t="s">
        <v>273</v>
      </c>
      <c r="D14" s="20" t="s">
        <v>274</v>
      </c>
      <c r="E14" s="29" t="s">
        <v>289</v>
      </c>
      <c r="F14" s="20" t="s">
        <v>276</v>
      </c>
      <c r="G14" s="29" t="s">
        <v>290</v>
      </c>
      <c r="H14" s="20" t="s">
        <v>278</v>
      </c>
      <c r="I14" s="20" t="s">
        <v>279</v>
      </c>
      <c r="J14" s="29" t="s">
        <v>289</v>
      </c>
    </row>
    <row r="15" ht="42" customHeight="1" spans="1:10">
      <c r="A15" s="134" t="s">
        <v>233</v>
      </c>
      <c r="B15" s="20" t="s">
        <v>272</v>
      </c>
      <c r="C15" s="20" t="s">
        <v>273</v>
      </c>
      <c r="D15" s="20" t="s">
        <v>291</v>
      </c>
      <c r="E15" s="29" t="s">
        <v>292</v>
      </c>
      <c r="F15" s="20" t="s">
        <v>276</v>
      </c>
      <c r="G15" s="29" t="s">
        <v>293</v>
      </c>
      <c r="H15" s="20" t="s">
        <v>278</v>
      </c>
      <c r="I15" s="20" t="s">
        <v>279</v>
      </c>
      <c r="J15" s="29" t="s">
        <v>294</v>
      </c>
    </row>
    <row r="16" ht="42" customHeight="1" spans="1:10">
      <c r="A16" s="134" t="s">
        <v>233</v>
      </c>
      <c r="B16" s="20" t="s">
        <v>272</v>
      </c>
      <c r="C16" s="20" t="s">
        <v>273</v>
      </c>
      <c r="D16" s="20" t="s">
        <v>291</v>
      </c>
      <c r="E16" s="29" t="s">
        <v>295</v>
      </c>
      <c r="F16" s="20" t="s">
        <v>276</v>
      </c>
      <c r="G16" s="29" t="s">
        <v>293</v>
      </c>
      <c r="H16" s="20" t="s">
        <v>278</v>
      </c>
      <c r="I16" s="20" t="s">
        <v>279</v>
      </c>
      <c r="J16" s="29" t="s">
        <v>296</v>
      </c>
    </row>
    <row r="17" ht="42" customHeight="1" spans="1:10">
      <c r="A17" s="134" t="s">
        <v>233</v>
      </c>
      <c r="B17" s="20" t="s">
        <v>272</v>
      </c>
      <c r="C17" s="20" t="s">
        <v>273</v>
      </c>
      <c r="D17" s="20" t="s">
        <v>291</v>
      </c>
      <c r="E17" s="29" t="s">
        <v>297</v>
      </c>
      <c r="F17" s="20" t="s">
        <v>276</v>
      </c>
      <c r="G17" s="29" t="s">
        <v>293</v>
      </c>
      <c r="H17" s="20" t="s">
        <v>278</v>
      </c>
      <c r="I17" s="20" t="s">
        <v>279</v>
      </c>
      <c r="J17" s="29" t="s">
        <v>297</v>
      </c>
    </row>
    <row r="18" ht="42" customHeight="1" spans="1:10">
      <c r="A18" s="134" t="s">
        <v>233</v>
      </c>
      <c r="B18" s="20" t="s">
        <v>272</v>
      </c>
      <c r="C18" s="20" t="s">
        <v>273</v>
      </c>
      <c r="D18" s="20" t="s">
        <v>291</v>
      </c>
      <c r="E18" s="29" t="s">
        <v>298</v>
      </c>
      <c r="F18" s="20" t="s">
        <v>276</v>
      </c>
      <c r="G18" s="29" t="s">
        <v>293</v>
      </c>
      <c r="H18" s="20" t="s">
        <v>278</v>
      </c>
      <c r="I18" s="20" t="s">
        <v>279</v>
      </c>
      <c r="J18" s="29" t="s">
        <v>299</v>
      </c>
    </row>
    <row r="19" ht="42" customHeight="1" spans="1:10">
      <c r="A19" s="134" t="s">
        <v>233</v>
      </c>
      <c r="B19" s="20" t="s">
        <v>272</v>
      </c>
      <c r="C19" s="20" t="s">
        <v>273</v>
      </c>
      <c r="D19" s="20" t="s">
        <v>291</v>
      </c>
      <c r="E19" s="29" t="s">
        <v>300</v>
      </c>
      <c r="F19" s="20" t="s">
        <v>276</v>
      </c>
      <c r="G19" s="29" t="s">
        <v>283</v>
      </c>
      <c r="H19" s="20" t="s">
        <v>278</v>
      </c>
      <c r="I19" s="20" t="s">
        <v>279</v>
      </c>
      <c r="J19" s="29" t="s">
        <v>301</v>
      </c>
    </row>
    <row r="20" ht="42" customHeight="1" spans="1:10">
      <c r="A20" s="134" t="s">
        <v>233</v>
      </c>
      <c r="B20" s="20" t="s">
        <v>272</v>
      </c>
      <c r="C20" s="20" t="s">
        <v>302</v>
      </c>
      <c r="D20" s="20" t="s">
        <v>303</v>
      </c>
      <c r="E20" s="29" t="s">
        <v>304</v>
      </c>
      <c r="F20" s="20" t="s">
        <v>305</v>
      </c>
      <c r="G20" s="29" t="s">
        <v>306</v>
      </c>
      <c r="H20" s="20" t="s">
        <v>307</v>
      </c>
      <c r="I20" s="20" t="s">
        <v>308</v>
      </c>
      <c r="J20" s="29" t="s">
        <v>304</v>
      </c>
    </row>
    <row r="21" ht="42" customHeight="1" spans="1:10">
      <c r="A21" s="134" t="s">
        <v>233</v>
      </c>
      <c r="B21" s="20" t="s">
        <v>272</v>
      </c>
      <c r="C21" s="20" t="s">
        <v>302</v>
      </c>
      <c r="D21" s="20" t="s">
        <v>303</v>
      </c>
      <c r="E21" s="29" t="s">
        <v>309</v>
      </c>
      <c r="F21" s="20" t="s">
        <v>305</v>
      </c>
      <c r="G21" s="29" t="s">
        <v>310</v>
      </c>
      <c r="H21" s="20" t="s">
        <v>307</v>
      </c>
      <c r="I21" s="20" t="s">
        <v>308</v>
      </c>
      <c r="J21" s="29" t="s">
        <v>309</v>
      </c>
    </row>
    <row r="22" ht="42" customHeight="1" spans="1:10">
      <c r="A22" s="134" t="s">
        <v>233</v>
      </c>
      <c r="B22" s="20" t="s">
        <v>272</v>
      </c>
      <c r="C22" s="20" t="s">
        <v>302</v>
      </c>
      <c r="D22" s="20" t="s">
        <v>311</v>
      </c>
      <c r="E22" s="29" t="s">
        <v>312</v>
      </c>
      <c r="F22" s="20" t="s">
        <v>305</v>
      </c>
      <c r="G22" s="29" t="s">
        <v>310</v>
      </c>
      <c r="H22" s="20" t="s">
        <v>307</v>
      </c>
      <c r="I22" s="20" t="s">
        <v>308</v>
      </c>
      <c r="J22" s="29" t="s">
        <v>312</v>
      </c>
    </row>
    <row r="23" ht="42" customHeight="1" spans="1:10">
      <c r="A23" s="134" t="s">
        <v>233</v>
      </c>
      <c r="B23" s="20" t="s">
        <v>272</v>
      </c>
      <c r="C23" s="20" t="s">
        <v>313</v>
      </c>
      <c r="D23" s="20" t="s">
        <v>314</v>
      </c>
      <c r="E23" s="29" t="s">
        <v>315</v>
      </c>
      <c r="F23" s="20" t="s">
        <v>276</v>
      </c>
      <c r="G23" s="29" t="s">
        <v>277</v>
      </c>
      <c r="H23" s="20" t="s">
        <v>278</v>
      </c>
      <c r="I23" s="20" t="s">
        <v>279</v>
      </c>
      <c r="J23" s="29" t="s">
        <v>316</v>
      </c>
    </row>
    <row r="24" ht="42" customHeight="1" spans="1:10">
      <c r="A24" s="134" t="s">
        <v>229</v>
      </c>
      <c r="B24" s="20" t="s">
        <v>317</v>
      </c>
      <c r="C24" s="20" t="s">
        <v>273</v>
      </c>
      <c r="D24" s="20" t="s">
        <v>274</v>
      </c>
      <c r="E24" s="29" t="s">
        <v>318</v>
      </c>
      <c r="F24" s="20" t="s">
        <v>276</v>
      </c>
      <c r="G24" s="29" t="s">
        <v>283</v>
      </c>
      <c r="H24" s="20" t="s">
        <v>278</v>
      </c>
      <c r="I24" s="20" t="s">
        <v>279</v>
      </c>
      <c r="J24" s="29" t="s">
        <v>319</v>
      </c>
    </row>
    <row r="25" ht="42" customHeight="1" spans="1:10">
      <c r="A25" s="134" t="s">
        <v>229</v>
      </c>
      <c r="B25" s="20" t="s">
        <v>317</v>
      </c>
      <c r="C25" s="20" t="s">
        <v>273</v>
      </c>
      <c r="D25" s="20" t="s">
        <v>274</v>
      </c>
      <c r="E25" s="29" t="s">
        <v>320</v>
      </c>
      <c r="F25" s="20" t="s">
        <v>276</v>
      </c>
      <c r="G25" s="29" t="s">
        <v>281</v>
      </c>
      <c r="H25" s="20" t="s">
        <v>278</v>
      </c>
      <c r="I25" s="20" t="s">
        <v>279</v>
      </c>
      <c r="J25" s="29" t="s">
        <v>319</v>
      </c>
    </row>
    <row r="26" ht="42" customHeight="1" spans="1:10">
      <c r="A26" s="134" t="s">
        <v>229</v>
      </c>
      <c r="B26" s="20" t="s">
        <v>317</v>
      </c>
      <c r="C26" s="20" t="s">
        <v>273</v>
      </c>
      <c r="D26" s="20" t="s">
        <v>274</v>
      </c>
      <c r="E26" s="29" t="s">
        <v>321</v>
      </c>
      <c r="F26" s="20" t="s">
        <v>276</v>
      </c>
      <c r="G26" s="29" t="s">
        <v>283</v>
      </c>
      <c r="H26" s="20" t="s">
        <v>278</v>
      </c>
      <c r="I26" s="20" t="s">
        <v>279</v>
      </c>
      <c r="J26" s="29" t="s">
        <v>319</v>
      </c>
    </row>
    <row r="27" ht="42" customHeight="1" spans="1:10">
      <c r="A27" s="134" t="s">
        <v>229</v>
      </c>
      <c r="B27" s="20" t="s">
        <v>317</v>
      </c>
      <c r="C27" s="20" t="s">
        <v>273</v>
      </c>
      <c r="D27" s="20" t="s">
        <v>274</v>
      </c>
      <c r="E27" s="29" t="s">
        <v>322</v>
      </c>
      <c r="F27" s="20" t="s">
        <v>276</v>
      </c>
      <c r="G27" s="29" t="s">
        <v>277</v>
      </c>
      <c r="H27" s="20" t="s">
        <v>278</v>
      </c>
      <c r="I27" s="20" t="s">
        <v>279</v>
      </c>
      <c r="J27" s="29" t="s">
        <v>319</v>
      </c>
    </row>
    <row r="28" ht="42" customHeight="1" spans="1:10">
      <c r="A28" s="134" t="s">
        <v>229</v>
      </c>
      <c r="B28" s="20" t="s">
        <v>317</v>
      </c>
      <c r="C28" s="20" t="s">
        <v>273</v>
      </c>
      <c r="D28" s="20" t="s">
        <v>291</v>
      </c>
      <c r="E28" s="29" t="s">
        <v>323</v>
      </c>
      <c r="F28" s="20" t="s">
        <v>276</v>
      </c>
      <c r="G28" s="29" t="s">
        <v>293</v>
      </c>
      <c r="H28" s="20" t="s">
        <v>278</v>
      </c>
      <c r="I28" s="20" t="s">
        <v>279</v>
      </c>
      <c r="J28" s="29" t="s">
        <v>319</v>
      </c>
    </row>
    <row r="29" ht="42" customHeight="1" spans="1:10">
      <c r="A29" s="134" t="s">
        <v>229</v>
      </c>
      <c r="B29" s="20" t="s">
        <v>317</v>
      </c>
      <c r="C29" s="20" t="s">
        <v>273</v>
      </c>
      <c r="D29" s="20" t="s">
        <v>291</v>
      </c>
      <c r="E29" s="29" t="s">
        <v>324</v>
      </c>
      <c r="F29" s="20" t="s">
        <v>276</v>
      </c>
      <c r="G29" s="29" t="s">
        <v>293</v>
      </c>
      <c r="H29" s="20" t="s">
        <v>278</v>
      </c>
      <c r="I29" s="20" t="s">
        <v>279</v>
      </c>
      <c r="J29" s="29" t="s">
        <v>319</v>
      </c>
    </row>
    <row r="30" ht="42" customHeight="1" spans="1:10">
      <c r="A30" s="134" t="s">
        <v>229</v>
      </c>
      <c r="B30" s="20" t="s">
        <v>317</v>
      </c>
      <c r="C30" s="20" t="s">
        <v>273</v>
      </c>
      <c r="D30" s="20" t="s">
        <v>291</v>
      </c>
      <c r="E30" s="29" t="s">
        <v>325</v>
      </c>
      <c r="F30" s="20" t="s">
        <v>276</v>
      </c>
      <c r="G30" s="29" t="s">
        <v>293</v>
      </c>
      <c r="H30" s="20" t="s">
        <v>278</v>
      </c>
      <c r="I30" s="20" t="s">
        <v>279</v>
      </c>
      <c r="J30" s="29" t="s">
        <v>319</v>
      </c>
    </row>
    <row r="31" ht="42" customHeight="1" spans="1:10">
      <c r="A31" s="134" t="s">
        <v>229</v>
      </c>
      <c r="B31" s="20" t="s">
        <v>317</v>
      </c>
      <c r="C31" s="20" t="s">
        <v>273</v>
      </c>
      <c r="D31" s="20" t="s">
        <v>291</v>
      </c>
      <c r="E31" s="29" t="s">
        <v>326</v>
      </c>
      <c r="F31" s="20" t="s">
        <v>276</v>
      </c>
      <c r="G31" s="29" t="s">
        <v>293</v>
      </c>
      <c r="H31" s="20" t="s">
        <v>278</v>
      </c>
      <c r="I31" s="20" t="s">
        <v>279</v>
      </c>
      <c r="J31" s="29" t="s">
        <v>319</v>
      </c>
    </row>
    <row r="32" ht="42" customHeight="1" spans="1:10">
      <c r="A32" s="134" t="s">
        <v>229</v>
      </c>
      <c r="B32" s="20" t="s">
        <v>317</v>
      </c>
      <c r="C32" s="20" t="s">
        <v>302</v>
      </c>
      <c r="D32" s="20" t="s">
        <v>303</v>
      </c>
      <c r="E32" s="29" t="s">
        <v>327</v>
      </c>
      <c r="F32" s="20" t="s">
        <v>305</v>
      </c>
      <c r="G32" s="29" t="s">
        <v>328</v>
      </c>
      <c r="H32" s="20" t="s">
        <v>307</v>
      </c>
      <c r="I32" s="20" t="s">
        <v>308</v>
      </c>
      <c r="J32" s="29" t="s">
        <v>319</v>
      </c>
    </row>
    <row r="33" ht="42" customHeight="1" spans="1:10">
      <c r="A33" s="134" t="s">
        <v>229</v>
      </c>
      <c r="B33" s="20" t="s">
        <v>317</v>
      </c>
      <c r="C33" s="20" t="s">
        <v>302</v>
      </c>
      <c r="D33" s="20" t="s">
        <v>303</v>
      </c>
      <c r="E33" s="29" t="s">
        <v>329</v>
      </c>
      <c r="F33" s="20" t="s">
        <v>305</v>
      </c>
      <c r="G33" s="29" t="s">
        <v>310</v>
      </c>
      <c r="H33" s="20" t="s">
        <v>307</v>
      </c>
      <c r="I33" s="20" t="s">
        <v>308</v>
      </c>
      <c r="J33" s="29" t="s">
        <v>319</v>
      </c>
    </row>
    <row r="34" ht="42" customHeight="1" spans="1:10">
      <c r="A34" s="134" t="s">
        <v>229</v>
      </c>
      <c r="B34" s="20" t="s">
        <v>317</v>
      </c>
      <c r="C34" s="20" t="s">
        <v>313</v>
      </c>
      <c r="D34" s="20" t="s">
        <v>314</v>
      </c>
      <c r="E34" s="29" t="s">
        <v>330</v>
      </c>
      <c r="F34" s="20" t="s">
        <v>276</v>
      </c>
      <c r="G34" s="29" t="s">
        <v>283</v>
      </c>
      <c r="H34" s="20" t="s">
        <v>278</v>
      </c>
      <c r="I34" s="20" t="s">
        <v>279</v>
      </c>
      <c r="J34" s="29" t="s">
        <v>319</v>
      </c>
    </row>
    <row r="35" ht="42" customHeight="1" spans="1:10">
      <c r="A35" s="134" t="s">
        <v>235</v>
      </c>
      <c r="B35" s="20" t="s">
        <v>331</v>
      </c>
      <c r="C35" s="20" t="s">
        <v>273</v>
      </c>
      <c r="D35" s="20" t="s">
        <v>274</v>
      </c>
      <c r="E35" s="29" t="s">
        <v>332</v>
      </c>
      <c r="F35" s="20" t="s">
        <v>276</v>
      </c>
      <c r="G35" s="29" t="s">
        <v>333</v>
      </c>
      <c r="H35" s="20" t="s">
        <v>278</v>
      </c>
      <c r="I35" s="20" t="s">
        <v>279</v>
      </c>
      <c r="J35" s="29" t="s">
        <v>332</v>
      </c>
    </row>
    <row r="36" ht="42" customHeight="1" spans="1:10">
      <c r="A36" s="134" t="s">
        <v>235</v>
      </c>
      <c r="B36" s="20" t="s">
        <v>331</v>
      </c>
      <c r="C36" s="20" t="s">
        <v>273</v>
      </c>
      <c r="D36" s="20" t="s">
        <v>274</v>
      </c>
      <c r="E36" s="29" t="s">
        <v>334</v>
      </c>
      <c r="F36" s="20" t="s">
        <v>276</v>
      </c>
      <c r="G36" s="29" t="s">
        <v>335</v>
      </c>
      <c r="H36" s="20" t="s">
        <v>336</v>
      </c>
      <c r="I36" s="20" t="s">
        <v>279</v>
      </c>
      <c r="J36" s="29" t="s">
        <v>334</v>
      </c>
    </row>
    <row r="37" ht="42" customHeight="1" spans="1:10">
      <c r="A37" s="134" t="s">
        <v>235</v>
      </c>
      <c r="B37" s="20" t="s">
        <v>331</v>
      </c>
      <c r="C37" s="20" t="s">
        <v>273</v>
      </c>
      <c r="D37" s="20" t="s">
        <v>291</v>
      </c>
      <c r="E37" s="29" t="s">
        <v>337</v>
      </c>
      <c r="F37" s="20" t="s">
        <v>276</v>
      </c>
      <c r="G37" s="29" t="s">
        <v>283</v>
      </c>
      <c r="H37" s="20" t="s">
        <v>278</v>
      </c>
      <c r="I37" s="20" t="s">
        <v>279</v>
      </c>
      <c r="J37" s="29" t="s">
        <v>337</v>
      </c>
    </row>
    <row r="38" ht="42" customHeight="1" spans="1:10">
      <c r="A38" s="134" t="s">
        <v>235</v>
      </c>
      <c r="B38" s="20" t="s">
        <v>331</v>
      </c>
      <c r="C38" s="20" t="s">
        <v>273</v>
      </c>
      <c r="D38" s="20" t="s">
        <v>338</v>
      </c>
      <c r="E38" s="29" t="s">
        <v>339</v>
      </c>
      <c r="F38" s="20" t="s">
        <v>276</v>
      </c>
      <c r="G38" s="29" t="s">
        <v>340</v>
      </c>
      <c r="H38" s="20" t="s">
        <v>278</v>
      </c>
      <c r="I38" s="20" t="s">
        <v>279</v>
      </c>
      <c r="J38" s="29" t="s">
        <v>339</v>
      </c>
    </row>
    <row r="39" ht="42" customHeight="1" spans="1:10">
      <c r="A39" s="134" t="s">
        <v>235</v>
      </c>
      <c r="B39" s="20" t="s">
        <v>331</v>
      </c>
      <c r="C39" s="20" t="s">
        <v>302</v>
      </c>
      <c r="D39" s="20" t="s">
        <v>303</v>
      </c>
      <c r="E39" s="29" t="s">
        <v>341</v>
      </c>
      <c r="F39" s="20" t="s">
        <v>276</v>
      </c>
      <c r="G39" s="29" t="s">
        <v>281</v>
      </c>
      <c r="H39" s="20" t="s">
        <v>278</v>
      </c>
      <c r="I39" s="20" t="s">
        <v>308</v>
      </c>
      <c r="J39" s="29" t="s">
        <v>341</v>
      </c>
    </row>
    <row r="40" ht="42" customHeight="1" spans="1:10">
      <c r="A40" s="134" t="s">
        <v>235</v>
      </c>
      <c r="B40" s="20" t="s">
        <v>331</v>
      </c>
      <c r="C40" s="20" t="s">
        <v>313</v>
      </c>
      <c r="D40" s="20" t="s">
        <v>314</v>
      </c>
      <c r="E40" s="29" t="s">
        <v>342</v>
      </c>
      <c r="F40" s="20" t="s">
        <v>276</v>
      </c>
      <c r="G40" s="29" t="s">
        <v>281</v>
      </c>
      <c r="H40" s="20" t="s">
        <v>278</v>
      </c>
      <c r="I40" s="20" t="s">
        <v>279</v>
      </c>
      <c r="J40" s="29" t="s">
        <v>343</v>
      </c>
    </row>
    <row r="41" ht="42" customHeight="1" spans="1:10">
      <c r="A41" s="134" t="s">
        <v>246</v>
      </c>
      <c r="B41" s="20" t="s">
        <v>344</v>
      </c>
      <c r="C41" s="20" t="s">
        <v>273</v>
      </c>
      <c r="D41" s="20" t="s">
        <v>274</v>
      </c>
      <c r="E41" s="29" t="s">
        <v>345</v>
      </c>
      <c r="F41" s="20" t="s">
        <v>305</v>
      </c>
      <c r="G41" s="29" t="s">
        <v>346</v>
      </c>
      <c r="H41" s="20" t="s">
        <v>347</v>
      </c>
      <c r="I41" s="20" t="s">
        <v>279</v>
      </c>
      <c r="J41" s="29" t="s">
        <v>348</v>
      </c>
    </row>
    <row r="42" ht="42" customHeight="1" spans="1:10">
      <c r="A42" s="134" t="s">
        <v>246</v>
      </c>
      <c r="B42" s="20" t="s">
        <v>344</v>
      </c>
      <c r="C42" s="20" t="s">
        <v>273</v>
      </c>
      <c r="D42" s="20" t="s">
        <v>291</v>
      </c>
      <c r="E42" s="29" t="s">
        <v>349</v>
      </c>
      <c r="F42" s="20" t="s">
        <v>276</v>
      </c>
      <c r="G42" s="29" t="s">
        <v>350</v>
      </c>
      <c r="H42" s="20" t="s">
        <v>307</v>
      </c>
      <c r="I42" s="20" t="s">
        <v>308</v>
      </c>
      <c r="J42" s="29" t="s">
        <v>348</v>
      </c>
    </row>
    <row r="43" ht="42" customHeight="1" spans="1:10">
      <c r="A43" s="134" t="s">
        <v>246</v>
      </c>
      <c r="B43" s="20" t="s">
        <v>344</v>
      </c>
      <c r="C43" s="20" t="s">
        <v>273</v>
      </c>
      <c r="D43" s="20" t="s">
        <v>291</v>
      </c>
      <c r="E43" s="29" t="s">
        <v>351</v>
      </c>
      <c r="F43" s="20" t="s">
        <v>276</v>
      </c>
      <c r="G43" s="29" t="s">
        <v>281</v>
      </c>
      <c r="H43" s="20" t="s">
        <v>278</v>
      </c>
      <c r="I43" s="20" t="s">
        <v>279</v>
      </c>
      <c r="J43" s="29" t="s">
        <v>348</v>
      </c>
    </row>
    <row r="44" ht="42" customHeight="1" spans="1:10">
      <c r="A44" s="134" t="s">
        <v>246</v>
      </c>
      <c r="B44" s="20" t="s">
        <v>344</v>
      </c>
      <c r="C44" s="20" t="s">
        <v>302</v>
      </c>
      <c r="D44" s="20" t="s">
        <v>303</v>
      </c>
      <c r="E44" s="29" t="s">
        <v>352</v>
      </c>
      <c r="F44" s="20" t="s">
        <v>276</v>
      </c>
      <c r="G44" s="29" t="s">
        <v>353</v>
      </c>
      <c r="H44" s="20" t="s">
        <v>307</v>
      </c>
      <c r="I44" s="20" t="s">
        <v>308</v>
      </c>
      <c r="J44" s="29" t="s">
        <v>348</v>
      </c>
    </row>
    <row r="45" ht="42" customHeight="1" spans="1:10">
      <c r="A45" s="134" t="s">
        <v>246</v>
      </c>
      <c r="B45" s="20" t="s">
        <v>344</v>
      </c>
      <c r="C45" s="20" t="s">
        <v>313</v>
      </c>
      <c r="D45" s="20" t="s">
        <v>314</v>
      </c>
      <c r="E45" s="29" t="s">
        <v>354</v>
      </c>
      <c r="F45" s="20" t="s">
        <v>276</v>
      </c>
      <c r="G45" s="29" t="s">
        <v>281</v>
      </c>
      <c r="H45" s="20" t="s">
        <v>278</v>
      </c>
      <c r="I45" s="20" t="s">
        <v>279</v>
      </c>
      <c r="J45" s="29" t="s">
        <v>348</v>
      </c>
    </row>
  </sheetData>
  <mergeCells count="10">
    <mergeCell ref="A2:J2"/>
    <mergeCell ref="A3:H3"/>
    <mergeCell ref="A7:A23"/>
    <mergeCell ref="A24:A34"/>
    <mergeCell ref="A35:A40"/>
    <mergeCell ref="A41:A45"/>
    <mergeCell ref="B7:B23"/>
    <mergeCell ref="B24:B34"/>
    <mergeCell ref="B35:B40"/>
    <mergeCell ref="B41:B45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9"/>
  <sheetViews>
    <sheetView showZeros="0" workbookViewId="0">
      <selection activeCell="A1" sqref="A1"/>
    </sheetView>
  </sheetViews>
  <sheetFormatPr defaultColWidth="9.13888888888889" defaultRowHeight="14.25" customHeight="1" outlineLevelCol="5"/>
  <cols>
    <col min="1" max="1" width="32.1388888888889" customWidth="1"/>
    <col min="2" max="2" width="20.712962962963" customWidth="1"/>
    <col min="3" max="3" width="32.1388888888889" customWidth="1"/>
    <col min="4" max="4" width="27.712962962963" customWidth="1"/>
    <col min="5" max="6" width="36.712962962963" customWidth="1"/>
  </cols>
  <sheetData>
    <row r="1" ht="12" customHeight="1" spans="1:6">
      <c r="A1" s="119">
        <v>1</v>
      </c>
      <c r="B1" s="120">
        <v>0</v>
      </c>
      <c r="C1" s="119">
        <v>1</v>
      </c>
      <c r="D1" s="121"/>
      <c r="E1" s="121"/>
      <c r="F1" s="118" t="s">
        <v>355</v>
      </c>
    </row>
    <row r="2" ht="42" customHeight="1" spans="1:6">
      <c r="A2" s="122" t="str">
        <f>"2025"&amp;"年部门政府性基金预算支出预算表"</f>
        <v>2025年部门政府性基金预算支出预算表</v>
      </c>
      <c r="B2" s="122" t="s">
        <v>356</v>
      </c>
      <c r="C2" s="123"/>
      <c r="D2" s="124"/>
      <c r="E2" s="124"/>
      <c r="F2" s="124"/>
    </row>
    <row r="3" ht="13.5" customHeight="1" spans="1:6">
      <c r="A3" s="4" t="str">
        <f>"单位名称："&amp;"寻甸回族彝族自治县羊街镇中心卫生院"</f>
        <v>单位名称：寻甸回族彝族自治县羊街镇中心卫生院</v>
      </c>
      <c r="B3" s="4" t="s">
        <v>357</v>
      </c>
      <c r="C3" s="119"/>
      <c r="D3" s="121"/>
      <c r="E3" s="121"/>
      <c r="F3" s="118" t="s">
        <v>1</v>
      </c>
    </row>
    <row r="4" ht="19.5" customHeight="1" spans="1:6">
      <c r="A4" s="125" t="s">
        <v>179</v>
      </c>
      <c r="B4" s="126" t="s">
        <v>72</v>
      </c>
      <c r="C4" s="125" t="s">
        <v>73</v>
      </c>
      <c r="D4" s="10" t="s">
        <v>358</v>
      </c>
      <c r="E4" s="11"/>
      <c r="F4" s="12"/>
    </row>
    <row r="5" ht="18.75" customHeight="1" spans="1:6">
      <c r="A5" s="127"/>
      <c r="B5" s="128"/>
      <c r="C5" s="127"/>
      <c r="D5" s="15" t="s">
        <v>55</v>
      </c>
      <c r="E5" s="10" t="s">
        <v>75</v>
      </c>
      <c r="F5" s="15" t="s">
        <v>76</v>
      </c>
    </row>
    <row r="6" ht="18.75" customHeight="1" spans="1:6">
      <c r="A6" s="66">
        <v>1</v>
      </c>
      <c r="B6" s="129" t="s">
        <v>83</v>
      </c>
      <c r="C6" s="66">
        <v>3</v>
      </c>
      <c r="D6" s="130">
        <v>4</v>
      </c>
      <c r="E6" s="130">
        <v>5</v>
      </c>
      <c r="F6" s="130">
        <v>6</v>
      </c>
    </row>
    <row r="7" ht="21" customHeight="1" spans="1:6">
      <c r="A7" s="20"/>
      <c r="B7" s="20"/>
      <c r="C7" s="20"/>
      <c r="D7" s="77"/>
      <c r="E7" s="77"/>
      <c r="F7" s="77"/>
    </row>
    <row r="8" ht="21" customHeight="1" spans="1:6">
      <c r="A8" s="20"/>
      <c r="B8" s="20"/>
      <c r="C8" s="20"/>
      <c r="D8" s="77"/>
      <c r="E8" s="77"/>
      <c r="F8" s="77"/>
    </row>
    <row r="9" ht="18.75" customHeight="1" spans="1:6">
      <c r="A9" s="131" t="s">
        <v>169</v>
      </c>
      <c r="B9" s="131" t="s">
        <v>169</v>
      </c>
      <c r="C9" s="132" t="s">
        <v>169</v>
      </c>
      <c r="D9" s="77"/>
      <c r="E9" s="77"/>
      <c r="F9" s="77"/>
    </row>
  </sheetData>
  <mergeCells count="7">
    <mergeCell ref="A2:F2"/>
    <mergeCell ref="A3:C3"/>
    <mergeCell ref="D4:F4"/>
    <mergeCell ref="A9:C9"/>
    <mergeCell ref="A4:A5"/>
    <mergeCell ref="B4:B5"/>
    <mergeCell ref="C4:C5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S10"/>
  <sheetViews>
    <sheetView showZeros="0" workbookViewId="0">
      <selection activeCell="A1" sqref="A1"/>
    </sheetView>
  </sheetViews>
  <sheetFormatPr defaultColWidth="9.13888888888889" defaultRowHeight="14.25" customHeight="1"/>
  <cols>
    <col min="1" max="2" width="32.5740740740741" customWidth="1"/>
    <col min="3" max="3" width="41.1388888888889" customWidth="1"/>
    <col min="4" max="4" width="21.712962962963" customWidth="1"/>
    <col min="5" max="5" width="35.2777777777778" customWidth="1"/>
    <col min="6" max="6" width="7.71296296296296" customWidth="1"/>
    <col min="7" max="7" width="11.1388888888889" customWidth="1"/>
    <col min="8" max="8" width="13.2777777777778" customWidth="1"/>
    <col min="9" max="18" width="20" customWidth="1"/>
    <col min="19" max="19" width="19.8518518518519" customWidth="1"/>
  </cols>
  <sheetData>
    <row r="1" ht="15.75" customHeight="1" spans="2:19">
      <c r="B1" s="81"/>
      <c r="C1" s="81"/>
      <c r="R1" s="2"/>
      <c r="S1" s="2" t="s">
        <v>359</v>
      </c>
    </row>
    <row r="2" ht="41.25" customHeight="1" spans="1:19">
      <c r="A2" s="70" t="str">
        <f>"2025"&amp;"年部门政府采购预算表"</f>
        <v>2025年部门政府采购预算表</v>
      </c>
      <c r="B2" s="64"/>
      <c r="C2" s="64"/>
      <c r="D2" s="3"/>
      <c r="E2" s="3"/>
      <c r="F2" s="3"/>
      <c r="G2" s="3"/>
      <c r="H2" s="3"/>
      <c r="I2" s="3"/>
      <c r="J2" s="3"/>
      <c r="K2" s="3"/>
      <c r="L2" s="3"/>
      <c r="M2" s="64"/>
      <c r="N2" s="3"/>
      <c r="O2" s="3"/>
      <c r="P2" s="64"/>
      <c r="Q2" s="3"/>
      <c r="R2" s="64"/>
      <c r="S2" s="64"/>
    </row>
    <row r="3" ht="18.75" customHeight="1" spans="1:19">
      <c r="A3" s="109" t="str">
        <f>"单位名称："&amp;"寻甸回族彝族自治县羊街镇中心卫生院"</f>
        <v>单位名称：寻甸回族彝族自治县羊街镇中心卫生院</v>
      </c>
      <c r="B3" s="83"/>
      <c r="C3" s="83"/>
      <c r="D3" s="6"/>
      <c r="E3" s="6"/>
      <c r="F3" s="6"/>
      <c r="G3" s="6"/>
      <c r="H3" s="6"/>
      <c r="I3" s="6"/>
      <c r="J3" s="6"/>
      <c r="K3" s="6"/>
      <c r="L3" s="6"/>
      <c r="R3" s="7"/>
      <c r="S3" s="118" t="s">
        <v>1</v>
      </c>
    </row>
    <row r="4" ht="15.75" customHeight="1" spans="1:19">
      <c r="A4" s="9" t="s">
        <v>178</v>
      </c>
      <c r="B4" s="84" t="s">
        <v>179</v>
      </c>
      <c r="C4" s="84" t="s">
        <v>360</v>
      </c>
      <c r="D4" s="85" t="s">
        <v>361</v>
      </c>
      <c r="E4" s="85" t="s">
        <v>362</v>
      </c>
      <c r="F4" s="85" t="s">
        <v>363</v>
      </c>
      <c r="G4" s="85" t="s">
        <v>364</v>
      </c>
      <c r="H4" s="85" t="s">
        <v>365</v>
      </c>
      <c r="I4" s="98" t="s">
        <v>186</v>
      </c>
      <c r="J4" s="98"/>
      <c r="K4" s="98"/>
      <c r="L4" s="98"/>
      <c r="M4" s="99"/>
      <c r="N4" s="98"/>
      <c r="O4" s="98"/>
      <c r="P4" s="78"/>
      <c r="Q4" s="98"/>
      <c r="R4" s="99"/>
      <c r="S4" s="79"/>
    </row>
    <row r="5" ht="17.25" customHeight="1" spans="1:19">
      <c r="A5" s="14"/>
      <c r="B5" s="86"/>
      <c r="C5" s="86"/>
      <c r="D5" s="87"/>
      <c r="E5" s="87"/>
      <c r="F5" s="87"/>
      <c r="G5" s="87"/>
      <c r="H5" s="87"/>
      <c r="I5" s="87" t="s">
        <v>55</v>
      </c>
      <c r="J5" s="87" t="s">
        <v>58</v>
      </c>
      <c r="K5" s="87" t="s">
        <v>366</v>
      </c>
      <c r="L5" s="87" t="s">
        <v>367</v>
      </c>
      <c r="M5" s="100" t="s">
        <v>368</v>
      </c>
      <c r="N5" s="101" t="s">
        <v>369</v>
      </c>
      <c r="O5" s="101"/>
      <c r="P5" s="106"/>
      <c r="Q5" s="101"/>
      <c r="R5" s="107"/>
      <c r="S5" s="88"/>
    </row>
    <row r="6" ht="54" customHeight="1" spans="1:19">
      <c r="A6" s="17"/>
      <c r="B6" s="88"/>
      <c r="C6" s="88"/>
      <c r="D6" s="89"/>
      <c r="E6" s="89"/>
      <c r="F6" s="89"/>
      <c r="G6" s="89"/>
      <c r="H6" s="89"/>
      <c r="I6" s="89"/>
      <c r="J6" s="89" t="s">
        <v>57</v>
      </c>
      <c r="K6" s="89"/>
      <c r="L6" s="89"/>
      <c r="M6" s="102"/>
      <c r="N6" s="89" t="s">
        <v>57</v>
      </c>
      <c r="O6" s="89" t="s">
        <v>64</v>
      </c>
      <c r="P6" s="88" t="s">
        <v>65</v>
      </c>
      <c r="Q6" s="89" t="s">
        <v>66</v>
      </c>
      <c r="R6" s="102" t="s">
        <v>67</v>
      </c>
      <c r="S6" s="88" t="s">
        <v>68</v>
      </c>
    </row>
    <row r="7" ht="18" customHeight="1" spans="1:19">
      <c r="A7" s="110">
        <v>1</v>
      </c>
      <c r="B7" s="110" t="s">
        <v>83</v>
      </c>
      <c r="C7" s="111">
        <v>3</v>
      </c>
      <c r="D7" s="111">
        <v>4</v>
      </c>
      <c r="E7" s="110">
        <v>5</v>
      </c>
      <c r="F7" s="110">
        <v>6</v>
      </c>
      <c r="G7" s="110">
        <v>7</v>
      </c>
      <c r="H7" s="110">
        <v>8</v>
      </c>
      <c r="I7" s="110">
        <v>9</v>
      </c>
      <c r="J7" s="110">
        <v>10</v>
      </c>
      <c r="K7" s="110">
        <v>11</v>
      </c>
      <c r="L7" s="110">
        <v>12</v>
      </c>
      <c r="M7" s="110">
        <v>13</v>
      </c>
      <c r="N7" s="110">
        <v>14</v>
      </c>
      <c r="O7" s="110">
        <v>15</v>
      </c>
      <c r="P7" s="110">
        <v>16</v>
      </c>
      <c r="Q7" s="110">
        <v>17</v>
      </c>
      <c r="R7" s="110">
        <v>18</v>
      </c>
      <c r="S7" s="110">
        <v>19</v>
      </c>
    </row>
    <row r="8" ht="21" customHeight="1" spans="1:19">
      <c r="A8" s="90"/>
      <c r="B8" s="91"/>
      <c r="C8" s="91"/>
      <c r="D8" s="92"/>
      <c r="E8" s="92"/>
      <c r="F8" s="92"/>
      <c r="G8" s="112"/>
      <c r="H8" s="77"/>
      <c r="I8" s="77"/>
      <c r="J8" s="77"/>
      <c r="K8" s="77"/>
      <c r="L8" s="77"/>
      <c r="M8" s="77"/>
      <c r="N8" s="77"/>
      <c r="O8" s="77"/>
      <c r="P8" s="108"/>
      <c r="Q8" s="108"/>
      <c r="R8" s="77"/>
      <c r="S8" s="77"/>
    </row>
    <row r="9" ht="21" customHeight="1" spans="1:19">
      <c r="A9" s="93" t="s">
        <v>169</v>
      </c>
      <c r="B9" s="94"/>
      <c r="C9" s="94"/>
      <c r="D9" s="95"/>
      <c r="E9" s="95"/>
      <c r="F9" s="95"/>
      <c r="G9" s="113"/>
      <c r="H9" s="77"/>
      <c r="I9" s="77"/>
      <c r="J9" s="77"/>
      <c r="K9" s="77"/>
      <c r="L9" s="77"/>
      <c r="M9" s="77"/>
      <c r="N9" s="77"/>
      <c r="O9" s="77"/>
      <c r="P9" s="108"/>
      <c r="Q9" s="108"/>
      <c r="R9" s="77"/>
      <c r="S9" s="77"/>
    </row>
    <row r="10" ht="21" customHeight="1" spans="1:19">
      <c r="A10" s="114" t="s">
        <v>370</v>
      </c>
      <c r="B10" s="115"/>
      <c r="C10" s="115"/>
      <c r="D10" s="114"/>
      <c r="E10" s="114"/>
      <c r="F10" s="114"/>
      <c r="G10" s="116"/>
      <c r="H10" s="117"/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17"/>
    </row>
  </sheetData>
  <mergeCells count="19">
    <mergeCell ref="A2:S2"/>
    <mergeCell ref="A3:H3"/>
    <mergeCell ref="I4:S4"/>
    <mergeCell ref="N5:S5"/>
    <mergeCell ref="A9:G9"/>
    <mergeCell ref="A10:S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  <mergeCell ref="L5:L6"/>
    <mergeCell ref="M5:M6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T9"/>
  <sheetViews>
    <sheetView showZeros="0" workbookViewId="0">
      <selection activeCell="A1" sqref="A1"/>
    </sheetView>
  </sheetViews>
  <sheetFormatPr defaultColWidth="9.13888888888889" defaultRowHeight="14.25" customHeight="1"/>
  <cols>
    <col min="1" max="5" width="39.1388888888889" customWidth="1"/>
    <col min="6" max="6" width="27.5740740740741" customWidth="1"/>
    <col min="7" max="7" width="28.5740740740741" customWidth="1"/>
    <col min="8" max="8" width="28.1388888888889" customWidth="1"/>
    <col min="9" max="9" width="39.1388888888889" customWidth="1"/>
    <col min="10" max="18" width="20.4259259259259" customWidth="1"/>
    <col min="19" max="20" width="20.2777777777778" customWidth="1"/>
  </cols>
  <sheetData>
    <row r="1" ht="16.5" customHeight="1" spans="1:20">
      <c r="A1" s="74"/>
      <c r="B1" s="81"/>
      <c r="C1" s="81"/>
      <c r="D1" s="81"/>
      <c r="E1" s="81"/>
      <c r="F1" s="81"/>
      <c r="G1" s="81"/>
      <c r="H1" s="74"/>
      <c r="I1" s="74"/>
      <c r="J1" s="74"/>
      <c r="K1" s="74"/>
      <c r="L1" s="74"/>
      <c r="M1" s="74"/>
      <c r="N1" s="96"/>
      <c r="O1" s="74"/>
      <c r="P1" s="74"/>
      <c r="Q1" s="81"/>
      <c r="R1" s="74"/>
      <c r="S1" s="104"/>
      <c r="T1" s="104" t="s">
        <v>371</v>
      </c>
    </row>
    <row r="2" ht="41.25" customHeight="1" spans="1:20">
      <c r="A2" s="70" t="str">
        <f>"2025"&amp;"年部门政府购买服务预算表"</f>
        <v>2025年部门政府购买服务预算表</v>
      </c>
      <c r="B2" s="64"/>
      <c r="C2" s="64"/>
      <c r="D2" s="64"/>
      <c r="E2" s="64"/>
      <c r="F2" s="64"/>
      <c r="G2" s="64"/>
      <c r="H2" s="82"/>
      <c r="I2" s="82"/>
      <c r="J2" s="82"/>
      <c r="K2" s="82"/>
      <c r="L2" s="82"/>
      <c r="M2" s="82"/>
      <c r="N2" s="97"/>
      <c r="O2" s="82"/>
      <c r="P2" s="82"/>
      <c r="Q2" s="64"/>
      <c r="R2" s="82"/>
      <c r="S2" s="97"/>
      <c r="T2" s="64"/>
    </row>
    <row r="3" ht="22.5" customHeight="1" spans="1:20">
      <c r="A3" s="71" t="str">
        <f>"单位名称："&amp;"寻甸回族彝族自治县羊街镇中心卫生院"</f>
        <v>单位名称：寻甸回族彝族自治县羊街镇中心卫生院</v>
      </c>
      <c r="B3" s="83"/>
      <c r="C3" s="83"/>
      <c r="D3" s="83"/>
      <c r="E3" s="83"/>
      <c r="F3" s="83"/>
      <c r="G3" s="83"/>
      <c r="H3" s="72"/>
      <c r="I3" s="72"/>
      <c r="J3" s="72"/>
      <c r="K3" s="72"/>
      <c r="L3" s="72"/>
      <c r="M3" s="72"/>
      <c r="N3" s="96"/>
      <c r="O3" s="74"/>
      <c r="P3" s="74"/>
      <c r="Q3" s="81"/>
      <c r="R3" s="74"/>
      <c r="S3" s="105"/>
      <c r="T3" s="104" t="s">
        <v>1</v>
      </c>
    </row>
    <row r="4" ht="24" customHeight="1" spans="1:20">
      <c r="A4" s="9" t="s">
        <v>178</v>
      </c>
      <c r="B4" s="84" t="s">
        <v>179</v>
      </c>
      <c r="C4" s="84" t="s">
        <v>360</v>
      </c>
      <c r="D4" s="84" t="s">
        <v>372</v>
      </c>
      <c r="E4" s="84" t="s">
        <v>373</v>
      </c>
      <c r="F4" s="84" t="s">
        <v>374</v>
      </c>
      <c r="G4" s="84" t="s">
        <v>375</v>
      </c>
      <c r="H4" s="85" t="s">
        <v>376</v>
      </c>
      <c r="I4" s="85" t="s">
        <v>377</v>
      </c>
      <c r="J4" s="98" t="s">
        <v>186</v>
      </c>
      <c r="K4" s="98"/>
      <c r="L4" s="98"/>
      <c r="M4" s="98"/>
      <c r="N4" s="99"/>
      <c r="O4" s="98"/>
      <c r="P4" s="98"/>
      <c r="Q4" s="78"/>
      <c r="R4" s="98"/>
      <c r="S4" s="99"/>
      <c r="T4" s="79"/>
    </row>
    <row r="5" ht="24" customHeight="1" spans="1:20">
      <c r="A5" s="14"/>
      <c r="B5" s="86"/>
      <c r="C5" s="86"/>
      <c r="D5" s="86"/>
      <c r="E5" s="86"/>
      <c r="F5" s="86"/>
      <c r="G5" s="86"/>
      <c r="H5" s="87"/>
      <c r="I5" s="87"/>
      <c r="J5" s="87" t="s">
        <v>55</v>
      </c>
      <c r="K5" s="87" t="s">
        <v>58</v>
      </c>
      <c r="L5" s="87" t="s">
        <v>366</v>
      </c>
      <c r="M5" s="87" t="s">
        <v>367</v>
      </c>
      <c r="N5" s="100" t="s">
        <v>368</v>
      </c>
      <c r="O5" s="101" t="s">
        <v>369</v>
      </c>
      <c r="P5" s="101"/>
      <c r="Q5" s="106"/>
      <c r="R5" s="101"/>
      <c r="S5" s="107"/>
      <c r="T5" s="88"/>
    </row>
    <row r="6" ht="54" customHeight="1" spans="1:20">
      <c r="A6" s="17"/>
      <c r="B6" s="88"/>
      <c r="C6" s="88"/>
      <c r="D6" s="88"/>
      <c r="E6" s="88"/>
      <c r="F6" s="88"/>
      <c r="G6" s="88"/>
      <c r="H6" s="89"/>
      <c r="I6" s="89"/>
      <c r="J6" s="89"/>
      <c r="K6" s="89" t="s">
        <v>57</v>
      </c>
      <c r="L6" s="89"/>
      <c r="M6" s="89"/>
      <c r="N6" s="102"/>
      <c r="O6" s="89" t="s">
        <v>57</v>
      </c>
      <c r="P6" s="89" t="s">
        <v>64</v>
      </c>
      <c r="Q6" s="88" t="s">
        <v>65</v>
      </c>
      <c r="R6" s="89" t="s">
        <v>66</v>
      </c>
      <c r="S6" s="102" t="s">
        <v>67</v>
      </c>
      <c r="T6" s="88" t="s">
        <v>68</v>
      </c>
    </row>
    <row r="7" ht="17.25" customHeight="1" spans="1:20">
      <c r="A7" s="18">
        <v>1</v>
      </c>
      <c r="B7" s="88">
        <v>2</v>
      </c>
      <c r="C7" s="18">
        <v>3</v>
      </c>
      <c r="D7" s="18">
        <v>4</v>
      </c>
      <c r="E7" s="88">
        <v>5</v>
      </c>
      <c r="F7" s="18">
        <v>6</v>
      </c>
      <c r="G7" s="18">
        <v>7</v>
      </c>
      <c r="H7" s="88">
        <v>8</v>
      </c>
      <c r="I7" s="18">
        <v>9</v>
      </c>
      <c r="J7" s="18">
        <v>10</v>
      </c>
      <c r="K7" s="88">
        <v>11</v>
      </c>
      <c r="L7" s="18">
        <v>12</v>
      </c>
      <c r="M7" s="18">
        <v>13</v>
      </c>
      <c r="N7" s="88">
        <v>14</v>
      </c>
      <c r="O7" s="18">
        <v>15</v>
      </c>
      <c r="P7" s="18">
        <v>16</v>
      </c>
      <c r="Q7" s="88">
        <v>17</v>
      </c>
      <c r="R7" s="18">
        <v>18</v>
      </c>
      <c r="S7" s="18">
        <v>19</v>
      </c>
      <c r="T7" s="18">
        <v>20</v>
      </c>
    </row>
    <row r="8" ht="21" customHeight="1" spans="1:20">
      <c r="A8" s="90"/>
      <c r="B8" s="91"/>
      <c r="C8" s="91"/>
      <c r="D8" s="91"/>
      <c r="E8" s="91"/>
      <c r="F8" s="91"/>
      <c r="G8" s="91"/>
      <c r="H8" s="92"/>
      <c r="I8" s="92"/>
      <c r="J8" s="77"/>
      <c r="K8" s="77"/>
      <c r="L8" s="77"/>
      <c r="M8" s="77"/>
      <c r="N8" s="77"/>
      <c r="O8" s="77"/>
      <c r="P8" s="77"/>
      <c r="Q8" s="108"/>
      <c r="R8" s="108"/>
      <c r="S8" s="77"/>
      <c r="T8" s="77"/>
    </row>
    <row r="9" ht="21" customHeight="1" spans="1:20">
      <c r="A9" s="93" t="s">
        <v>169</v>
      </c>
      <c r="B9" s="94"/>
      <c r="C9" s="94"/>
      <c r="D9" s="94"/>
      <c r="E9" s="94"/>
      <c r="F9" s="94"/>
      <c r="G9" s="94"/>
      <c r="H9" s="95"/>
      <c r="I9" s="103"/>
      <c r="J9" s="77"/>
      <c r="K9" s="77"/>
      <c r="L9" s="77"/>
      <c r="M9" s="77"/>
      <c r="N9" s="77"/>
      <c r="O9" s="77"/>
      <c r="P9" s="77"/>
      <c r="Q9" s="108"/>
      <c r="R9" s="108"/>
      <c r="S9" s="77"/>
      <c r="T9" s="77"/>
    </row>
  </sheetData>
  <mergeCells count="19">
    <mergeCell ref="A2:T2"/>
    <mergeCell ref="A3:I3"/>
    <mergeCell ref="J4:T4"/>
    <mergeCell ref="O5:T5"/>
    <mergeCell ref="A9:I9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5:J6"/>
    <mergeCell ref="K5:K6"/>
    <mergeCell ref="L5:L6"/>
    <mergeCell ref="M5:M6"/>
    <mergeCell ref="N5:N6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X8"/>
  <sheetViews>
    <sheetView showZeros="0" workbookViewId="0">
      <selection activeCell="A1" sqref="A1"/>
    </sheetView>
  </sheetViews>
  <sheetFormatPr defaultColWidth="9.13888888888889" defaultRowHeight="14.25" customHeight="1" outlineLevelRow="7"/>
  <cols>
    <col min="1" max="1" width="37.712962962963" customWidth="1"/>
    <col min="2" max="24" width="20" customWidth="1"/>
  </cols>
  <sheetData>
    <row r="1" ht="17.25" customHeight="1" spans="4:24">
      <c r="D1" s="69"/>
      <c r="W1" s="2"/>
      <c r="X1" s="2" t="s">
        <v>378</v>
      </c>
    </row>
    <row r="2" ht="41.25" customHeight="1" spans="1:24">
      <c r="A2" s="70" t="str">
        <f>"2025"&amp;"年对下转移支付预算表"</f>
        <v>2025年对下转移支付预算表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64"/>
      <c r="X2" s="64"/>
    </row>
    <row r="3" ht="18" customHeight="1" spans="1:24">
      <c r="A3" s="71" t="str">
        <f>"单位名称："&amp;"寻甸回族彝族自治县羊街镇中心卫生院"</f>
        <v>单位名称：寻甸回族彝族自治县羊街镇中心卫生院</v>
      </c>
      <c r="B3" s="72"/>
      <c r="C3" s="72"/>
      <c r="D3" s="73"/>
      <c r="E3" s="74"/>
      <c r="F3" s="74"/>
      <c r="G3" s="74"/>
      <c r="H3" s="74"/>
      <c r="I3" s="74"/>
      <c r="W3" s="7"/>
      <c r="X3" s="7" t="s">
        <v>1</v>
      </c>
    </row>
    <row r="4" ht="19.5" customHeight="1" spans="1:24">
      <c r="A4" s="27" t="s">
        <v>379</v>
      </c>
      <c r="B4" s="10" t="s">
        <v>186</v>
      </c>
      <c r="C4" s="11"/>
      <c r="D4" s="11"/>
      <c r="E4" s="10" t="s">
        <v>380</v>
      </c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78"/>
      <c r="X4" s="79"/>
    </row>
    <row r="5" ht="40.5" customHeight="1" spans="1:24">
      <c r="A5" s="18"/>
      <c r="B5" s="28" t="s">
        <v>55</v>
      </c>
      <c r="C5" s="9" t="s">
        <v>58</v>
      </c>
      <c r="D5" s="75" t="s">
        <v>366</v>
      </c>
      <c r="E5" s="47" t="s">
        <v>381</v>
      </c>
      <c r="F5" s="47" t="s">
        <v>382</v>
      </c>
      <c r="G5" s="47" t="s">
        <v>383</v>
      </c>
      <c r="H5" s="47" t="s">
        <v>384</v>
      </c>
      <c r="I5" s="47" t="s">
        <v>385</v>
      </c>
      <c r="J5" s="47" t="s">
        <v>386</v>
      </c>
      <c r="K5" s="47" t="s">
        <v>387</v>
      </c>
      <c r="L5" s="47" t="s">
        <v>388</v>
      </c>
      <c r="M5" s="47" t="s">
        <v>389</v>
      </c>
      <c r="N5" s="47" t="s">
        <v>390</v>
      </c>
      <c r="O5" s="47" t="s">
        <v>391</v>
      </c>
      <c r="P5" s="47" t="s">
        <v>392</v>
      </c>
      <c r="Q5" s="47" t="s">
        <v>393</v>
      </c>
      <c r="R5" s="47" t="s">
        <v>394</v>
      </c>
      <c r="S5" s="47" t="s">
        <v>395</v>
      </c>
      <c r="T5" s="47" t="s">
        <v>396</v>
      </c>
      <c r="U5" s="47" t="s">
        <v>397</v>
      </c>
      <c r="V5" s="47" t="s">
        <v>398</v>
      </c>
      <c r="W5" s="47" t="s">
        <v>399</v>
      </c>
      <c r="X5" s="80" t="s">
        <v>400</v>
      </c>
    </row>
    <row r="6" ht="19.5" customHeight="1" spans="1:24">
      <c r="A6" s="19">
        <v>1</v>
      </c>
      <c r="B6" s="19">
        <v>2</v>
      </c>
      <c r="C6" s="19">
        <v>3</v>
      </c>
      <c r="D6" s="76">
        <v>4</v>
      </c>
      <c r="E6" s="35">
        <v>5</v>
      </c>
      <c r="F6" s="19">
        <v>6</v>
      </c>
      <c r="G6" s="19">
        <v>7</v>
      </c>
      <c r="H6" s="76">
        <v>8</v>
      </c>
      <c r="I6" s="19">
        <v>9</v>
      </c>
      <c r="J6" s="19">
        <v>10</v>
      </c>
      <c r="K6" s="19">
        <v>11</v>
      </c>
      <c r="L6" s="76">
        <v>12</v>
      </c>
      <c r="M6" s="19">
        <v>13</v>
      </c>
      <c r="N6" s="19">
        <v>14</v>
      </c>
      <c r="O6" s="19">
        <v>15</v>
      </c>
      <c r="P6" s="76">
        <v>16</v>
      </c>
      <c r="Q6" s="19">
        <v>17</v>
      </c>
      <c r="R6" s="19">
        <v>18</v>
      </c>
      <c r="S6" s="19">
        <v>19</v>
      </c>
      <c r="T6" s="76">
        <v>20</v>
      </c>
      <c r="U6" s="76">
        <v>21</v>
      </c>
      <c r="V6" s="76">
        <v>22</v>
      </c>
      <c r="W6" s="35">
        <v>23</v>
      </c>
      <c r="X6" s="35">
        <v>24</v>
      </c>
    </row>
    <row r="7" ht="19.5" customHeight="1" spans="1:24">
      <c r="A7" s="29"/>
      <c r="B7" s="77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</row>
    <row r="8" ht="19.5" customHeight="1" spans="1:24">
      <c r="A8" s="67"/>
      <c r="B8" s="77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</row>
  </sheetData>
  <mergeCells count="5">
    <mergeCell ref="A2:X2"/>
    <mergeCell ref="A3:I3"/>
    <mergeCell ref="B4:D4"/>
    <mergeCell ref="E4:X4"/>
    <mergeCell ref="A4:A5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7"/>
  <sheetViews>
    <sheetView showZeros="0" workbookViewId="0">
      <selection activeCell="A1" sqref="A1"/>
    </sheetView>
  </sheetViews>
  <sheetFormatPr defaultColWidth="9.13888888888889" defaultRowHeight="12" customHeight="1" outlineLevelRow="6"/>
  <cols>
    <col min="1" max="1" width="34.2777777777778" customWidth="1"/>
    <col min="2" max="2" width="29" customWidth="1"/>
    <col min="3" max="5" width="23.5740740740741" customWidth="1"/>
    <col min="6" max="6" width="11.2777777777778" customWidth="1"/>
    <col min="7" max="7" width="25.1388888888889" customWidth="1"/>
    <col min="8" max="8" width="15.5740740740741" customWidth="1"/>
    <col min="9" max="9" width="13.4259259259259" customWidth="1"/>
    <col min="10" max="10" width="18.8518518518519" customWidth="1"/>
  </cols>
  <sheetData>
    <row r="1" ht="16.5" customHeight="1" spans="10:10">
      <c r="J1" s="2" t="s">
        <v>401</v>
      </c>
    </row>
    <row r="2" ht="41.25" customHeight="1" spans="1:10">
      <c r="A2" s="63" t="str">
        <f>"2025"&amp;"年对下转移支付绩效目标表"</f>
        <v>2025年对下转移支付绩效目标表</v>
      </c>
      <c r="B2" s="3"/>
      <c r="C2" s="3"/>
      <c r="D2" s="3"/>
      <c r="E2" s="3"/>
      <c r="F2" s="64"/>
      <c r="G2" s="3"/>
      <c r="H2" s="64"/>
      <c r="I2" s="64"/>
      <c r="J2" s="3"/>
    </row>
    <row r="3" ht="17.25" customHeight="1" spans="1:1">
      <c r="A3" s="4" t="str">
        <f>"单位名称："&amp;"寻甸回族彝族自治县羊街镇中心卫生院"</f>
        <v>单位名称：寻甸回族彝族自治县羊街镇中心卫生院</v>
      </c>
    </row>
    <row r="4" ht="44.25" customHeight="1" spans="1:10">
      <c r="A4" s="65" t="s">
        <v>379</v>
      </c>
      <c r="B4" s="65" t="s">
        <v>263</v>
      </c>
      <c r="C4" s="65" t="s">
        <v>264</v>
      </c>
      <c r="D4" s="65" t="s">
        <v>265</v>
      </c>
      <c r="E4" s="65" t="s">
        <v>266</v>
      </c>
      <c r="F4" s="66" t="s">
        <v>267</v>
      </c>
      <c r="G4" s="65" t="s">
        <v>268</v>
      </c>
      <c r="H4" s="66" t="s">
        <v>269</v>
      </c>
      <c r="I4" s="66" t="s">
        <v>270</v>
      </c>
      <c r="J4" s="65" t="s">
        <v>271</v>
      </c>
    </row>
    <row r="5" ht="14.25" customHeight="1" spans="1:10">
      <c r="A5" s="65">
        <v>1</v>
      </c>
      <c r="B5" s="65">
        <v>2</v>
      </c>
      <c r="C5" s="65">
        <v>3</v>
      </c>
      <c r="D5" s="65">
        <v>4</v>
      </c>
      <c r="E5" s="65">
        <v>5</v>
      </c>
      <c r="F5" s="66">
        <v>6</v>
      </c>
      <c r="G5" s="65">
        <v>7</v>
      </c>
      <c r="H5" s="66">
        <v>8</v>
      </c>
      <c r="I5" s="66">
        <v>9</v>
      </c>
      <c r="J5" s="65">
        <v>10</v>
      </c>
    </row>
    <row r="6" ht="42" customHeight="1" spans="1:10">
      <c r="A6" s="29"/>
      <c r="B6" s="67"/>
      <c r="C6" s="67"/>
      <c r="D6" s="67"/>
      <c r="E6" s="53"/>
      <c r="F6" s="68"/>
      <c r="G6" s="53"/>
      <c r="H6" s="68"/>
      <c r="I6" s="68"/>
      <c r="J6" s="53"/>
    </row>
    <row r="7" ht="42" customHeight="1" spans="1:10">
      <c r="A7" s="29"/>
      <c r="B7" s="20"/>
      <c r="C7" s="20"/>
      <c r="D7" s="20"/>
      <c r="E7" s="29"/>
      <c r="F7" s="20"/>
      <c r="G7" s="29"/>
      <c r="H7" s="20"/>
      <c r="I7" s="20"/>
      <c r="J7" s="29"/>
    </row>
  </sheetData>
  <mergeCells count="2">
    <mergeCell ref="A2:J2"/>
    <mergeCell ref="A3:H3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I8"/>
  <sheetViews>
    <sheetView showZeros="0" topLeftCell="E1" workbookViewId="0">
      <selection activeCell="A1" sqref="A1:I1"/>
    </sheetView>
  </sheetViews>
  <sheetFormatPr defaultColWidth="10.4259259259259" defaultRowHeight="14.25" customHeight="1" outlineLevelRow="7"/>
  <cols>
    <col min="1" max="3" width="33.712962962963" customWidth="1"/>
    <col min="4" max="4" width="45.5740740740741" customWidth="1"/>
    <col min="5" max="5" width="27.5740740740741" customWidth="1"/>
    <col min="6" max="6" width="21.712962962963" customWidth="1"/>
    <col min="7" max="9" width="26.2777777777778" customWidth="1"/>
  </cols>
  <sheetData>
    <row r="1" customHeight="1" spans="1:9">
      <c r="A1" s="37" t="s">
        <v>402</v>
      </c>
      <c r="B1" s="38"/>
      <c r="C1" s="38"/>
      <c r="D1" s="39"/>
      <c r="E1" s="39"/>
      <c r="F1" s="39"/>
      <c r="G1" s="38"/>
      <c r="H1" s="38"/>
      <c r="I1" s="39"/>
    </row>
    <row r="2" ht="41.25" customHeight="1" spans="1:9">
      <c r="A2" s="40" t="str">
        <f>"2025"&amp;"年新增资产配置预算表"</f>
        <v>2025年新增资产配置预算表</v>
      </c>
      <c r="B2" s="41"/>
      <c r="C2" s="41"/>
      <c r="D2" s="42"/>
      <c r="E2" s="42"/>
      <c r="F2" s="42"/>
      <c r="G2" s="41"/>
      <c r="H2" s="41"/>
      <c r="I2" s="42"/>
    </row>
    <row r="3" customHeight="1" spans="1:9">
      <c r="A3" s="43" t="str">
        <f>"单位名称："&amp;"寻甸回族彝族自治县羊街镇中心卫生院"</f>
        <v>单位名称：寻甸回族彝族自治县羊街镇中心卫生院</v>
      </c>
      <c r="B3" s="44"/>
      <c r="C3" s="44"/>
      <c r="D3" s="45"/>
      <c r="F3" s="42"/>
      <c r="G3" s="41"/>
      <c r="H3" s="41"/>
      <c r="I3" s="62" t="s">
        <v>1</v>
      </c>
    </row>
    <row r="4" ht="28.5" customHeight="1" spans="1:9">
      <c r="A4" s="46" t="s">
        <v>178</v>
      </c>
      <c r="B4" s="47" t="s">
        <v>179</v>
      </c>
      <c r="C4" s="48" t="s">
        <v>403</v>
      </c>
      <c r="D4" s="46" t="s">
        <v>404</v>
      </c>
      <c r="E4" s="46" t="s">
        <v>405</v>
      </c>
      <c r="F4" s="46" t="s">
        <v>406</v>
      </c>
      <c r="G4" s="47" t="s">
        <v>407</v>
      </c>
      <c r="H4" s="35"/>
      <c r="I4" s="46"/>
    </row>
    <row r="5" ht="21" customHeight="1" spans="1:9">
      <c r="A5" s="48"/>
      <c r="B5" s="49"/>
      <c r="C5" s="49"/>
      <c r="D5" s="50"/>
      <c r="E5" s="49"/>
      <c r="F5" s="49"/>
      <c r="G5" s="47" t="s">
        <v>364</v>
      </c>
      <c r="H5" s="47" t="s">
        <v>408</v>
      </c>
      <c r="I5" s="47" t="s">
        <v>409</v>
      </c>
    </row>
    <row r="6" ht="17.25" customHeight="1" spans="1:9">
      <c r="A6" s="51" t="s">
        <v>82</v>
      </c>
      <c r="B6" s="52" t="s">
        <v>83</v>
      </c>
      <c r="C6" s="51" t="s">
        <v>84</v>
      </c>
      <c r="D6" s="53" t="s">
        <v>85</v>
      </c>
      <c r="E6" s="51" t="s">
        <v>86</v>
      </c>
      <c r="F6" s="52" t="s">
        <v>87</v>
      </c>
      <c r="G6" s="54" t="s">
        <v>88</v>
      </c>
      <c r="H6" s="53" t="s">
        <v>89</v>
      </c>
      <c r="I6" s="53">
        <v>9</v>
      </c>
    </row>
    <row r="7" ht="19.5" customHeight="1" spans="1:9">
      <c r="A7" s="55"/>
      <c r="B7" s="31"/>
      <c r="C7" s="31"/>
      <c r="D7" s="29"/>
      <c r="E7" s="20"/>
      <c r="F7" s="54"/>
      <c r="G7" s="56"/>
      <c r="H7" s="57"/>
      <c r="I7" s="57"/>
    </row>
    <row r="8" ht="19.5" customHeight="1" spans="1:9">
      <c r="A8" s="58" t="s">
        <v>55</v>
      </c>
      <c r="B8" s="59"/>
      <c r="C8" s="59"/>
      <c r="D8" s="60"/>
      <c r="E8" s="61"/>
      <c r="F8" s="61"/>
      <c r="G8" s="56"/>
      <c r="H8" s="57"/>
      <c r="I8" s="57"/>
    </row>
  </sheetData>
  <mergeCells count="11">
    <mergeCell ref="A1:I1"/>
    <mergeCell ref="A2:I2"/>
    <mergeCell ref="A3:C3"/>
    <mergeCell ref="G4:I4"/>
    <mergeCell ref="A8:F8"/>
    <mergeCell ref="A4:A5"/>
    <mergeCell ref="B4:B5"/>
    <mergeCell ref="C4:C5"/>
    <mergeCell ref="D4:D5"/>
    <mergeCell ref="E4:E5"/>
    <mergeCell ref="F4:F5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K10"/>
  <sheetViews>
    <sheetView showZeros="0" workbookViewId="0">
      <selection activeCell="A1" sqref="A1"/>
    </sheetView>
  </sheetViews>
  <sheetFormatPr defaultColWidth="9.13888888888889" defaultRowHeight="14.25" customHeight="1"/>
  <cols>
    <col min="1" max="1" width="19.2777777777778" customWidth="1"/>
    <col min="2" max="2" width="33.8518518518519" customWidth="1"/>
    <col min="3" max="3" width="23.8518518518519" customWidth="1"/>
    <col min="4" max="4" width="11.1388888888889" customWidth="1"/>
    <col min="5" max="5" width="17.712962962963" customWidth="1"/>
    <col min="6" max="6" width="9.85185185185185" customWidth="1"/>
    <col min="7" max="7" width="17.712962962963" customWidth="1"/>
    <col min="8" max="11" width="23.1388888888889" customWidth="1"/>
  </cols>
  <sheetData>
    <row r="1" customHeight="1" spans="4:11">
      <c r="D1" s="1"/>
      <c r="E1" s="1"/>
      <c r="F1" s="1"/>
      <c r="G1" s="1"/>
      <c r="K1" s="2" t="s">
        <v>410</v>
      </c>
    </row>
    <row r="2" ht="41.25" customHeight="1" spans="1:11">
      <c r="A2" s="3" t="str">
        <f>"2025"&amp;"年上级转移支付补助项目支出预算表"</f>
        <v>2025年上级转移支付补助项目支出预算表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3.5" customHeight="1" spans="1:11">
      <c r="A3" s="4" t="str">
        <f>"单位名称："&amp;"寻甸回族彝族自治县羊街镇中心卫生院"</f>
        <v>单位名称：寻甸回族彝族自治县羊街镇中心卫生院</v>
      </c>
      <c r="B3" s="5"/>
      <c r="C3" s="5"/>
      <c r="D3" s="5"/>
      <c r="E3" s="5"/>
      <c r="F3" s="5"/>
      <c r="G3" s="5"/>
      <c r="H3" s="6"/>
      <c r="I3" s="6"/>
      <c r="J3" s="6"/>
      <c r="K3" s="7" t="s">
        <v>1</v>
      </c>
    </row>
    <row r="4" ht="21.75" customHeight="1" spans="1:11">
      <c r="A4" s="8" t="s">
        <v>221</v>
      </c>
      <c r="B4" s="8" t="s">
        <v>181</v>
      </c>
      <c r="C4" s="8" t="s">
        <v>222</v>
      </c>
      <c r="D4" s="9" t="s">
        <v>182</v>
      </c>
      <c r="E4" s="9" t="s">
        <v>183</v>
      </c>
      <c r="F4" s="9" t="s">
        <v>223</v>
      </c>
      <c r="G4" s="9" t="s">
        <v>224</v>
      </c>
      <c r="H4" s="27" t="s">
        <v>55</v>
      </c>
      <c r="I4" s="10" t="s">
        <v>411</v>
      </c>
      <c r="J4" s="11"/>
      <c r="K4" s="12"/>
    </row>
    <row r="5" ht="21.75" customHeight="1" spans="1:11">
      <c r="A5" s="13"/>
      <c r="B5" s="13"/>
      <c r="C5" s="13"/>
      <c r="D5" s="14"/>
      <c r="E5" s="14"/>
      <c r="F5" s="14"/>
      <c r="G5" s="14"/>
      <c r="H5" s="28"/>
      <c r="I5" s="9" t="s">
        <v>58</v>
      </c>
      <c r="J5" s="9" t="s">
        <v>59</v>
      </c>
      <c r="K5" s="9" t="s">
        <v>60</v>
      </c>
    </row>
    <row r="6" ht="40.5" customHeight="1" spans="1:11">
      <c r="A6" s="16"/>
      <c r="B6" s="16"/>
      <c r="C6" s="16"/>
      <c r="D6" s="17"/>
      <c r="E6" s="17"/>
      <c r="F6" s="17"/>
      <c r="G6" s="17"/>
      <c r="H6" s="18"/>
      <c r="I6" s="17" t="s">
        <v>57</v>
      </c>
      <c r="J6" s="17"/>
      <c r="K6" s="17"/>
    </row>
    <row r="7" ht="15" customHeight="1" spans="1:11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35">
        <v>10</v>
      </c>
      <c r="K7" s="35">
        <v>11</v>
      </c>
    </row>
    <row r="8" ht="18.75" customHeight="1" spans="1:11">
      <c r="A8" s="29"/>
      <c r="B8" s="20"/>
      <c r="C8" s="29"/>
      <c r="D8" s="29"/>
      <c r="E8" s="29"/>
      <c r="F8" s="29"/>
      <c r="G8" s="29"/>
      <c r="H8" s="30"/>
      <c r="I8" s="36"/>
      <c r="J8" s="36"/>
      <c r="K8" s="30"/>
    </row>
    <row r="9" ht="18.75" customHeight="1" spans="1:11">
      <c r="A9" s="31"/>
      <c r="B9" s="20"/>
      <c r="C9" s="20"/>
      <c r="D9" s="20"/>
      <c r="E9" s="20"/>
      <c r="F9" s="20"/>
      <c r="G9" s="20"/>
      <c r="H9" s="22"/>
      <c r="I9" s="22"/>
      <c r="J9" s="22"/>
      <c r="K9" s="30"/>
    </row>
    <row r="10" ht="18.75" customHeight="1" spans="1:11">
      <c r="A10" s="32" t="s">
        <v>169</v>
      </c>
      <c r="B10" s="33"/>
      <c r="C10" s="33"/>
      <c r="D10" s="33"/>
      <c r="E10" s="33"/>
      <c r="F10" s="33"/>
      <c r="G10" s="34"/>
      <c r="H10" s="22"/>
      <c r="I10" s="22"/>
      <c r="J10" s="22"/>
      <c r="K10" s="30"/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13"/>
  <sheetViews>
    <sheetView showZeros="0" tabSelected="1" topLeftCell="D1" workbookViewId="0">
      <selection activeCell="M11" sqref="M11"/>
    </sheetView>
  </sheetViews>
  <sheetFormatPr defaultColWidth="9.13888888888889" defaultRowHeight="14.25" customHeight="1" outlineLevelCol="6"/>
  <cols>
    <col min="1" max="1" width="35.2777777777778" customWidth="1"/>
    <col min="2" max="4" width="28" customWidth="1"/>
    <col min="5" max="7" width="23.8518518518519" customWidth="1"/>
  </cols>
  <sheetData>
    <row r="1" ht="13.5" customHeight="1" spans="4:7">
      <c r="D1" s="1"/>
      <c r="G1" s="2" t="s">
        <v>412</v>
      </c>
    </row>
    <row r="2" ht="41.25" customHeight="1" spans="1:7">
      <c r="A2" s="3" t="str">
        <f>"2025"&amp;"年部门项目中期规划预算表"</f>
        <v>2025年部门项目中期规划预算表</v>
      </c>
      <c r="B2" s="3"/>
      <c r="C2" s="3"/>
      <c r="D2" s="3"/>
      <c r="E2" s="3"/>
      <c r="F2" s="3"/>
      <c r="G2" s="3"/>
    </row>
    <row r="3" ht="13.5" customHeight="1" spans="1:7">
      <c r="A3" s="4" t="str">
        <f>"单位名称："&amp;"寻甸回族彝族自治县羊街镇中心卫生院"</f>
        <v>单位名称：寻甸回族彝族自治县羊街镇中心卫生院</v>
      </c>
      <c r="B3" s="5"/>
      <c r="C3" s="5"/>
      <c r="D3" s="5"/>
      <c r="E3" s="6"/>
      <c r="F3" s="6"/>
      <c r="G3" s="7" t="s">
        <v>1</v>
      </c>
    </row>
    <row r="4" ht="21.75" customHeight="1" spans="1:7">
      <c r="A4" s="8" t="s">
        <v>222</v>
      </c>
      <c r="B4" s="8" t="s">
        <v>221</v>
      </c>
      <c r="C4" s="8" t="s">
        <v>181</v>
      </c>
      <c r="D4" s="9" t="s">
        <v>413</v>
      </c>
      <c r="E4" s="10" t="s">
        <v>58</v>
      </c>
      <c r="F4" s="11"/>
      <c r="G4" s="12"/>
    </row>
    <row r="5" ht="21.75" customHeight="1" spans="1:7">
      <c r="A5" s="13"/>
      <c r="B5" s="13"/>
      <c r="C5" s="13"/>
      <c r="D5" s="14"/>
      <c r="E5" s="15" t="str">
        <f>"2025"&amp;"年"</f>
        <v>2025年</v>
      </c>
      <c r="F5" s="9" t="str">
        <f>("2025"+1)&amp;"年"</f>
        <v>2026年</v>
      </c>
      <c r="G5" s="9" t="str">
        <f>("2025"+2)&amp;"年"</f>
        <v>2027年</v>
      </c>
    </row>
    <row r="6" ht="40.5" customHeight="1" spans="1:7">
      <c r="A6" s="16"/>
      <c r="B6" s="16"/>
      <c r="C6" s="16"/>
      <c r="D6" s="17"/>
      <c r="E6" s="18"/>
      <c r="F6" s="17" t="s">
        <v>57</v>
      </c>
      <c r="G6" s="17"/>
    </row>
    <row r="7" ht="15" customHeight="1" spans="1:7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</row>
    <row r="8" ht="17.25" customHeight="1" spans="1:7">
      <c r="A8" s="20" t="s">
        <v>70</v>
      </c>
      <c r="B8" s="21"/>
      <c r="C8" s="21"/>
      <c r="D8" s="20"/>
      <c r="E8" s="22">
        <v>1635202.84</v>
      </c>
      <c r="F8" s="22"/>
      <c r="G8" s="22"/>
    </row>
    <row r="9" ht="18.75" customHeight="1" spans="1:7">
      <c r="A9" s="20"/>
      <c r="B9" s="20" t="s">
        <v>414</v>
      </c>
      <c r="C9" s="20" t="s">
        <v>229</v>
      </c>
      <c r="D9" s="20" t="s">
        <v>415</v>
      </c>
      <c r="E9" s="22">
        <v>122777.62</v>
      </c>
      <c r="F9" s="22"/>
      <c r="G9" s="22"/>
    </row>
    <row r="10" ht="18.75" customHeight="1" spans="1:7">
      <c r="A10" s="23"/>
      <c r="B10" s="20" t="s">
        <v>414</v>
      </c>
      <c r="C10" s="20" t="s">
        <v>233</v>
      </c>
      <c r="D10" s="20" t="s">
        <v>415</v>
      </c>
      <c r="E10" s="22">
        <v>1211687.72</v>
      </c>
      <c r="F10" s="22"/>
      <c r="G10" s="22"/>
    </row>
    <row r="11" ht="18.75" customHeight="1" spans="1:7">
      <c r="A11" s="23"/>
      <c r="B11" s="20" t="s">
        <v>414</v>
      </c>
      <c r="C11" s="20" t="s">
        <v>235</v>
      </c>
      <c r="D11" s="20" t="s">
        <v>415</v>
      </c>
      <c r="E11" s="22">
        <v>737.5</v>
      </c>
      <c r="F11" s="22"/>
      <c r="G11" s="22"/>
    </row>
    <row r="12" ht="18.75" customHeight="1" spans="1:7">
      <c r="A12" s="23"/>
      <c r="B12" s="20" t="s">
        <v>416</v>
      </c>
      <c r="C12" s="20" t="s">
        <v>246</v>
      </c>
      <c r="D12" s="20" t="s">
        <v>415</v>
      </c>
      <c r="E12" s="22">
        <v>300000</v>
      </c>
      <c r="F12" s="22"/>
      <c r="G12" s="22"/>
    </row>
    <row r="13" ht="18.75" customHeight="1" spans="1:7">
      <c r="A13" s="24" t="s">
        <v>55</v>
      </c>
      <c r="B13" s="25" t="s">
        <v>417</v>
      </c>
      <c r="C13" s="25"/>
      <c r="D13" s="26"/>
      <c r="E13" s="22">
        <v>1635202.84</v>
      </c>
      <c r="F13" s="22"/>
      <c r="G13" s="22"/>
    </row>
  </sheetData>
  <mergeCells count="11">
    <mergeCell ref="A2:G2"/>
    <mergeCell ref="A3:D3"/>
    <mergeCell ref="E4:G4"/>
    <mergeCell ref="A13:D13"/>
    <mergeCell ref="A4:A6"/>
    <mergeCell ref="B4:B6"/>
    <mergeCell ref="C4:C6"/>
    <mergeCell ref="D4:D6"/>
    <mergeCell ref="E5:E6"/>
    <mergeCell ref="F5:F6"/>
    <mergeCell ref="G5:G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2025年部门财务收支预算总表01-1</vt:lpstr>
      <vt:lpstr>2025年部门收入预算表01-2</vt:lpstr>
      <vt:lpstr>2025年部门支出预算表01-3</vt:lpstr>
      <vt:lpstr>2025年部门财政拨款收支预算总表02-1</vt:lpstr>
      <vt:lpstr>2025年一般公共预算支出预算表02-2</vt:lpstr>
      <vt:lpstr>2025年一般公共预算“三公”经费支出预算表03</vt:lpstr>
      <vt:lpstr>2025年部门基本支出预算表04</vt:lpstr>
      <vt:lpstr>2025年部门项目支出预算表05-1</vt:lpstr>
      <vt:lpstr>2025年部门项目支出绩效目标表05-2</vt:lpstr>
      <vt:lpstr>2025年部门政府性基金预算支出预算表06</vt:lpstr>
      <vt:lpstr>2025年部门政府采购预算表07</vt:lpstr>
      <vt:lpstr>2025年部门政府购买服务预算表08</vt:lpstr>
      <vt:lpstr>2025年县对下转移支付预算表09-1</vt:lpstr>
      <vt:lpstr>2025年县对下转移支付绩效目标表09-2</vt:lpstr>
      <vt:lpstr>2025年新增资产配置表10</vt:lpstr>
      <vt:lpstr>2025年上级转移支付补助项目支出预算表11</vt:lpstr>
      <vt:lpstr>2025年部门项目中期规划预算表12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李雨萌</cp:lastModifiedBy>
  <dcterms:created xsi:type="dcterms:W3CDTF">2025-03-20T05:14:00Z</dcterms:created>
  <dcterms:modified xsi:type="dcterms:W3CDTF">2025-03-24T09:45:34Z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4B78DAACCCB74BC68613F7BD0FAC0FA5_13</vt:lpwstr>
  </property>
  <property fmtid="{D5CDD505-2E9C-101B-9397-08002B2CF9AE}" pid="3" name="KSOProductBuildVer">
    <vt:lpwstr>2052-12.1.0.20305</vt:lpwstr>
  </property>
</Properties>
</file>