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'部门财务收支预算总表01-1'!$A:$A,'部门财务收支预算总表01-1'!#REF!</definedName>
    <definedName name="_xlnm.Print_Titles" localSheetId="1">'部门收入预算表01-2'!$A:$A,'部门收入预算表01-2'!#REF!</definedName>
    <definedName name="_xlnm.Print_Titles" localSheetId="2">'部门支出预算表01-3'!$A:$A,'部门支出预算表01-3'!#REF!</definedName>
    <definedName name="_xlnm.Print_Titles" localSheetId="3">'部门财政拨款收支预算总表02-1'!$A:$A,'部门财政拨款收支预算总表02-1'!#REF!</definedName>
    <definedName name="_xlnm.Print_Titles" localSheetId="4">'一般公共预算支出预算表02-2'!$A:$A,'一般公共预算支出预算表02-2'!$1:$4</definedName>
    <definedName name="_xlnm.Print_Titles" localSheetId="5">一般公共预算“三公”经费支出预算表03!$A:$A,一般公共预算“三公”经费支出预算表03!#REF!</definedName>
    <definedName name="_xlnm.Print_Titles" localSheetId="6">部门基本支出预算表04!$A:$A,部门基本支出预算表04!#REF!</definedName>
    <definedName name="_xlnm.Print_Titles" localSheetId="7">'部门项目支出预算表05-1'!$A:$A,'部门项目支出预算表05-1'!#REF!</definedName>
    <definedName name="_xlnm.Print_Titles" localSheetId="8">'部门项目支出绩效目标表05-2'!$A:$A,'部门项目支出绩效目标表05-2'!#REF!</definedName>
    <definedName name="_xlnm.Print_Titles" localSheetId="9">部门政府性基金预算支出预算表06!$A:$A,部门政府性基金预算支出预算表06!$1:$5</definedName>
    <definedName name="_xlnm.Print_Titles" localSheetId="10">部门政府采购预算表07!$A:$A,部门政府采购预算表07!#REF!</definedName>
    <definedName name="_xlnm.Print_Titles" localSheetId="11">部门政府购买服务预算表08!$A:$A,部门政府购买服务预算表08!#REF!</definedName>
    <definedName name="_xlnm.Print_Titles" localSheetId="12">'县对下转移支付预算表09-1'!$A:$A,'县对下转移支付预算表09-1'!#REF!</definedName>
    <definedName name="_xlnm.Print_Titles" localSheetId="13">'县对下转移支付绩效目标表09-2'!$A:$A,'县对下转移支付绩效目标表09-2'!#REF!</definedName>
    <definedName name="_xlnm.Print_Titles" localSheetId="14">新增资产配置表10!$A:$A,新增资产配置表10!#REF!</definedName>
    <definedName name="_xlnm.Print_Titles" localSheetId="15">上级转移支付补助项目支出预算表11!$A:$A,上级转移支付补助项目支出预算表11!#REF!</definedName>
    <definedName name="_xlnm.Print_Titles" localSheetId="16">部门项目中期规划预算表12!$A:$A,部门项目中期规划预算表12!#REF!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<sst xmlns="http://schemas.openxmlformats.org/spreadsheetml/2006/main" count="837" uniqueCount="377">
  <si>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</si>
  <si>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</si>
  <si>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</si>
  <si>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</si>
  <si>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</si>
  <si>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</si>
  <si>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</si>
  <si>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</si>
  <si>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</si>
  <si>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</si>
  <si>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</si>
  <si>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</si>
  <si>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</si>
  <si>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</si>
  <si>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</si>
  <si>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</si>
  <si>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</si>
  <si>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</si>
  <si>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</si>
  <si>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</si>
  <si>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</si>
  <si>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</si>
  <si>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</si>
  <si>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</si>
  <si>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</si>
  <si>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</si>
  <si>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</si>
  <si>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</si>
  <si>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</si>
  <si>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</si>
  <si>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</si>
  <si>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</si>
  <si>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</si>
  <si>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</si>
  <si>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</si>
  <si>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</si>
  <si>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</si>
  <si>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</si>
  <si>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</si>
  <si>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</si>
  <si>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</si>
  <si>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</si>
  <si>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</si>
  <si>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</si>
  <si>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</si>
  <si>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</si>
  <si>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</si>
  <si>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</si>
  <si>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</si>
  <si>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</si>
  <si>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</si>
  <si>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</si>
  <si>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</si>
  <si>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</si>
  <si>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</si>
  <si>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</si>
  <si>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</si>
  <si>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</si>
  <si>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</si>
  <si>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</si>
  <si>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</si>
  <si>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</si>
  <si>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</si>
  <si>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</si>
  <si>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</si>
  <si>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</si>
  <si>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</si>
  <si>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</si>
  <si>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</si>
  <si>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714</t>
  </si>
  <si>
    <t>寻甸回族彝族自治县社会保险中心</t>
  </si>
  <si>
    <t>714001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</si>
  <si>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</si>
  <si>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</si>
  <si>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</si>
  <si>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</si>
  <si>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</si>
  <si>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</si>
  <si>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</si>
  <si>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</si>
  <si>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</si>
  <si>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</si>
  <si>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</si>
  <si>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</si>
  <si>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</si>
  <si>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</si>
  <si>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</si>
  <si>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</si>
  <si>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</si>
  <si>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</si>
  <si>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</si>
  <si>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</si>
  <si>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</si>
  <si>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</si>
  <si>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</si>
  <si>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</si>
  <si>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</si>
  <si>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</si>
  <si>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</si>
  <si>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</si>
  <si>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</si>
  <si>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</si>
  <si>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</si>
  <si>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</si>
  <si>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</si>
  <si>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</si>
  <si>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</si>
  <si>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</si>
  <si>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</si>
  <si>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</si>
  <si>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</si>
  <si>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</si>
  <si>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</si>
  <si>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</si>
  <si>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</si>
  <si>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</si>
  <si>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</si>
  <si>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</si>
  <si>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</si>
  <si>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</si>
  <si>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</si>
  <si>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</si>
  <si>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</si>
  <si>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</si>
  <si>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</si>
  <si>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</si>
  <si>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</si>
  <si>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</si>
  <si>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</si>
  <si>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</si>
  <si>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</si>
  <si>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</si>
  <si>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</si>
  <si>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</si>
  <si>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</si>
  <si>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</si>
  <si>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</si>
  <si>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</si>
  <si>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</si>
  <si>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</si>
  <si>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</si>
  <si>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</si>
  <si>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</si>
  <si>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</si>
  <si>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</si>
  <si>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</si>
  <si>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</si>
  <si>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</si>
  <si>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</si>
  <si>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</si>
  <si>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</si>
  <si>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</si>
  <si>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</si>
  <si>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</si>
  <si>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</si>
  <si>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</si>
  <si>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</si>
  <si>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</si>
  <si>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</si>
  <si>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</si>
  <si>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</si>
  <si>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</si>
  <si>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</si>
  <si>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</si>
  <si>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20807</t>
  </si>
  <si>
    <t>就业补助</t>
  </si>
  <si>
    <t>2080799</t>
  </si>
  <si>
    <t>其他就业补助支出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</si>
  <si>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</si>
  <si>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</si>
  <si>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</si>
  <si>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</si>
  <si>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</si>
  <si>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</si>
  <si>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</si>
  <si>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</si>
  <si>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</si>
  <si>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</si>
  <si>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</si>
  <si>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</si>
  <si>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</si>
  <si>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</si>
  <si>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</si>
  <si>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</si>
  <si>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</si>
  <si>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</si>
  <si>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</si>
  <si>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</si>
  <si>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</si>
  <si>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</si>
  <si>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</si>
  <si>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</si>
  <si>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</si>
  <si>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</si>
  <si>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530129210000000003432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</si>
  <si>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</si>
  <si>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</si>
  <si>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</si>
  <si>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</si>
  <si>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</si>
  <si>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</si>
  <si>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</si>
  <si>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530129210000000003434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</si>
  <si>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</si>
  <si>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</si>
  <si>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</si>
  <si>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</si>
  <si>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</si>
  <si>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</si>
  <si>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</si>
  <si>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</si>
  <si>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</si>
  <si>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530129210000000003435</t>
  </si>
  <si>
    <t>30113</t>
  </si>
  <si>
    <t>530129210000000003438</t>
  </si>
  <si>
    <t>公务交通补贴</t>
  </si>
  <si>
    <t>30239</t>
  </si>
  <si>
    <t>其他交通费用</t>
  </si>
  <si>
    <t>530129210000000003439</t>
  </si>
  <si>
    <t>工会经费</t>
  </si>
  <si>
    <t>30228</t>
  </si>
  <si>
    <t>530129210000000003440</t>
  </si>
  <si>
    <t>一般公用经费支出</t>
  </si>
  <si>
    <t>30201</t>
  </si>
  <si>
    <t>办公费</t>
  </si>
  <si>
    <t>30211</t>
  </si>
  <si>
    <t>差旅费</t>
  </si>
  <si>
    <t>30299</t>
  </si>
  <si>
    <t>其他商品和服务支出</t>
  </si>
  <si>
    <t>530129210000000004795</t>
  </si>
  <si>
    <t>30217</t>
  </si>
  <si>
    <t>530129231100001391493</t>
  </si>
  <si>
    <t>行政人员绩效奖励</t>
  </si>
  <si>
    <t>530129231100001537754</t>
  </si>
  <si>
    <t>离退休人员支出</t>
  </si>
  <si>
    <t>30305</t>
  </si>
  <si>
    <t>生活补助</t>
  </si>
  <si>
    <t>530129231100001537775</t>
  </si>
  <si>
    <t>对个人和家庭的补助</t>
  </si>
  <si>
    <t>30309</t>
  </si>
  <si>
    <t>奖励金</t>
  </si>
  <si>
    <t>530129241100002354052</t>
  </si>
  <si>
    <t>530129251100003890658</t>
  </si>
  <si>
    <t>未在工资统发人员奖金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</si>
  <si>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</si>
  <si>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</si>
  <si>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</si>
  <si>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</si>
  <si>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</si>
  <si>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</si>
  <si>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</si>
  <si>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</si>
  <si>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530129241100002432719</t>
  </si>
  <si>
    <t>企业离退休人员慰问费专项资金</t>
  </si>
  <si>
    <t>530129241100002775050</t>
  </si>
  <si>
    <t>机关事业单位经办业务专项工作经费</t>
  </si>
  <si>
    <t>530129241100003365496</t>
  </si>
  <si>
    <t>2024年度失业动态监测调查费人社部下发资金</t>
  </si>
  <si>
    <t>39999</t>
  </si>
  <si>
    <t>530129251100004019554</t>
  </si>
  <si>
    <t>机关事业单位经办业务2024结转专项工作经费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</si>
  <si>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</si>
  <si>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</si>
  <si>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</si>
  <si>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</si>
  <si>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</si>
  <si>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</si>
  <si>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</si>
  <si>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</si>
  <si>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</si>
  <si>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</si>
  <si>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完成2025年机关事业单位养老险、工伤保险、失业保险，城镇职工养老保险、工伤保险、失业保险，灵活就业人员养老保险的参保、停保、续保等业务工作和2022年-2024年中人待遇清算工作业务经办经费</t>
  </si>
  <si>
    <t>产出指标</t>
  </si>
  <si>
    <t>数量指标</t>
  </si>
  <si>
    <t>政策宣传次数</t>
  </si>
  <si>
    <t>&gt;</t>
  </si>
  <si>
    <t>次</t>
  </si>
  <si>
    <t>定量指标</t>
  </si>
  <si>
    <t>反映通过窗口工作人员对减税降费、企业退休人员认证方式改变的宣传</t>
  </si>
  <si>
    <t>质量指标</t>
  </si>
  <si>
    <t>兑现准确率</t>
  </si>
  <si>
    <t>=</t>
  </si>
  <si>
    <t>100</t>
  </si>
  <si>
    <t>%</t>
  </si>
  <si>
    <t>反映我单位按时对机关退休人员待遇、企业退休人员待遇、企业死亡人员两费、工伤定期待遇等准确兑现</t>
  </si>
  <si>
    <t>时效指标</t>
  </si>
  <si>
    <t>发放及时率</t>
  </si>
  <si>
    <t>反映我单位按时对机关退休人员待遇、企业退休人员待遇、企业死亡人员两费、工伤定期待遇等按时兑现</t>
  </si>
  <si>
    <t>效益指标</t>
  </si>
  <si>
    <t>经济效益</t>
  </si>
  <si>
    <t>降低企业成本</t>
  </si>
  <si>
    <t>&gt;=</t>
  </si>
  <si>
    <t>1000</t>
  </si>
  <si>
    <t>元</t>
  </si>
  <si>
    <t>反映我单位严格按照云南省社保、昆明市社保的要求落实减税降费工作，降低企业运营成本</t>
  </si>
  <si>
    <t>社会效益</t>
  </si>
  <si>
    <t>政策知晓率</t>
  </si>
  <si>
    <t>90</t>
  </si>
  <si>
    <t>反映我单位对工伤预防的宣传</t>
  </si>
  <si>
    <t>满意度指标</t>
  </si>
  <si>
    <t>服务对象满意度</t>
  </si>
  <si>
    <t>受益对象满意度</t>
  </si>
  <si>
    <t>反映我单位服务的参保职工和退休人员对我单位业务经办的满意度</t>
  </si>
  <si>
    <t>保障2025年企业退休人员移交社区社会化管理的正常进行</t>
  </si>
  <si>
    <t>获补对象数</t>
  </si>
  <si>
    <t>1098</t>
  </si>
  <si>
    <t>人(人次、家)</t>
  </si>
  <si>
    <t>反映企业退休人员领取慰问费的人数</t>
  </si>
  <si>
    <t>补助社会化发放率</t>
  </si>
  <si>
    <t>反映我单位及时拨付企业退休人员慰问费进行节日慰问</t>
  </si>
  <si>
    <t>带动人均增收</t>
  </si>
  <si>
    <t>250</t>
  </si>
  <si>
    <t>反映企业退休人员获得慰问费的金额</t>
  </si>
  <si>
    <t>生活状况改善</t>
  </si>
  <si>
    <t>有所改善</t>
  </si>
  <si>
    <t>定性指标</t>
  </si>
  <si>
    <t>反映企业退休人员获得慰问费后的生活状况有所改善</t>
  </si>
  <si>
    <t>反映获得慰问费的企业退休人员的满意度</t>
  </si>
  <si>
    <t>预算06表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</si>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</sst>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212">
    <xf numFmtId="0" fontId="0" fillId="0" borderId="0" xfId="0" applyFont="1" applyBorder="1"/>
    <xf numFmtId="0" fontId="0" fillId="0" borderId="0" xfId="0" applyFill="1" applyBorder="1" applyAlignment="1"/>
    <xf numFmtId="49" fontId="1" fillId="0" borderId="0" xfId="0" applyNumberFormat="1" applyFont="1" applyFill="1" applyBorder="1" applyAlignment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right" wrapText="1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49" fontId="1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pane ySplit="1" topLeftCell="A3" activePane="bottomLeft" state="frozen"/>
      <selection/>
      <selection pane="bottomLeft" activeCell="F10" sqref="F10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198"/>
      <c r="B1" s="198"/>
      <c r="C1" s="198"/>
      <c r="D1" s="183" t="s">
        <v>0</v>
      </c>
    </row>
    <row r="2" ht="41.25" customHeight="1" spans="1:1">
      <c r="A2" s="199" t="str">
        <f>"2025"&amp;"年部门财务收支预算总表"</f>
        <v>2025年部门财务收支预算总表</v>
      </c>
    </row>
    <row r="3" ht="17.25" customHeight="1" spans="1:4">
      <c r="A3" s="200" t="str">
        <f>"单位名称："&amp;"寻甸回族彝族自治县社会保险中心"</f>
        <v>单位名称：寻甸回族彝族自治县社会保险中心</v>
      </c>
      <c r="B3" s="201"/>
      <c r="D3" s="202" t="s">
        <v>1</v>
      </c>
    </row>
    <row r="4" ht="23.25" customHeight="1" spans="1:4">
      <c r="A4" s="203" t="s">
        <v>2</v>
      </c>
      <c r="B4" s="204"/>
      <c r="C4" s="203" t="s">
        <v>3</v>
      </c>
      <c r="D4" s="204"/>
    </row>
    <row r="5" ht="24" customHeight="1" spans="1:4">
      <c r="A5" s="203" t="s">
        <v>4</v>
      </c>
      <c r="B5" s="203" t="s">
        <v>5</v>
      </c>
      <c r="C5" s="203" t="s">
        <v>6</v>
      </c>
      <c r="D5" s="203" t="s">
        <v>5</v>
      </c>
    </row>
    <row r="6" ht="17.25" customHeight="1" spans="1:4">
      <c r="A6" s="205" t="s">
        <v>7</v>
      </c>
      <c r="B6" s="206">
        <v>95321679.4</v>
      </c>
      <c r="C6" s="205" t="s">
        <v>8</v>
      </c>
      <c r="D6" s="206"/>
    </row>
    <row r="7" ht="17.25" customHeight="1" spans="1:4">
      <c r="A7" s="205" t="s">
        <v>9</v>
      </c>
      <c r="B7" s="206"/>
      <c r="C7" s="205" t="s">
        <v>10</v>
      </c>
      <c r="D7" s="206"/>
    </row>
    <row r="8" ht="17.25" customHeight="1" spans="1:4">
      <c r="A8" s="205" t="s">
        <v>11</v>
      </c>
      <c r="B8" s="206"/>
      <c r="C8" s="207" t="s">
        <v>12</v>
      </c>
      <c r="D8" s="206"/>
    </row>
    <row r="9" ht="17.25" customHeight="1" spans="1:4">
      <c r="A9" s="205" t="s">
        <v>13</v>
      </c>
      <c r="B9" s="206"/>
      <c r="C9" s="207" t="s">
        <v>14</v>
      </c>
      <c r="D9" s="206"/>
    </row>
    <row r="10" ht="17.25" customHeight="1" spans="1:4">
      <c r="A10" s="205" t="s">
        <v>15</v>
      </c>
      <c r="B10" s="206"/>
      <c r="C10" s="207" t="s">
        <v>16</v>
      </c>
      <c r="D10" s="206"/>
    </row>
    <row r="11" ht="17.25" customHeight="1" spans="1:4">
      <c r="A11" s="205" t="s">
        <v>17</v>
      </c>
      <c r="B11" s="206"/>
      <c r="C11" s="207" t="s">
        <v>18</v>
      </c>
      <c r="D11" s="206"/>
    </row>
    <row r="12" ht="17.25" customHeight="1" spans="1:4">
      <c r="A12" s="205" t="s">
        <v>19</v>
      </c>
      <c r="B12" s="206"/>
      <c r="C12" s="208" t="s">
        <v>20</v>
      </c>
      <c r="D12" s="206"/>
    </row>
    <row r="13" ht="17.25" customHeight="1" spans="1:4">
      <c r="A13" s="205" t="s">
        <v>21</v>
      </c>
      <c r="B13" s="206"/>
      <c r="C13" s="208" t="s">
        <v>22</v>
      </c>
      <c r="D13" s="206">
        <v>94819605.18</v>
      </c>
    </row>
    <row r="14" ht="17.25" customHeight="1" spans="1:4">
      <c r="A14" s="205" t="s">
        <v>23</v>
      </c>
      <c r="B14" s="206"/>
      <c r="C14" s="208" t="s">
        <v>24</v>
      </c>
      <c r="D14" s="206">
        <v>290163.1</v>
      </c>
    </row>
    <row r="15" ht="17.25" customHeight="1" spans="1:4">
      <c r="A15" s="205" t="s">
        <v>25</v>
      </c>
      <c r="B15" s="206"/>
      <c r="C15" s="208" t="s">
        <v>26</v>
      </c>
      <c r="D15" s="206"/>
    </row>
    <row r="16" ht="17.25" customHeight="1" spans="1:4">
      <c r="A16" s="209"/>
      <c r="B16" s="206"/>
      <c r="C16" s="208" t="s">
        <v>27</v>
      </c>
      <c r="D16" s="206"/>
    </row>
    <row r="17" ht="17.25" customHeight="1" spans="1:4">
      <c r="A17" s="210"/>
      <c r="B17" s="206"/>
      <c r="C17" s="208" t="s">
        <v>28</v>
      </c>
      <c r="D17" s="206"/>
    </row>
    <row r="18" ht="17.25" customHeight="1" spans="1:4">
      <c r="A18" s="210"/>
      <c r="B18" s="206"/>
      <c r="C18" s="208" t="s">
        <v>29</v>
      </c>
      <c r="D18" s="206"/>
    </row>
    <row r="19" ht="17.25" customHeight="1" spans="1:4">
      <c r="A19" s="210"/>
      <c r="B19" s="206"/>
      <c r="C19" s="208" t="s">
        <v>30</v>
      </c>
      <c r="D19" s="206"/>
    </row>
    <row r="20" ht="17.25" customHeight="1" spans="1:4">
      <c r="A20" s="210"/>
      <c r="B20" s="206"/>
      <c r="C20" s="208" t="s">
        <v>31</v>
      </c>
      <c r="D20" s="206"/>
    </row>
    <row r="21" ht="17.25" customHeight="1" spans="1:4">
      <c r="A21" s="210"/>
      <c r="B21" s="206"/>
      <c r="C21" s="208" t="s">
        <v>32</v>
      </c>
      <c r="D21" s="206"/>
    </row>
    <row r="22" ht="17.25" customHeight="1" spans="1:4">
      <c r="A22" s="210"/>
      <c r="B22" s="206"/>
      <c r="C22" s="208" t="s">
        <v>33</v>
      </c>
      <c r="D22" s="206"/>
    </row>
    <row r="23" ht="17.25" customHeight="1" spans="1:4">
      <c r="A23" s="210"/>
      <c r="B23" s="206"/>
      <c r="C23" s="208" t="s">
        <v>34</v>
      </c>
      <c r="D23" s="206"/>
    </row>
    <row r="24" ht="17.25" customHeight="1" spans="1:4">
      <c r="A24" s="210"/>
      <c r="B24" s="206"/>
      <c r="C24" s="208" t="s">
        <v>35</v>
      </c>
      <c r="D24" s="206">
        <v>211911.12</v>
      </c>
    </row>
    <row r="25" ht="17.25" customHeight="1" spans="1:4">
      <c r="A25" s="210"/>
      <c r="B25" s="206"/>
      <c r="C25" s="208" t="s">
        <v>36</v>
      </c>
      <c r="D25" s="206"/>
    </row>
    <row r="26" ht="17.25" customHeight="1" spans="1:4">
      <c r="A26" s="210"/>
      <c r="B26" s="206"/>
      <c r="C26" s="209" t="s">
        <v>37</v>
      </c>
      <c r="D26" s="206"/>
    </row>
    <row r="27" ht="17.25" customHeight="1" spans="1:4">
      <c r="A27" s="210"/>
      <c r="B27" s="206"/>
      <c r="C27" s="208" t="s">
        <v>38</v>
      </c>
      <c r="D27" s="206"/>
    </row>
    <row r="28" ht="16.5" customHeight="1" spans="1:4">
      <c r="A28" s="210"/>
      <c r="B28" s="206"/>
      <c r="C28" s="208" t="s">
        <v>39</v>
      </c>
      <c r="D28" s="206"/>
    </row>
    <row r="29" ht="16.5" customHeight="1" spans="1:4">
      <c r="A29" s="210"/>
      <c r="B29" s="206"/>
      <c r="C29" s="209" t="s">
        <v>40</v>
      </c>
      <c r="D29" s="206"/>
    </row>
    <row r="30" ht="17.25" customHeight="1" spans="1:4">
      <c r="A30" s="210"/>
      <c r="B30" s="206"/>
      <c r="C30" s="209" t="s">
        <v>41</v>
      </c>
      <c r="D30" s="206"/>
    </row>
    <row r="31" ht="17.25" customHeight="1" spans="1:4">
      <c r="A31" s="210"/>
      <c r="B31" s="206"/>
      <c r="C31" s="208" t="s">
        <v>42</v>
      </c>
      <c r="D31" s="206"/>
    </row>
    <row r="32" ht="16.5" customHeight="1" spans="1:4">
      <c r="A32" s="210" t="s">
        <v>43</v>
      </c>
      <c r="B32" s="206">
        <v>95321679.4</v>
      </c>
      <c r="C32" s="210" t="s">
        <v>44</v>
      </c>
      <c r="D32" s="206">
        <v>95321679.4</v>
      </c>
    </row>
    <row r="33" ht="16.5" customHeight="1" spans="1:4">
      <c r="A33" s="209" t="s">
        <v>45</v>
      </c>
      <c r="B33" s="206"/>
      <c r="C33" s="209" t="s">
        <v>46</v>
      </c>
      <c r="D33" s="206"/>
    </row>
    <row r="34" ht="16.5" customHeight="1" spans="1:4">
      <c r="A34" s="208" t="s">
        <v>47</v>
      </c>
      <c r="B34" s="206"/>
      <c r="C34" s="208" t="s">
        <v>47</v>
      </c>
      <c r="D34" s="206"/>
    </row>
    <row r="35" ht="16.5" customHeight="1" spans="1:4">
      <c r="A35" s="208" t="s">
        <v>48</v>
      </c>
      <c r="B35" s="206"/>
      <c r="C35" s="208" t="s">
        <v>49</v>
      </c>
      <c r="D35" s="206"/>
    </row>
    <row r="36" ht="16.5" customHeight="1" spans="1:4">
      <c r="A36" s="211" t="s">
        <v>50</v>
      </c>
      <c r="B36" s="206">
        <v>95321679.4</v>
      </c>
      <c r="C36" s="211" t="s">
        <v>51</v>
      </c>
      <c r="D36" s="206">
        <v>95321679.4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s="1" customFormat="1" ht="12" customHeight="1" spans="1:6">
      <c r="A1" s="120">
        <v>1</v>
      </c>
      <c r="B1" s="121">
        <v>0</v>
      </c>
      <c r="C1" s="120">
        <v>1</v>
      </c>
      <c r="D1" s="122"/>
      <c r="E1" s="122"/>
      <c r="F1" s="119" t="s">
        <v>318</v>
      </c>
    </row>
    <row r="2" s="1" customFormat="1" ht="42" customHeight="1" spans="1:6">
      <c r="A2" s="123" t="str">
        <f>"2025"&amp;"年部门政府性基金预算支出预算表"</f>
        <v>2025年部门政府性基金预算支出预算表</v>
      </c>
      <c r="B2" s="123"/>
      <c r="C2" s="124"/>
      <c r="D2" s="125"/>
      <c r="E2" s="125"/>
      <c r="F2" s="125"/>
    </row>
    <row r="3" s="1" customFormat="1" ht="13.5" customHeight="1" spans="1:6">
      <c r="A3" s="5" t="str">
        <f>"单位名称："&amp;"寻甸回族彝族自治县社会保险中心"</f>
        <v>单位名称：寻甸回族彝族自治县社会保险中心</v>
      </c>
      <c r="B3" s="5"/>
      <c r="C3" s="120"/>
      <c r="D3" s="122"/>
      <c r="E3" s="122"/>
      <c r="F3" s="119" t="s">
        <v>1</v>
      </c>
    </row>
    <row r="4" s="1" customFormat="1" ht="19.5" customHeight="1" spans="1:6">
      <c r="A4" s="126" t="s">
        <v>178</v>
      </c>
      <c r="B4" s="127" t="s">
        <v>73</v>
      </c>
      <c r="C4" s="126" t="s">
        <v>74</v>
      </c>
      <c r="D4" s="11" t="s">
        <v>319</v>
      </c>
      <c r="E4" s="12"/>
      <c r="F4" s="13"/>
    </row>
    <row r="5" s="1" customFormat="1" ht="18.75" customHeight="1" spans="1:6">
      <c r="A5" s="128"/>
      <c r="B5" s="129"/>
      <c r="C5" s="128"/>
      <c r="D5" s="16" t="s">
        <v>55</v>
      </c>
      <c r="E5" s="11" t="s">
        <v>76</v>
      </c>
      <c r="F5" s="16" t="s">
        <v>77</v>
      </c>
    </row>
    <row r="6" s="1" customFormat="1" ht="18.75" customHeight="1" spans="1:6">
      <c r="A6" s="67">
        <v>1</v>
      </c>
      <c r="B6" s="130" t="s">
        <v>84</v>
      </c>
      <c r="C6" s="67">
        <v>3</v>
      </c>
      <c r="D6" s="131">
        <v>4</v>
      </c>
      <c r="E6" s="131">
        <v>5</v>
      </c>
      <c r="F6" s="131">
        <v>6</v>
      </c>
    </row>
    <row r="7" s="1" customFormat="1" ht="21" customHeight="1" spans="1:6">
      <c r="A7" s="21"/>
      <c r="B7" s="21"/>
      <c r="C7" s="21"/>
      <c r="D7" s="78"/>
      <c r="E7" s="78"/>
      <c r="F7" s="78"/>
    </row>
    <row r="8" s="1" customFormat="1" ht="21" customHeight="1" spans="1:6">
      <c r="A8" s="21"/>
      <c r="B8" s="21"/>
      <c r="C8" s="21"/>
      <c r="D8" s="78"/>
      <c r="E8" s="78"/>
      <c r="F8" s="78"/>
    </row>
    <row r="9" s="1" customFormat="1" ht="18.75" customHeight="1" spans="1:6">
      <c r="A9" s="132" t="s">
        <v>168</v>
      </c>
      <c r="B9" s="132"/>
      <c r="C9" s="133"/>
      <c r="D9" s="78"/>
      <c r="E9" s="78"/>
      <c r="F9" s="78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s="1" customFormat="1" ht="15.75" customHeight="1" spans="2:19">
      <c r="B1" s="82"/>
      <c r="C1" s="8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 t="s">
        <v>320</v>
      </c>
    </row>
    <row r="2" s="1" customFormat="1" ht="41.25" customHeight="1" spans="1:19">
      <c r="A2" s="71" t="str">
        <f>"2025"&amp;"年部门政府采购预算表"</f>
        <v>2025年部门政府采购预算表</v>
      </c>
      <c r="B2" s="65"/>
      <c r="C2" s="65"/>
      <c r="D2" s="4"/>
      <c r="E2" s="4"/>
      <c r="F2" s="4"/>
      <c r="G2" s="4"/>
      <c r="H2" s="4"/>
      <c r="I2" s="4"/>
      <c r="J2" s="4"/>
      <c r="K2" s="4"/>
      <c r="L2" s="4"/>
      <c r="M2" s="65"/>
      <c r="N2" s="4"/>
      <c r="O2" s="4"/>
      <c r="P2" s="65"/>
      <c r="Q2" s="4"/>
      <c r="R2" s="65"/>
      <c r="S2" s="65"/>
    </row>
    <row r="3" s="1" customFormat="1" ht="18.75" customHeight="1" spans="1:19">
      <c r="A3" s="110" t="str">
        <f>"单位名称："&amp;"寻甸回族彝族自治县社会保险中心"</f>
        <v>单位名称：寻甸回族彝族自治县社会保险中心</v>
      </c>
      <c r="B3" s="84"/>
      <c r="C3" s="84"/>
      <c r="D3" s="7"/>
      <c r="E3" s="7"/>
      <c r="F3" s="7"/>
      <c r="G3" s="7"/>
      <c r="H3" s="7"/>
      <c r="I3" s="7"/>
      <c r="J3" s="7"/>
      <c r="K3" s="7"/>
      <c r="L3" s="7"/>
      <c r="M3" s="1"/>
      <c r="N3" s="1"/>
      <c r="O3" s="1"/>
      <c r="P3" s="1"/>
      <c r="Q3" s="1"/>
      <c r="R3" s="8"/>
      <c r="S3" s="119" t="s">
        <v>1</v>
      </c>
    </row>
    <row r="4" s="1" customFormat="1" ht="15.75" customHeight="1" spans="1:19">
      <c r="A4" s="10" t="s">
        <v>177</v>
      </c>
      <c r="B4" s="85" t="s">
        <v>178</v>
      </c>
      <c r="C4" s="85" t="s">
        <v>321</v>
      </c>
      <c r="D4" s="86" t="s">
        <v>322</v>
      </c>
      <c r="E4" s="86" t="s">
        <v>323</v>
      </c>
      <c r="F4" s="86" t="s">
        <v>324</v>
      </c>
      <c r="G4" s="86" t="s">
        <v>325</v>
      </c>
      <c r="H4" s="86" t="s">
        <v>326</v>
      </c>
      <c r="I4" s="99" t="s">
        <v>185</v>
      </c>
      <c r="J4" s="99"/>
      <c r="K4" s="99"/>
      <c r="L4" s="99"/>
      <c r="M4" s="100"/>
      <c r="N4" s="99"/>
      <c r="O4" s="99"/>
      <c r="P4" s="79"/>
      <c r="Q4" s="99"/>
      <c r="R4" s="100"/>
      <c r="S4" s="80"/>
    </row>
    <row r="5" s="1" customFormat="1" ht="17.25" customHeight="1" spans="1:19">
      <c r="A5" s="15"/>
      <c r="B5" s="87"/>
      <c r="C5" s="87"/>
      <c r="D5" s="88"/>
      <c r="E5" s="88"/>
      <c r="F5" s="88"/>
      <c r="G5" s="88"/>
      <c r="H5" s="88"/>
      <c r="I5" s="88" t="s">
        <v>55</v>
      </c>
      <c r="J5" s="88" t="s">
        <v>58</v>
      </c>
      <c r="K5" s="88" t="s">
        <v>327</v>
      </c>
      <c r="L5" s="88" t="s">
        <v>328</v>
      </c>
      <c r="M5" s="101" t="s">
        <v>329</v>
      </c>
      <c r="N5" s="102" t="s">
        <v>330</v>
      </c>
      <c r="O5" s="102"/>
      <c r="P5" s="107"/>
      <c r="Q5" s="102"/>
      <c r="R5" s="108"/>
      <c r="S5" s="89"/>
    </row>
    <row r="6" s="1" customFormat="1" ht="54" customHeight="1" spans="1:19">
      <c r="A6" s="18"/>
      <c r="B6" s="89"/>
      <c r="C6" s="89"/>
      <c r="D6" s="90"/>
      <c r="E6" s="90"/>
      <c r="F6" s="90"/>
      <c r="G6" s="90"/>
      <c r="H6" s="90"/>
      <c r="I6" s="90"/>
      <c r="J6" s="90"/>
      <c r="K6" s="90"/>
      <c r="L6" s="90"/>
      <c r="M6" s="103"/>
      <c r="N6" s="90" t="s">
        <v>57</v>
      </c>
      <c r="O6" s="90" t="s">
        <v>64</v>
      </c>
      <c r="P6" s="89" t="s">
        <v>65</v>
      </c>
      <c r="Q6" s="90" t="s">
        <v>66</v>
      </c>
      <c r="R6" s="103" t="s">
        <v>67</v>
      </c>
      <c r="S6" s="89" t="s">
        <v>68</v>
      </c>
    </row>
    <row r="7" s="1" customFormat="1" ht="18" customHeight="1" spans="1:19">
      <c r="A7" s="111">
        <v>1</v>
      </c>
      <c r="B7" s="111" t="s">
        <v>84</v>
      </c>
      <c r="C7" s="112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  <c r="S7" s="111">
        <v>19</v>
      </c>
    </row>
    <row r="8" s="1" customFormat="1" ht="21" customHeight="1" spans="1:19">
      <c r="A8" s="91"/>
      <c r="B8" s="92"/>
      <c r="C8" s="92"/>
      <c r="D8" s="93"/>
      <c r="E8" s="93"/>
      <c r="F8" s="93"/>
      <c r="G8" s="113"/>
      <c r="H8" s="78"/>
      <c r="I8" s="78"/>
      <c r="J8" s="78"/>
      <c r="K8" s="78"/>
      <c r="L8" s="78"/>
      <c r="M8" s="78"/>
      <c r="N8" s="78"/>
      <c r="O8" s="78"/>
      <c r="P8" s="109"/>
      <c r="Q8" s="109"/>
      <c r="R8" s="78"/>
      <c r="S8" s="78"/>
    </row>
    <row r="9" s="1" customFormat="1" ht="21" customHeight="1" spans="1:19">
      <c r="A9" s="94" t="s">
        <v>168</v>
      </c>
      <c r="B9" s="95"/>
      <c r="C9" s="95"/>
      <c r="D9" s="96"/>
      <c r="E9" s="96"/>
      <c r="F9" s="96"/>
      <c r="G9" s="114"/>
      <c r="H9" s="78"/>
      <c r="I9" s="78"/>
      <c r="J9" s="78"/>
      <c r="K9" s="78"/>
      <c r="L9" s="78"/>
      <c r="M9" s="78"/>
      <c r="N9" s="78"/>
      <c r="O9" s="78"/>
      <c r="P9" s="109"/>
      <c r="Q9" s="109"/>
      <c r="R9" s="78"/>
      <c r="S9" s="78"/>
    </row>
    <row r="10" s="1" customFormat="1" ht="21" customHeight="1" spans="1:19">
      <c r="A10" s="115" t="s">
        <v>331</v>
      </c>
      <c r="B10" s="116"/>
      <c r="C10" s="116"/>
      <c r="D10" s="115"/>
      <c r="E10" s="115"/>
      <c r="F10" s="115"/>
      <c r="G10" s="117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D1" workbookViewId="0">
      <pane ySplit="1" topLeftCell="A2" activePane="bottomLeft" state="frozen"/>
      <selection/>
      <selection pane="bottomLeft" activeCell="H21" sqref="H2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s="1" customFormat="1" ht="16.5" customHeight="1" spans="1:20">
      <c r="A1" s="75"/>
      <c r="B1" s="82"/>
      <c r="C1" s="82"/>
      <c r="D1" s="82"/>
      <c r="E1" s="82"/>
      <c r="F1" s="82"/>
      <c r="G1" s="82"/>
      <c r="H1" s="75"/>
      <c r="I1" s="75"/>
      <c r="J1" s="75"/>
      <c r="K1" s="75"/>
      <c r="L1" s="75"/>
      <c r="M1" s="75"/>
      <c r="N1" s="97"/>
      <c r="O1" s="75"/>
      <c r="P1" s="75"/>
      <c r="Q1" s="82"/>
      <c r="R1" s="75"/>
      <c r="S1" s="105"/>
      <c r="T1" s="105" t="s">
        <v>332</v>
      </c>
    </row>
    <row r="2" s="1" customFormat="1" ht="41.25" customHeight="1" spans="1:20">
      <c r="A2" s="71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3"/>
      <c r="I2" s="83"/>
      <c r="J2" s="83"/>
      <c r="K2" s="83"/>
      <c r="L2" s="83"/>
      <c r="M2" s="83"/>
      <c r="N2" s="98"/>
      <c r="O2" s="83"/>
      <c r="P2" s="83"/>
      <c r="Q2" s="65"/>
      <c r="R2" s="83"/>
      <c r="S2" s="98"/>
      <c r="T2" s="65"/>
    </row>
    <row r="3" s="1" customFormat="1" ht="22.5" customHeight="1" spans="1:20">
      <c r="A3" s="72" t="str">
        <f>"单位名称："&amp;"寻甸回族彝族自治县社会保险中心"</f>
        <v>单位名称：寻甸回族彝族自治县社会保险中心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97"/>
      <c r="O3" s="75"/>
      <c r="P3" s="75"/>
      <c r="Q3" s="82"/>
      <c r="R3" s="75"/>
      <c r="S3" s="106"/>
      <c r="T3" s="105" t="s">
        <v>1</v>
      </c>
    </row>
    <row r="4" s="1" customFormat="1" ht="24" customHeight="1" spans="1:20">
      <c r="A4" s="10" t="s">
        <v>177</v>
      </c>
      <c r="B4" s="85" t="s">
        <v>178</v>
      </c>
      <c r="C4" s="85" t="s">
        <v>321</v>
      </c>
      <c r="D4" s="85" t="s">
        <v>333</v>
      </c>
      <c r="E4" s="85" t="s">
        <v>334</v>
      </c>
      <c r="F4" s="85" t="s">
        <v>335</v>
      </c>
      <c r="G4" s="85" t="s">
        <v>336</v>
      </c>
      <c r="H4" s="86" t="s">
        <v>337</v>
      </c>
      <c r="I4" s="86" t="s">
        <v>338</v>
      </c>
      <c r="J4" s="99" t="s">
        <v>185</v>
      </c>
      <c r="K4" s="99"/>
      <c r="L4" s="99"/>
      <c r="M4" s="99"/>
      <c r="N4" s="100"/>
      <c r="O4" s="99"/>
      <c r="P4" s="99"/>
      <c r="Q4" s="79"/>
      <c r="R4" s="99"/>
      <c r="S4" s="100"/>
      <c r="T4" s="80"/>
    </row>
    <row r="5" s="1" customFormat="1" ht="24" customHeight="1" spans="1:20">
      <c r="A5" s="15"/>
      <c r="B5" s="87"/>
      <c r="C5" s="87"/>
      <c r="D5" s="87"/>
      <c r="E5" s="87"/>
      <c r="F5" s="87"/>
      <c r="G5" s="87"/>
      <c r="H5" s="88"/>
      <c r="I5" s="88"/>
      <c r="J5" s="88" t="s">
        <v>55</v>
      </c>
      <c r="K5" s="88" t="s">
        <v>58</v>
      </c>
      <c r="L5" s="88" t="s">
        <v>327</v>
      </c>
      <c r="M5" s="88" t="s">
        <v>328</v>
      </c>
      <c r="N5" s="101" t="s">
        <v>329</v>
      </c>
      <c r="O5" s="102" t="s">
        <v>330</v>
      </c>
      <c r="P5" s="102"/>
      <c r="Q5" s="107"/>
      <c r="R5" s="102"/>
      <c r="S5" s="108"/>
      <c r="T5" s="89"/>
    </row>
    <row r="6" s="1" customFormat="1" ht="54" customHeight="1" spans="1:20">
      <c r="A6" s="18"/>
      <c r="B6" s="89"/>
      <c r="C6" s="89"/>
      <c r="D6" s="89"/>
      <c r="E6" s="89"/>
      <c r="F6" s="89"/>
      <c r="G6" s="89"/>
      <c r="H6" s="90"/>
      <c r="I6" s="90"/>
      <c r="J6" s="90"/>
      <c r="K6" s="90"/>
      <c r="L6" s="90"/>
      <c r="M6" s="90"/>
      <c r="N6" s="103"/>
      <c r="O6" s="90" t="s">
        <v>57</v>
      </c>
      <c r="P6" s="90" t="s">
        <v>64</v>
      </c>
      <c r="Q6" s="89" t="s">
        <v>65</v>
      </c>
      <c r="R6" s="90" t="s">
        <v>66</v>
      </c>
      <c r="S6" s="103" t="s">
        <v>67</v>
      </c>
      <c r="T6" s="89" t="s">
        <v>68</v>
      </c>
    </row>
    <row r="7" s="1" customFormat="1" ht="17.25" customHeight="1" spans="1:20">
      <c r="A7" s="19">
        <v>1</v>
      </c>
      <c r="B7" s="89">
        <v>2</v>
      </c>
      <c r="C7" s="19">
        <v>3</v>
      </c>
      <c r="D7" s="19">
        <v>4</v>
      </c>
      <c r="E7" s="89">
        <v>5</v>
      </c>
      <c r="F7" s="19">
        <v>6</v>
      </c>
      <c r="G7" s="19">
        <v>7</v>
      </c>
      <c r="H7" s="89">
        <v>8</v>
      </c>
      <c r="I7" s="19">
        <v>9</v>
      </c>
      <c r="J7" s="19">
        <v>10</v>
      </c>
      <c r="K7" s="89">
        <v>11</v>
      </c>
      <c r="L7" s="19">
        <v>12</v>
      </c>
      <c r="M7" s="19">
        <v>13</v>
      </c>
      <c r="N7" s="89">
        <v>14</v>
      </c>
      <c r="O7" s="19">
        <v>15</v>
      </c>
      <c r="P7" s="19">
        <v>16</v>
      </c>
      <c r="Q7" s="89">
        <v>17</v>
      </c>
      <c r="R7" s="19">
        <v>18</v>
      </c>
      <c r="S7" s="19">
        <v>19</v>
      </c>
      <c r="T7" s="19">
        <v>20</v>
      </c>
    </row>
    <row r="8" s="1" customFormat="1" ht="21" customHeight="1" spans="1:20">
      <c r="A8" s="91"/>
      <c r="B8" s="92"/>
      <c r="C8" s="92"/>
      <c r="D8" s="92"/>
      <c r="E8" s="92"/>
      <c r="F8" s="92"/>
      <c r="G8" s="92"/>
      <c r="H8" s="93"/>
      <c r="I8" s="93"/>
      <c r="J8" s="78"/>
      <c r="K8" s="78"/>
      <c r="L8" s="78"/>
      <c r="M8" s="78"/>
      <c r="N8" s="78"/>
      <c r="O8" s="78"/>
      <c r="P8" s="78"/>
      <c r="Q8" s="109"/>
      <c r="R8" s="109"/>
      <c r="S8" s="78"/>
      <c r="T8" s="78"/>
    </row>
    <row r="9" s="1" customFormat="1" ht="21" customHeight="1" spans="1:20">
      <c r="A9" s="94" t="s">
        <v>168</v>
      </c>
      <c r="B9" s="95"/>
      <c r="C9" s="95"/>
      <c r="D9" s="95"/>
      <c r="E9" s="95"/>
      <c r="F9" s="95"/>
      <c r="G9" s="95"/>
      <c r="H9" s="96"/>
      <c r="I9" s="104"/>
      <c r="J9" s="78"/>
      <c r="K9" s="78"/>
      <c r="L9" s="78"/>
      <c r="M9" s="78"/>
      <c r="N9" s="78"/>
      <c r="O9" s="78"/>
      <c r="P9" s="78"/>
      <c r="Q9" s="109"/>
      <c r="R9" s="109"/>
      <c r="S9" s="78"/>
      <c r="T9" s="78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topLeftCell="E1" workbookViewId="0">
      <pane ySplit="1" topLeftCell="A2" activePane="bottomLeft" state="frozen"/>
      <selection/>
      <selection pane="bottomLeft" activeCell="L23" sqref="L23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s="1" customFormat="1" ht="17.25" customHeight="1" spans="4:24">
      <c r="D1" s="7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3"/>
      <c r="X1" s="3" t="s">
        <v>339</v>
      </c>
    </row>
    <row r="2" s="1" customFormat="1" ht="41.25" customHeight="1" spans="1:24">
      <c r="A2" s="71" t="str">
        <f>"2025"&amp;"年对下转移支付预算表"</f>
        <v>2025年对下转移支付预算表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65"/>
      <c r="X2" s="65"/>
    </row>
    <row r="3" s="1" customFormat="1" ht="18" customHeight="1" spans="1:24">
      <c r="A3" s="72" t="str">
        <f>"单位名称："&amp;"寻甸回族彝族自治县社会保险中心"</f>
        <v>单位名称：寻甸回族彝族自治县社会保险中心</v>
      </c>
      <c r="B3" s="73"/>
      <c r="C3" s="73"/>
      <c r="D3" s="74"/>
      <c r="E3" s="75"/>
      <c r="F3" s="75"/>
      <c r="G3" s="75"/>
      <c r="H3" s="75"/>
      <c r="I3" s="7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8"/>
      <c r="X3" s="8" t="s">
        <v>1</v>
      </c>
    </row>
    <row r="4" s="1" customFormat="1" ht="19.5" customHeight="1" spans="1:24">
      <c r="A4" s="28" t="s">
        <v>340</v>
      </c>
      <c r="B4" s="11" t="s">
        <v>185</v>
      </c>
      <c r="C4" s="12"/>
      <c r="D4" s="12"/>
      <c r="E4" s="11" t="s">
        <v>341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79"/>
      <c r="X4" s="80"/>
    </row>
    <row r="5" s="1" customFormat="1" ht="40.5" customHeight="1" spans="1:24">
      <c r="A5" s="19"/>
      <c r="B5" s="29" t="s">
        <v>55</v>
      </c>
      <c r="C5" s="10" t="s">
        <v>58</v>
      </c>
      <c r="D5" s="76" t="s">
        <v>327</v>
      </c>
      <c r="E5" s="48" t="s">
        <v>342</v>
      </c>
      <c r="F5" s="48" t="s">
        <v>343</v>
      </c>
      <c r="G5" s="48" t="s">
        <v>344</v>
      </c>
      <c r="H5" s="48" t="s">
        <v>345</v>
      </c>
      <c r="I5" s="48" t="s">
        <v>346</v>
      </c>
      <c r="J5" s="48" t="s">
        <v>347</v>
      </c>
      <c r="K5" s="48" t="s">
        <v>348</v>
      </c>
      <c r="L5" s="48" t="s">
        <v>349</v>
      </c>
      <c r="M5" s="48" t="s">
        <v>350</v>
      </c>
      <c r="N5" s="48" t="s">
        <v>351</v>
      </c>
      <c r="O5" s="48" t="s">
        <v>352</v>
      </c>
      <c r="P5" s="48" t="s">
        <v>353</v>
      </c>
      <c r="Q5" s="48" t="s">
        <v>354</v>
      </c>
      <c r="R5" s="48" t="s">
        <v>355</v>
      </c>
      <c r="S5" s="48" t="s">
        <v>356</v>
      </c>
      <c r="T5" s="48" t="s">
        <v>357</v>
      </c>
      <c r="U5" s="48" t="s">
        <v>358</v>
      </c>
      <c r="V5" s="48" t="s">
        <v>359</v>
      </c>
      <c r="W5" s="48" t="s">
        <v>360</v>
      </c>
      <c r="X5" s="81" t="s">
        <v>361</v>
      </c>
    </row>
    <row r="6" s="1" customFormat="1" ht="19.5" customHeight="1" spans="1:24">
      <c r="A6" s="20">
        <v>1</v>
      </c>
      <c r="B6" s="20">
        <v>2</v>
      </c>
      <c r="C6" s="20">
        <v>3</v>
      </c>
      <c r="D6" s="77">
        <v>4</v>
      </c>
      <c r="E6" s="36">
        <v>5</v>
      </c>
      <c r="F6" s="20">
        <v>6</v>
      </c>
      <c r="G6" s="20">
        <v>7</v>
      </c>
      <c r="H6" s="77">
        <v>8</v>
      </c>
      <c r="I6" s="20">
        <v>9</v>
      </c>
      <c r="J6" s="20">
        <v>10</v>
      </c>
      <c r="K6" s="20">
        <v>11</v>
      </c>
      <c r="L6" s="77">
        <v>12</v>
      </c>
      <c r="M6" s="20">
        <v>13</v>
      </c>
      <c r="N6" s="20">
        <v>14</v>
      </c>
      <c r="O6" s="20">
        <v>15</v>
      </c>
      <c r="P6" s="77">
        <v>16</v>
      </c>
      <c r="Q6" s="20">
        <v>17</v>
      </c>
      <c r="R6" s="20">
        <v>18</v>
      </c>
      <c r="S6" s="20">
        <v>19</v>
      </c>
      <c r="T6" s="77">
        <v>20</v>
      </c>
      <c r="U6" s="77">
        <v>21</v>
      </c>
      <c r="V6" s="77">
        <v>22</v>
      </c>
      <c r="W6" s="36">
        <v>23</v>
      </c>
      <c r="X6" s="36">
        <v>24</v>
      </c>
    </row>
    <row r="7" s="1" customFormat="1" ht="19.5" customHeight="1" spans="1:24">
      <c r="A7" s="30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s="1" customFormat="1" ht="19.5" customHeight="1" spans="1:24">
      <c r="A8" s="6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s="1" customFormat="1" ht="16.5" customHeight="1" spans="10:10">
      <c r="J1" s="3" t="s">
        <v>362</v>
      </c>
    </row>
    <row r="2" s="1" customFormat="1" ht="41.25" customHeight="1" spans="1:10">
      <c r="A2" s="64" t="str">
        <f>"2025"&amp;"年对下转移支付绩效目标表"</f>
        <v>2025年对下转移支付绩效目标表</v>
      </c>
      <c r="B2" s="4"/>
      <c r="C2" s="4"/>
      <c r="D2" s="4"/>
      <c r="E2" s="4"/>
      <c r="F2" s="65"/>
      <c r="G2" s="4"/>
      <c r="H2" s="65"/>
      <c r="I2" s="65"/>
      <c r="J2" s="4"/>
    </row>
    <row r="3" s="1" customFormat="1" ht="17.25" customHeight="1" spans="1:1">
      <c r="A3" s="5" t="str">
        <f>"单位名称："&amp;"寻甸回族彝族自治县社会保险中心"</f>
        <v>单位名称：寻甸回族彝族自治县社会保险中心</v>
      </c>
    </row>
    <row r="4" s="1" customFormat="1" ht="44.25" customHeight="1" spans="1:10">
      <c r="A4" s="66" t="s">
        <v>340</v>
      </c>
      <c r="B4" s="66" t="s">
        <v>262</v>
      </c>
      <c r="C4" s="66" t="s">
        <v>263</v>
      </c>
      <c r="D4" s="66" t="s">
        <v>264</v>
      </c>
      <c r="E4" s="66" t="s">
        <v>265</v>
      </c>
      <c r="F4" s="67" t="s">
        <v>266</v>
      </c>
      <c r="G4" s="66" t="s">
        <v>267</v>
      </c>
      <c r="H4" s="67" t="s">
        <v>268</v>
      </c>
      <c r="I4" s="67" t="s">
        <v>269</v>
      </c>
      <c r="J4" s="66" t="s">
        <v>270</v>
      </c>
    </row>
    <row r="5" s="1" customFormat="1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s="1" customFormat="1" ht="42" customHeight="1" spans="1:10">
      <c r="A6" s="30"/>
      <c r="B6" s="68"/>
      <c r="C6" s="68"/>
      <c r="D6" s="68"/>
      <c r="E6" s="54"/>
      <c r="F6" s="69"/>
      <c r="G6" s="54"/>
      <c r="H6" s="69"/>
      <c r="I6" s="69"/>
      <c r="J6" s="54"/>
    </row>
    <row r="7" s="1" customFormat="1" ht="42" customHeight="1" spans="1:10">
      <c r="A7" s="30"/>
      <c r="B7" s="21"/>
      <c r="C7" s="21"/>
      <c r="D7" s="21"/>
      <c r="E7" s="30"/>
      <c r="F7" s="21"/>
      <c r="G7" s="30"/>
      <c r="H7" s="21"/>
      <c r="I7" s="21"/>
      <c r="J7" s="30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workbookViewId="0">
      <pane ySplit="1" topLeftCell="A3" activePane="bottomLeft" state="frozen"/>
      <selection/>
      <selection pane="bottomLeft" activeCell="D22" sqref="D22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s="1" customFormat="1" customHeight="1" spans="1:9">
      <c r="A1" s="38" t="s">
        <v>363</v>
      </c>
      <c r="B1" s="39"/>
      <c r="C1" s="39"/>
      <c r="D1" s="40"/>
      <c r="E1" s="40"/>
      <c r="F1" s="40"/>
      <c r="G1" s="39"/>
      <c r="H1" s="39"/>
      <c r="I1" s="40"/>
    </row>
    <row r="2" s="1" customFormat="1" ht="41.25" customHeight="1" spans="1:9">
      <c r="A2" s="41" t="str">
        <f>"2025"&amp;"年新增资产配置预算表"</f>
        <v>2025年新增资产配置预算表</v>
      </c>
      <c r="B2" s="42"/>
      <c r="C2" s="42"/>
      <c r="D2" s="43"/>
      <c r="E2" s="43"/>
      <c r="F2" s="43"/>
      <c r="G2" s="42"/>
      <c r="H2" s="42"/>
      <c r="I2" s="43"/>
    </row>
    <row r="3" s="1" customFormat="1" customHeight="1" spans="1:9">
      <c r="A3" s="44" t="str">
        <f>"单位名称："&amp;"寻甸回族彝族自治县社会保险中心"</f>
        <v>单位名称：寻甸回族彝族自治县社会保险中心</v>
      </c>
      <c r="B3" s="45"/>
      <c r="C3" s="45"/>
      <c r="D3" s="46"/>
      <c r="E3" s="1"/>
      <c r="F3" s="43"/>
      <c r="G3" s="42"/>
      <c r="H3" s="42"/>
      <c r="I3" s="63" t="s">
        <v>1</v>
      </c>
    </row>
    <row r="4" s="1" customFormat="1" ht="28.5" customHeight="1" spans="1:9">
      <c r="A4" s="47" t="s">
        <v>177</v>
      </c>
      <c r="B4" s="48" t="s">
        <v>178</v>
      </c>
      <c r="C4" s="49" t="s">
        <v>364</v>
      </c>
      <c r="D4" s="47" t="s">
        <v>365</v>
      </c>
      <c r="E4" s="47" t="s">
        <v>366</v>
      </c>
      <c r="F4" s="47" t="s">
        <v>367</v>
      </c>
      <c r="G4" s="48" t="s">
        <v>368</v>
      </c>
      <c r="H4" s="36"/>
      <c r="I4" s="47"/>
    </row>
    <row r="5" s="1" customFormat="1" ht="21" customHeight="1" spans="1:9">
      <c r="A5" s="49"/>
      <c r="B5" s="50"/>
      <c r="C5" s="50"/>
      <c r="D5" s="51"/>
      <c r="E5" s="50"/>
      <c r="F5" s="50"/>
      <c r="G5" s="48" t="s">
        <v>325</v>
      </c>
      <c r="H5" s="48" t="s">
        <v>369</v>
      </c>
      <c r="I5" s="48" t="s">
        <v>370</v>
      </c>
    </row>
    <row r="6" s="1" customFormat="1" ht="17.25" customHeight="1" spans="1:9">
      <c r="A6" s="52" t="s">
        <v>83</v>
      </c>
      <c r="B6" s="53" t="s">
        <v>84</v>
      </c>
      <c r="C6" s="52" t="s">
        <v>85</v>
      </c>
      <c r="D6" s="54" t="s">
        <v>86</v>
      </c>
      <c r="E6" s="52" t="s">
        <v>87</v>
      </c>
      <c r="F6" s="53" t="s">
        <v>88</v>
      </c>
      <c r="G6" s="55" t="s">
        <v>89</v>
      </c>
      <c r="H6" s="54" t="s">
        <v>90</v>
      </c>
      <c r="I6" s="54">
        <v>9</v>
      </c>
    </row>
    <row r="7" s="1" customFormat="1" ht="19.5" customHeight="1" spans="1:9">
      <c r="A7" s="56"/>
      <c r="B7" s="32"/>
      <c r="C7" s="32"/>
      <c r="D7" s="30"/>
      <c r="E7" s="21"/>
      <c r="F7" s="55"/>
      <c r="G7" s="57"/>
      <c r="H7" s="58"/>
      <c r="I7" s="58"/>
    </row>
    <row r="8" s="1" customFormat="1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s="1" customFormat="1" customHeight="1" spans="4:11">
      <c r="D1" s="2"/>
      <c r="E1" s="2"/>
      <c r="F1" s="2"/>
      <c r="G1" s="2"/>
      <c r="H1" s="1"/>
      <c r="I1" s="1"/>
      <c r="J1" s="1"/>
      <c r="K1" s="3" t="s">
        <v>371</v>
      </c>
    </row>
    <row r="2" s="1" customFormat="1" ht="41.25" customHeight="1" spans="1:11">
      <c r="A2" s="4" t="str">
        <f>"2025"&amp;"年上级转移支付补助项目支出预算表"</f>
        <v>2025年上级转移支付补助项目支出预算表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3.5" customHeight="1" spans="1:11">
      <c r="A3" s="5" t="str">
        <f>"单位名称："&amp;"寻甸回族彝族自治县社会保险中心"</f>
        <v>单位名称：寻甸回族彝族自治县社会保险中心</v>
      </c>
      <c r="B3" s="6"/>
      <c r="C3" s="6"/>
      <c r="D3" s="6"/>
      <c r="E3" s="6"/>
      <c r="F3" s="6"/>
      <c r="G3" s="6"/>
      <c r="H3" s="7"/>
      <c r="I3" s="7"/>
      <c r="J3" s="7"/>
      <c r="K3" s="8" t="s">
        <v>1</v>
      </c>
    </row>
    <row r="4" s="1" customFormat="1" ht="21.75" customHeight="1" spans="1:11">
      <c r="A4" s="9" t="s">
        <v>245</v>
      </c>
      <c r="B4" s="9" t="s">
        <v>180</v>
      </c>
      <c r="C4" s="9" t="s">
        <v>246</v>
      </c>
      <c r="D4" s="10" t="s">
        <v>181</v>
      </c>
      <c r="E4" s="10" t="s">
        <v>182</v>
      </c>
      <c r="F4" s="10" t="s">
        <v>247</v>
      </c>
      <c r="G4" s="10" t="s">
        <v>248</v>
      </c>
      <c r="H4" s="28" t="s">
        <v>55</v>
      </c>
      <c r="I4" s="11" t="s">
        <v>372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29"/>
      <c r="I5" s="10" t="s">
        <v>58</v>
      </c>
      <c r="J5" s="10" t="s">
        <v>59</v>
      </c>
      <c r="K5" s="10" t="s">
        <v>60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6">
        <v>10</v>
      </c>
      <c r="K7" s="36">
        <v>11</v>
      </c>
    </row>
    <row r="8" s="1" customFormat="1" ht="18.75" customHeight="1" spans="1:11">
      <c r="A8" s="30"/>
      <c r="B8" s="21"/>
      <c r="C8" s="30"/>
      <c r="D8" s="30"/>
      <c r="E8" s="30"/>
      <c r="F8" s="30"/>
      <c r="G8" s="30"/>
      <c r="H8" s="31"/>
      <c r="I8" s="37"/>
      <c r="J8" s="37"/>
      <c r="K8" s="31"/>
    </row>
    <row r="9" s="1" customFormat="1" ht="18.75" customHeight="1" spans="1:11">
      <c r="A9" s="32"/>
      <c r="B9" s="21"/>
      <c r="C9" s="21"/>
      <c r="D9" s="21"/>
      <c r="E9" s="21"/>
      <c r="F9" s="21"/>
      <c r="G9" s="21"/>
      <c r="H9" s="23"/>
      <c r="I9" s="23"/>
      <c r="J9" s="23"/>
      <c r="K9" s="31"/>
    </row>
    <row r="10" s="1" customFormat="1" ht="18.75" customHeight="1" spans="1:11">
      <c r="A10" s="33" t="s">
        <v>168</v>
      </c>
      <c r="B10" s="34"/>
      <c r="C10" s="34"/>
      <c r="D10" s="34"/>
      <c r="E10" s="34"/>
      <c r="F10" s="34"/>
      <c r="G10" s="35"/>
      <c r="H10" s="23"/>
      <c r="I10" s="23"/>
      <c r="J10" s="23"/>
      <c r="K10" s="31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G31" sqref="G3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s="1" customFormat="1" ht="13.5" customHeight="1" spans="4:7">
      <c r="D1" s="2"/>
      <c r="E1" s="1"/>
      <c r="F1" s="1"/>
      <c r="G1" s="3" t="s">
        <v>373</v>
      </c>
    </row>
    <row r="2" s="1" customFormat="1" ht="41.25" customHeight="1" spans="1:7">
      <c r="A2" s="4" t="str">
        <f>"2025"&amp;"年部门项目中期规划预算表"</f>
        <v>2025年部门项目中期规划预算表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"单位名称："&amp;"寻甸回族彝族自治县社会保险中心"</f>
        <v>单位名称：寻甸回族彝族自治县社会保险中心</v>
      </c>
      <c r="B3" s="6"/>
      <c r="C3" s="6"/>
      <c r="D3" s="6"/>
      <c r="E3" s="7"/>
      <c r="F3" s="7"/>
      <c r="G3" s="8" t="s">
        <v>1</v>
      </c>
    </row>
    <row r="4" s="1" customFormat="1" ht="21.75" customHeight="1" spans="1:7">
      <c r="A4" s="9" t="s">
        <v>246</v>
      </c>
      <c r="B4" s="9" t="s">
        <v>245</v>
      </c>
      <c r="C4" s="9" t="s">
        <v>180</v>
      </c>
      <c r="D4" s="10" t="s">
        <v>374</v>
      </c>
      <c r="E4" s="11" t="s">
        <v>58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tr">
        <f>"2025"&amp;"年"</f>
        <v>2025年</v>
      </c>
      <c r="F5" s="10" t="str">
        <f>("2025"+1)&amp;"年"</f>
        <v>2026年</v>
      </c>
      <c r="G5" s="10" t="str">
        <f>("2025"+2)&amp;"年"</f>
        <v>2027年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17.25" customHeight="1" spans="1:7">
      <c r="A8" s="21" t="s">
        <v>70</v>
      </c>
      <c r="B8" s="22"/>
      <c r="C8" s="22"/>
      <c r="D8" s="21"/>
      <c r="E8" s="23">
        <v>367233.06</v>
      </c>
      <c r="F8" s="23"/>
      <c r="G8" s="23"/>
    </row>
    <row r="9" s="1" customFormat="1" ht="18.75" customHeight="1" spans="1:7">
      <c r="A9" s="21"/>
      <c r="B9" s="21" t="s">
        <v>375</v>
      </c>
      <c r="C9" s="21" t="s">
        <v>253</v>
      </c>
      <c r="D9" s="21" t="s">
        <v>376</v>
      </c>
      <c r="E9" s="23">
        <v>274500</v>
      </c>
      <c r="F9" s="23"/>
      <c r="G9" s="23"/>
    </row>
    <row r="10" s="1" customFormat="1" ht="18.75" customHeight="1" spans="1:7">
      <c r="A10" s="24"/>
      <c r="B10" s="21" t="s">
        <v>375</v>
      </c>
      <c r="C10" s="21" t="s">
        <v>255</v>
      </c>
      <c r="D10" s="21" t="s">
        <v>376</v>
      </c>
      <c r="E10" s="23">
        <v>50000</v>
      </c>
      <c r="F10" s="23"/>
      <c r="G10" s="23"/>
    </row>
    <row r="11" s="1" customFormat="1" ht="18.75" customHeight="1" spans="1:7">
      <c r="A11" s="24"/>
      <c r="B11" s="21" t="s">
        <v>375</v>
      </c>
      <c r="C11" s="21" t="s">
        <v>260</v>
      </c>
      <c r="D11" s="21" t="s">
        <v>376</v>
      </c>
      <c r="E11" s="23">
        <v>42733.06</v>
      </c>
      <c r="F11" s="23"/>
      <c r="G11" s="23"/>
    </row>
    <row r="12" s="1" customFormat="1" ht="18.75" customHeight="1" spans="1:7">
      <c r="A12" s="25" t="s">
        <v>55</v>
      </c>
      <c r="B12" s="26"/>
      <c r="C12" s="26"/>
      <c r="D12" s="27"/>
      <c r="E12" s="23">
        <v>367233.06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E33" sqref="E3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183" t="s">
        <v>52</v>
      </c>
    </row>
    <row r="2" s="1" customFormat="1" ht="17.25" customHeight="1" spans="1:1">
      <c r="A2" s="63" t="s">
        <v>52</v>
      </c>
    </row>
    <row r="3" s="1" customFormat="1" ht="41.25" customHeight="1" spans="1:1">
      <c r="A3" s="41" t="str">
        <f>"2025"&amp;"年部门收入预算表"</f>
        <v>2025年部门收入预算表</v>
      </c>
    </row>
    <row r="4" s="1" customFormat="1" ht="17.25" customHeight="1" spans="1:19">
      <c r="A4" s="44" t="str">
        <f>"单位名称："&amp;"寻甸回族彝族自治县社会保险中心"</f>
        <v>单位名称：寻甸回族彝族自治县社会保险中心</v>
      </c>
      <c r="S4" s="46" t="s">
        <v>1</v>
      </c>
    </row>
    <row r="5" s="1" customFormat="1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2"/>
      <c r="J5" s="186"/>
      <c r="K5" s="186"/>
      <c r="L5" s="186"/>
      <c r="M5" s="186"/>
      <c r="N5" s="193"/>
      <c r="O5" s="186" t="s">
        <v>45</v>
      </c>
      <c r="P5" s="186"/>
      <c r="Q5" s="186"/>
      <c r="R5" s="186"/>
      <c r="S5" s="193"/>
    </row>
    <row r="6" s="1" customFormat="1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4" t="s">
        <v>62</v>
      </c>
      <c r="J6" s="195"/>
      <c r="K6" s="195"/>
      <c r="L6" s="195"/>
      <c r="M6" s="195"/>
      <c r="N6" s="196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s="1" customFormat="1" ht="30" customHeight="1" spans="1:19">
      <c r="A7" s="189"/>
      <c r="B7" s="104"/>
      <c r="C7" s="114"/>
      <c r="D7" s="114"/>
      <c r="E7" s="114"/>
      <c r="F7" s="114"/>
      <c r="G7" s="114"/>
      <c r="H7" s="114"/>
      <c r="I7" s="69" t="s">
        <v>57</v>
      </c>
      <c r="J7" s="196" t="s">
        <v>64</v>
      </c>
      <c r="K7" s="196" t="s">
        <v>65</v>
      </c>
      <c r="L7" s="196" t="s">
        <v>66</v>
      </c>
      <c r="M7" s="196" t="s">
        <v>67</v>
      </c>
      <c r="N7" s="196" t="s">
        <v>68</v>
      </c>
      <c r="O7" s="197"/>
      <c r="P7" s="197"/>
      <c r="Q7" s="197"/>
      <c r="R7" s="197"/>
      <c r="S7" s="114"/>
    </row>
    <row r="8" s="1" customFormat="1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69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s="1" customFormat="1" ht="18" customHeight="1" spans="1:19">
      <c r="A9" s="21" t="s">
        <v>69</v>
      </c>
      <c r="B9" s="21" t="s">
        <v>70</v>
      </c>
      <c r="C9" s="109">
        <v>95321679.4</v>
      </c>
      <c r="D9" s="78">
        <v>95321679.4</v>
      </c>
      <c r="E9" s="78">
        <v>95321679.4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s="1" customFormat="1" ht="18" customHeight="1" spans="1:19">
      <c r="A10" s="191" t="s">
        <v>71</v>
      </c>
      <c r="B10" s="191" t="s">
        <v>70</v>
      </c>
      <c r="C10" s="109">
        <v>95321679.4</v>
      </c>
      <c r="D10" s="78">
        <v>95321679.4</v>
      </c>
      <c r="E10" s="78">
        <v>95321679.4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s="1" customFormat="1" ht="18" customHeight="1" spans="1:19">
      <c r="A11" s="49" t="s">
        <v>55</v>
      </c>
      <c r="B11" s="192"/>
      <c r="C11" s="78">
        <v>95321679.4</v>
      </c>
      <c r="D11" s="78">
        <v>95321679.4</v>
      </c>
      <c r="E11" s="78">
        <v>95321679.4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1">
    <mergeCell ref="A1:S1"/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GridLines="0" showZeros="0" workbookViewId="0">
      <pane ySplit="1" topLeftCell="A3" activePane="bottomLeft" state="frozen"/>
      <selection/>
      <selection pane="bottomLeft" activeCell="F27" sqref="F2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s="1" customFormat="1" ht="17.25" customHeight="1" spans="1:1">
      <c r="A1" s="46" t="s">
        <v>72</v>
      </c>
    </row>
    <row r="2" s="1" customFormat="1" ht="41.25" customHeight="1" spans="1:1">
      <c r="A2" s="41" t="str">
        <f>"2025"&amp;"年部门支出预算表"</f>
        <v>2025年部门支出预算表</v>
      </c>
    </row>
    <row r="3" s="1" customFormat="1" ht="17.25" customHeight="1" spans="1:15">
      <c r="A3" s="44" t="str">
        <f>"单位名称："&amp;"寻甸回族彝族自治县社会保险中心"</f>
        <v>单位名称：寻甸回族彝族自治县社会保险中心</v>
      </c>
      <c r="O3" s="46" t="s">
        <v>1</v>
      </c>
    </row>
    <row r="4" s="1" customFormat="1" ht="27" customHeight="1" spans="1:15">
      <c r="A4" s="169" t="s">
        <v>73</v>
      </c>
      <c r="B4" s="169" t="s">
        <v>74</v>
      </c>
      <c r="C4" s="169" t="s">
        <v>55</v>
      </c>
      <c r="D4" s="170" t="s">
        <v>58</v>
      </c>
      <c r="E4" s="171"/>
      <c r="F4" s="172"/>
      <c r="G4" s="173" t="s">
        <v>59</v>
      </c>
      <c r="H4" s="173" t="s">
        <v>60</v>
      </c>
      <c r="I4" s="173" t="s">
        <v>75</v>
      </c>
      <c r="J4" s="170" t="s">
        <v>62</v>
      </c>
      <c r="K4" s="171"/>
      <c r="L4" s="171"/>
      <c r="M4" s="171"/>
      <c r="N4" s="180"/>
      <c r="O4" s="181"/>
    </row>
    <row r="5" s="1" customFormat="1" ht="42" customHeight="1" spans="1:15">
      <c r="A5" s="174"/>
      <c r="B5" s="174"/>
      <c r="C5" s="175"/>
      <c r="D5" s="176" t="s">
        <v>57</v>
      </c>
      <c r="E5" s="176" t="s">
        <v>76</v>
      </c>
      <c r="F5" s="176" t="s">
        <v>77</v>
      </c>
      <c r="G5" s="175"/>
      <c r="H5" s="175"/>
      <c r="I5" s="182"/>
      <c r="J5" s="176" t="s">
        <v>57</v>
      </c>
      <c r="K5" s="163" t="s">
        <v>78</v>
      </c>
      <c r="L5" s="163" t="s">
        <v>79</v>
      </c>
      <c r="M5" s="163" t="s">
        <v>80</v>
      </c>
      <c r="N5" s="163" t="s">
        <v>81</v>
      </c>
      <c r="O5" s="163" t="s">
        <v>82</v>
      </c>
    </row>
    <row r="6" s="1" customFormat="1" ht="18" customHeight="1" spans="1:15">
      <c r="A6" s="52" t="s">
        <v>83</v>
      </c>
      <c r="B6" s="52" t="s">
        <v>84</v>
      </c>
      <c r="C6" s="52" t="s">
        <v>85</v>
      </c>
      <c r="D6" s="55" t="s">
        <v>86</v>
      </c>
      <c r="E6" s="55" t="s">
        <v>87</v>
      </c>
      <c r="F6" s="55" t="s">
        <v>88</v>
      </c>
      <c r="G6" s="55" t="s">
        <v>89</v>
      </c>
      <c r="H6" s="55" t="s">
        <v>90</v>
      </c>
      <c r="I6" s="55" t="s">
        <v>91</v>
      </c>
      <c r="J6" s="55" t="s">
        <v>92</v>
      </c>
      <c r="K6" s="55" t="s">
        <v>93</v>
      </c>
      <c r="L6" s="55" t="s">
        <v>94</v>
      </c>
      <c r="M6" s="55" t="s">
        <v>95</v>
      </c>
      <c r="N6" s="52" t="s">
        <v>96</v>
      </c>
      <c r="O6" s="55" t="s">
        <v>97</v>
      </c>
    </row>
    <row r="7" s="1" customFormat="1" ht="21" customHeight="1" spans="1:15">
      <c r="A7" s="56" t="s">
        <v>98</v>
      </c>
      <c r="B7" s="56" t="s">
        <v>99</v>
      </c>
      <c r="C7" s="78">
        <v>94819605.18</v>
      </c>
      <c r="D7" s="78">
        <v>94819605.18</v>
      </c>
      <c r="E7" s="78">
        <v>94452372.12</v>
      </c>
      <c r="F7" s="78">
        <v>367233.06</v>
      </c>
      <c r="G7" s="78"/>
      <c r="H7" s="78"/>
      <c r="I7" s="78"/>
      <c r="J7" s="78"/>
      <c r="K7" s="78"/>
      <c r="L7" s="78"/>
      <c r="M7" s="78"/>
      <c r="N7" s="78"/>
      <c r="O7" s="78"/>
    </row>
    <row r="8" s="1" customFormat="1" ht="21" customHeight="1" spans="1:15">
      <c r="A8" s="177" t="s">
        <v>100</v>
      </c>
      <c r="B8" s="177" t="s">
        <v>101</v>
      </c>
      <c r="C8" s="78">
        <v>4236884.46</v>
      </c>
      <c r="D8" s="78">
        <v>4236884.46</v>
      </c>
      <c r="E8" s="78">
        <v>3869651.4</v>
      </c>
      <c r="F8" s="78">
        <v>367233.06</v>
      </c>
      <c r="G8" s="78"/>
      <c r="H8" s="78"/>
      <c r="I8" s="78"/>
      <c r="J8" s="78"/>
      <c r="K8" s="78"/>
      <c r="L8" s="78"/>
      <c r="M8" s="78"/>
      <c r="N8" s="78"/>
      <c r="O8" s="78"/>
    </row>
    <row r="9" s="1" customFormat="1" ht="21" customHeight="1" spans="1:15">
      <c r="A9" s="178" t="s">
        <v>102</v>
      </c>
      <c r="B9" s="178" t="s">
        <v>103</v>
      </c>
      <c r="C9" s="78">
        <v>4236884.46</v>
      </c>
      <c r="D9" s="78">
        <v>4236884.46</v>
      </c>
      <c r="E9" s="78">
        <v>3869651.4</v>
      </c>
      <c r="F9" s="78">
        <v>367233.06</v>
      </c>
      <c r="G9" s="78"/>
      <c r="H9" s="78"/>
      <c r="I9" s="78"/>
      <c r="J9" s="78"/>
      <c r="K9" s="78"/>
      <c r="L9" s="78"/>
      <c r="M9" s="78"/>
      <c r="N9" s="78"/>
      <c r="O9" s="78"/>
    </row>
    <row r="10" s="1" customFormat="1" ht="21" customHeight="1" spans="1:15">
      <c r="A10" s="177" t="s">
        <v>104</v>
      </c>
      <c r="B10" s="177" t="s">
        <v>105</v>
      </c>
      <c r="C10" s="78">
        <v>90582720.72</v>
      </c>
      <c r="D10" s="78">
        <v>90582720.72</v>
      </c>
      <c r="E10" s="78">
        <v>90582720.72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="1" customFormat="1" ht="21" customHeight="1" spans="1:15">
      <c r="A11" s="178" t="s">
        <v>106</v>
      </c>
      <c r="B11" s="178" t="s">
        <v>107</v>
      </c>
      <c r="C11" s="78">
        <v>282548.16</v>
      </c>
      <c r="D11" s="78">
        <v>282548.16</v>
      </c>
      <c r="E11" s="78">
        <v>282548.16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="1" customFormat="1" ht="21" customHeight="1" spans="1:15">
      <c r="A12" s="178" t="s">
        <v>108</v>
      </c>
      <c r="B12" s="178" t="s">
        <v>109</v>
      </c>
      <c r="C12" s="78">
        <v>90300172.56</v>
      </c>
      <c r="D12" s="78">
        <v>90300172.56</v>
      </c>
      <c r="E12" s="78">
        <v>90300172.56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="1" customFormat="1" ht="21" customHeight="1" spans="1:15">
      <c r="A13" s="56" t="s">
        <v>110</v>
      </c>
      <c r="B13" s="56" t="s">
        <v>111</v>
      </c>
      <c r="C13" s="78">
        <v>290163.1</v>
      </c>
      <c r="D13" s="78">
        <v>290163.1</v>
      </c>
      <c r="E13" s="78">
        <v>290163.1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1" customFormat="1" ht="21" customHeight="1" spans="1:15">
      <c r="A14" s="177" t="s">
        <v>112</v>
      </c>
      <c r="B14" s="177" t="s">
        <v>113</v>
      </c>
      <c r="C14" s="78">
        <v>290163.1</v>
      </c>
      <c r="D14" s="78">
        <v>290163.1</v>
      </c>
      <c r="E14" s="78">
        <v>290163.1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1" customFormat="1" ht="21" customHeight="1" spans="1:15">
      <c r="A15" s="178" t="s">
        <v>114</v>
      </c>
      <c r="B15" s="178" t="s">
        <v>115</v>
      </c>
      <c r="C15" s="78">
        <v>151791.35</v>
      </c>
      <c r="D15" s="78">
        <v>151791.35</v>
      </c>
      <c r="E15" s="78">
        <v>151791.35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1" customFormat="1" ht="21" customHeight="1" spans="1:15">
      <c r="A16" s="178" t="s">
        <v>116</v>
      </c>
      <c r="B16" s="178" t="s">
        <v>117</v>
      </c>
      <c r="C16" s="78">
        <v>128662.3</v>
      </c>
      <c r="D16" s="78">
        <v>128662.3</v>
      </c>
      <c r="E16" s="78">
        <v>128662.3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s="1" customFormat="1" ht="21" customHeight="1" spans="1:15">
      <c r="A17" s="178" t="s">
        <v>118</v>
      </c>
      <c r="B17" s="178" t="s">
        <v>119</v>
      </c>
      <c r="C17" s="78">
        <v>9709.45</v>
      </c>
      <c r="D17" s="78">
        <v>9709.45</v>
      </c>
      <c r="E17" s="78">
        <v>9709.45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1" customFormat="1" ht="21" customHeight="1" spans="1:15">
      <c r="A18" s="56" t="s">
        <v>120</v>
      </c>
      <c r="B18" s="56" t="s">
        <v>121</v>
      </c>
      <c r="C18" s="78">
        <v>211911.12</v>
      </c>
      <c r="D18" s="78">
        <v>211911.12</v>
      </c>
      <c r="E18" s="78">
        <v>211911.12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s="1" customFormat="1" ht="21" customHeight="1" spans="1:15">
      <c r="A19" s="177" t="s">
        <v>122</v>
      </c>
      <c r="B19" s="177" t="s">
        <v>123</v>
      </c>
      <c r="C19" s="78">
        <v>211911.12</v>
      </c>
      <c r="D19" s="78">
        <v>211911.12</v>
      </c>
      <c r="E19" s="78">
        <v>211911.12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s="1" customFormat="1" ht="21" customHeight="1" spans="1:15">
      <c r="A20" s="178" t="s">
        <v>124</v>
      </c>
      <c r="B20" s="178" t="s">
        <v>125</v>
      </c>
      <c r="C20" s="78">
        <v>211911.12</v>
      </c>
      <c r="D20" s="78">
        <v>211911.12</v>
      </c>
      <c r="E20" s="78">
        <v>211911.12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s="1" customFormat="1" ht="21" customHeight="1" spans="1:15">
      <c r="A21" s="179" t="s">
        <v>55</v>
      </c>
      <c r="B21" s="35"/>
      <c r="C21" s="78">
        <v>95321679.4</v>
      </c>
      <c r="D21" s="78">
        <v>95321679.4</v>
      </c>
      <c r="E21" s="78">
        <v>94954446.34</v>
      </c>
      <c r="F21" s="78">
        <v>367233.06</v>
      </c>
      <c r="G21" s="78"/>
      <c r="H21" s="78"/>
      <c r="I21" s="78"/>
      <c r="J21" s="78"/>
      <c r="K21" s="78"/>
      <c r="L21" s="78"/>
      <c r="M21" s="78"/>
      <c r="N21" s="78"/>
      <c r="O21" s="78"/>
    </row>
  </sheetData>
  <mergeCells count="12">
    <mergeCell ref="A1:O1"/>
    <mergeCell ref="A2:O2"/>
    <mergeCell ref="A3:B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pane ySplit="1" topLeftCell="A24" activePane="bottomLeft" state="frozen"/>
      <selection/>
      <selection pane="bottomLeft" activeCell="C65" sqref="C65"/>
    </sheetView>
  </sheetViews>
  <sheetFormatPr defaultColWidth="8.575" defaultRowHeight="12.75" customHeight="1" outlineLevelCol="3"/>
  <cols>
    <col min="1" max="4" width="35.575" customWidth="1"/>
  </cols>
  <sheetData>
    <row r="1" s="1" customFormat="1" ht="15" customHeight="1" spans="1:4">
      <c r="A1" s="42"/>
      <c r="B1" s="46"/>
      <c r="C1" s="46"/>
      <c r="D1" s="46" t="s">
        <v>126</v>
      </c>
    </row>
    <row r="2" s="1" customFormat="1" ht="41.25" customHeight="1" spans="1:1">
      <c r="A2" s="41" t="str">
        <f>"2025"&amp;"年部门财政拨款收支预算总表"</f>
        <v>2025年部门财政拨款收支预算总表</v>
      </c>
    </row>
    <row r="3" s="1" customFormat="1" ht="17.25" customHeight="1" spans="1:4">
      <c r="A3" s="44" t="str">
        <f>"单位名称："&amp;"寻甸回族彝族自治县社会保险中心"</f>
        <v>单位名称：寻甸回族彝族自治县社会保险中心</v>
      </c>
      <c r="B3" s="162"/>
      <c r="C3" s="1"/>
      <c r="D3" s="46" t="s">
        <v>1</v>
      </c>
    </row>
    <row r="4" s="1" customFormat="1" ht="17.25" customHeight="1" spans="1:4">
      <c r="A4" s="163" t="s">
        <v>2</v>
      </c>
      <c r="B4" s="164"/>
      <c r="C4" s="163" t="s">
        <v>3</v>
      </c>
      <c r="D4" s="164"/>
    </row>
    <row r="5" s="1" customFormat="1" ht="18.75" customHeight="1" spans="1:4">
      <c r="A5" s="163" t="s">
        <v>4</v>
      </c>
      <c r="B5" s="163" t="s">
        <v>5</v>
      </c>
      <c r="C5" s="163" t="s">
        <v>6</v>
      </c>
      <c r="D5" s="163" t="s">
        <v>5</v>
      </c>
    </row>
    <row r="6" s="1" customFormat="1" ht="16.5" customHeight="1" spans="1:4">
      <c r="A6" s="165" t="s">
        <v>127</v>
      </c>
      <c r="B6" s="78">
        <v>95321679.4</v>
      </c>
      <c r="C6" s="165" t="s">
        <v>128</v>
      </c>
      <c r="D6" s="109">
        <v>95321679.4</v>
      </c>
    </row>
    <row r="7" s="1" customFormat="1" ht="16.5" customHeight="1" spans="1:4">
      <c r="A7" s="165" t="s">
        <v>129</v>
      </c>
      <c r="B7" s="78">
        <v>95321679.4</v>
      </c>
      <c r="C7" s="165" t="s">
        <v>130</v>
      </c>
      <c r="D7" s="109"/>
    </row>
    <row r="8" s="1" customFormat="1" ht="16.5" customHeight="1" spans="1:4">
      <c r="A8" s="165" t="s">
        <v>131</v>
      </c>
      <c r="B8" s="78"/>
      <c r="C8" s="165" t="s">
        <v>132</v>
      </c>
      <c r="D8" s="109"/>
    </row>
    <row r="9" s="1" customFormat="1" ht="16.5" customHeight="1" spans="1:4">
      <c r="A9" s="165" t="s">
        <v>133</v>
      </c>
      <c r="B9" s="78"/>
      <c r="C9" s="165" t="s">
        <v>134</v>
      </c>
      <c r="D9" s="109"/>
    </row>
    <row r="10" s="1" customFormat="1" ht="16.5" customHeight="1" spans="1:4">
      <c r="A10" s="165" t="s">
        <v>135</v>
      </c>
      <c r="B10" s="78"/>
      <c r="C10" s="165" t="s">
        <v>136</v>
      </c>
      <c r="D10" s="109"/>
    </row>
    <row r="11" s="1" customFormat="1" ht="16.5" customHeight="1" spans="1:4">
      <c r="A11" s="165" t="s">
        <v>129</v>
      </c>
      <c r="B11" s="78"/>
      <c r="C11" s="165" t="s">
        <v>137</v>
      </c>
      <c r="D11" s="109"/>
    </row>
    <row r="12" s="1" customFormat="1" ht="16.5" customHeight="1" spans="1:4">
      <c r="A12" s="147" t="s">
        <v>131</v>
      </c>
      <c r="B12" s="78"/>
      <c r="C12" s="68" t="s">
        <v>138</v>
      </c>
      <c r="D12" s="109"/>
    </row>
    <row r="13" s="1" customFormat="1" ht="16.5" customHeight="1" spans="1:4">
      <c r="A13" s="147" t="s">
        <v>133</v>
      </c>
      <c r="B13" s="78"/>
      <c r="C13" s="68" t="s">
        <v>139</v>
      </c>
      <c r="D13" s="109"/>
    </row>
    <row r="14" s="1" customFormat="1" ht="16.5" customHeight="1" spans="1:4">
      <c r="A14" s="166"/>
      <c r="B14" s="78"/>
      <c r="C14" s="68" t="s">
        <v>140</v>
      </c>
      <c r="D14" s="109">
        <v>94819605.18</v>
      </c>
    </row>
    <row r="15" s="1" customFormat="1" ht="16.5" customHeight="1" spans="1:4">
      <c r="A15" s="166"/>
      <c r="B15" s="78"/>
      <c r="C15" s="68" t="s">
        <v>141</v>
      </c>
      <c r="D15" s="109">
        <v>290163.1</v>
      </c>
    </row>
    <row r="16" s="1" customFormat="1" ht="16.5" customHeight="1" spans="1:4">
      <c r="A16" s="166"/>
      <c r="B16" s="78"/>
      <c r="C16" s="68" t="s">
        <v>142</v>
      </c>
      <c r="D16" s="109"/>
    </row>
    <row r="17" s="1" customFormat="1" ht="16.5" customHeight="1" spans="1:4">
      <c r="A17" s="166"/>
      <c r="B17" s="78"/>
      <c r="C17" s="68" t="s">
        <v>143</v>
      </c>
      <c r="D17" s="109"/>
    </row>
    <row r="18" s="1" customFormat="1" ht="16.5" customHeight="1" spans="1:4">
      <c r="A18" s="166"/>
      <c r="B18" s="78"/>
      <c r="C18" s="68" t="s">
        <v>144</v>
      </c>
      <c r="D18" s="109"/>
    </row>
    <row r="19" s="1" customFormat="1" ht="16.5" customHeight="1" spans="1:4">
      <c r="A19" s="166"/>
      <c r="B19" s="78"/>
      <c r="C19" s="68" t="s">
        <v>145</v>
      </c>
      <c r="D19" s="109"/>
    </row>
    <row r="20" s="1" customFormat="1" ht="16.5" customHeight="1" spans="1:4">
      <c r="A20" s="166"/>
      <c r="B20" s="78"/>
      <c r="C20" s="68" t="s">
        <v>146</v>
      </c>
      <c r="D20" s="109"/>
    </row>
    <row r="21" s="1" customFormat="1" ht="16.5" customHeight="1" spans="1:4">
      <c r="A21" s="166"/>
      <c r="B21" s="78"/>
      <c r="C21" s="68" t="s">
        <v>147</v>
      </c>
      <c r="D21" s="109"/>
    </row>
    <row r="22" s="1" customFormat="1" ht="16.5" customHeight="1" spans="1:4">
      <c r="A22" s="166"/>
      <c r="B22" s="78"/>
      <c r="C22" s="68" t="s">
        <v>148</v>
      </c>
      <c r="D22" s="109"/>
    </row>
    <row r="23" s="1" customFormat="1" ht="16.5" customHeight="1" spans="1:4">
      <c r="A23" s="166"/>
      <c r="B23" s="78"/>
      <c r="C23" s="68" t="s">
        <v>149</v>
      </c>
      <c r="D23" s="109"/>
    </row>
    <row r="24" s="1" customFormat="1" ht="16.5" customHeight="1" spans="1:4">
      <c r="A24" s="166"/>
      <c r="B24" s="78"/>
      <c r="C24" s="68" t="s">
        <v>150</v>
      </c>
      <c r="D24" s="109"/>
    </row>
    <row r="25" s="1" customFormat="1" ht="16.5" customHeight="1" spans="1:4">
      <c r="A25" s="166"/>
      <c r="B25" s="78"/>
      <c r="C25" s="68" t="s">
        <v>151</v>
      </c>
      <c r="D25" s="109">
        <v>211911.12</v>
      </c>
    </row>
    <row r="26" s="1" customFormat="1" ht="16.5" customHeight="1" spans="1:4">
      <c r="A26" s="166"/>
      <c r="B26" s="78"/>
      <c r="C26" s="68" t="s">
        <v>152</v>
      </c>
      <c r="D26" s="109"/>
    </row>
    <row r="27" s="1" customFormat="1" ht="16.5" customHeight="1" spans="1:4">
      <c r="A27" s="166"/>
      <c r="B27" s="78"/>
      <c r="C27" s="68" t="s">
        <v>153</v>
      </c>
      <c r="D27" s="109"/>
    </row>
    <row r="28" s="1" customFormat="1" ht="16.5" customHeight="1" spans="1:4">
      <c r="A28" s="166"/>
      <c r="B28" s="78"/>
      <c r="C28" s="68" t="s">
        <v>154</v>
      </c>
      <c r="D28" s="109"/>
    </row>
    <row r="29" s="1" customFormat="1" ht="16.5" customHeight="1" spans="1:4">
      <c r="A29" s="166"/>
      <c r="B29" s="78"/>
      <c r="C29" s="68" t="s">
        <v>155</v>
      </c>
      <c r="D29" s="109"/>
    </row>
    <row r="30" s="1" customFormat="1" ht="16.5" customHeight="1" spans="1:4">
      <c r="A30" s="166"/>
      <c r="B30" s="78"/>
      <c r="C30" s="68" t="s">
        <v>156</v>
      </c>
      <c r="D30" s="109"/>
    </row>
    <row r="31" s="1" customFormat="1" ht="16.5" customHeight="1" spans="1:4">
      <c r="A31" s="166"/>
      <c r="B31" s="78"/>
      <c r="C31" s="147" t="s">
        <v>157</v>
      </c>
      <c r="D31" s="109"/>
    </row>
    <row r="32" s="1" customFormat="1" ht="16.5" customHeight="1" spans="1:4">
      <c r="A32" s="166"/>
      <c r="B32" s="78"/>
      <c r="C32" s="147" t="s">
        <v>158</v>
      </c>
      <c r="D32" s="109"/>
    </row>
    <row r="33" s="1" customFormat="1" ht="16.5" customHeight="1" spans="1:4">
      <c r="A33" s="166"/>
      <c r="B33" s="78"/>
      <c r="C33" s="30" t="s">
        <v>159</v>
      </c>
      <c r="D33" s="109"/>
    </row>
    <row r="34" s="1" customFormat="1" ht="15" customHeight="1" spans="1:4">
      <c r="A34" s="167" t="s">
        <v>50</v>
      </c>
      <c r="B34" s="168">
        <v>95321679.4</v>
      </c>
      <c r="C34" s="167" t="s">
        <v>51</v>
      </c>
      <c r="D34" s="168">
        <v>95321679.4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17" activePane="bottomLeft" state="frozen"/>
      <selection/>
      <selection pane="bottomLeft" activeCell="F37" sqref="F3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s="1" customFormat="1" customHeight="1" spans="4:7">
      <c r="D1" s="137"/>
      <c r="E1" s="1"/>
      <c r="F1" s="70"/>
      <c r="G1" s="142" t="s">
        <v>160</v>
      </c>
    </row>
    <row r="2" s="1" customFormat="1" ht="41.25" customHeight="1" spans="1:7">
      <c r="A2" s="125" t="str">
        <f>"2025"&amp;"年一般公共预算支出预算表（按功能科目分类）"</f>
        <v>2025年一般公共预算支出预算表（按功能科目分类）</v>
      </c>
      <c r="B2" s="125"/>
      <c r="C2" s="125"/>
      <c r="D2" s="125"/>
      <c r="E2" s="125"/>
      <c r="F2" s="125"/>
      <c r="G2" s="125"/>
    </row>
    <row r="3" s="1" customFormat="1" ht="18" customHeight="1" spans="1:7">
      <c r="A3" s="5" t="str">
        <f>"单位名称："&amp;"寻甸回族彝族自治县社会保险中心"</f>
        <v>单位名称：寻甸回族彝族自治县社会保险中心</v>
      </c>
      <c r="F3" s="122"/>
      <c r="G3" s="142" t="s">
        <v>1</v>
      </c>
    </row>
    <row r="4" s="1" customFormat="1" ht="20.25" customHeight="1" spans="1:7">
      <c r="A4" s="158" t="s">
        <v>161</v>
      </c>
      <c r="B4" s="159"/>
      <c r="C4" s="126" t="s">
        <v>55</v>
      </c>
      <c r="D4" s="150" t="s">
        <v>76</v>
      </c>
      <c r="E4" s="12"/>
      <c r="F4" s="13"/>
      <c r="G4" s="139" t="s">
        <v>77</v>
      </c>
    </row>
    <row r="5" s="1" customFormat="1" ht="20.25" customHeight="1" spans="1:7">
      <c r="A5" s="160" t="s">
        <v>73</v>
      </c>
      <c r="B5" s="160" t="s">
        <v>74</v>
      </c>
      <c r="C5" s="19"/>
      <c r="D5" s="131" t="s">
        <v>57</v>
      </c>
      <c r="E5" s="131" t="s">
        <v>162</v>
      </c>
      <c r="F5" s="131" t="s">
        <v>163</v>
      </c>
      <c r="G5" s="141"/>
    </row>
    <row r="6" s="1" customFormat="1" ht="15" customHeight="1" spans="1:7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  <c r="G6" s="59" t="s">
        <v>89</v>
      </c>
    </row>
    <row r="7" s="1" customFormat="1" ht="18" customHeight="1" spans="1:7">
      <c r="A7" s="30" t="s">
        <v>98</v>
      </c>
      <c r="B7" s="30" t="s">
        <v>99</v>
      </c>
      <c r="C7" s="78">
        <v>94819605.18</v>
      </c>
      <c r="D7" s="78">
        <v>94452372.12</v>
      </c>
      <c r="E7" s="78">
        <v>94254372.12</v>
      </c>
      <c r="F7" s="78">
        <v>198000</v>
      </c>
      <c r="G7" s="78">
        <v>367233.06</v>
      </c>
    </row>
    <row r="8" s="1" customFormat="1" ht="18" customHeight="1" spans="1:7">
      <c r="A8" s="135" t="s">
        <v>100</v>
      </c>
      <c r="B8" s="135" t="s">
        <v>101</v>
      </c>
      <c r="C8" s="78">
        <v>4236884.46</v>
      </c>
      <c r="D8" s="78">
        <v>3869651.4</v>
      </c>
      <c r="E8" s="78">
        <v>3679451.4</v>
      </c>
      <c r="F8" s="78">
        <v>190200</v>
      </c>
      <c r="G8" s="78">
        <v>367233.06</v>
      </c>
    </row>
    <row r="9" s="1" customFormat="1" ht="18" customHeight="1" spans="1:7">
      <c r="A9" s="136" t="s">
        <v>102</v>
      </c>
      <c r="B9" s="136" t="s">
        <v>103</v>
      </c>
      <c r="C9" s="78">
        <v>4236884.46</v>
      </c>
      <c r="D9" s="78">
        <v>3869651.4</v>
      </c>
      <c r="E9" s="78">
        <v>3679451.4</v>
      </c>
      <c r="F9" s="78">
        <v>190200</v>
      </c>
      <c r="G9" s="78">
        <v>367233.06</v>
      </c>
    </row>
    <row r="10" s="1" customFormat="1" ht="18" customHeight="1" spans="1:7">
      <c r="A10" s="135" t="s">
        <v>104</v>
      </c>
      <c r="B10" s="135" t="s">
        <v>105</v>
      </c>
      <c r="C10" s="78">
        <v>90582720.72</v>
      </c>
      <c r="D10" s="78">
        <v>90582720.72</v>
      </c>
      <c r="E10" s="78">
        <v>90574920.72</v>
      </c>
      <c r="F10" s="78">
        <v>7800</v>
      </c>
      <c r="G10" s="78"/>
    </row>
    <row r="11" s="1" customFormat="1" ht="18" customHeight="1" spans="1:7">
      <c r="A11" s="136" t="s">
        <v>106</v>
      </c>
      <c r="B11" s="136" t="s">
        <v>107</v>
      </c>
      <c r="C11" s="78">
        <v>282548.16</v>
      </c>
      <c r="D11" s="78">
        <v>282548.16</v>
      </c>
      <c r="E11" s="78">
        <v>282548.16</v>
      </c>
      <c r="F11" s="78"/>
      <c r="G11" s="78"/>
    </row>
    <row r="12" s="1" customFormat="1" ht="18" customHeight="1" spans="1:7">
      <c r="A12" s="136" t="s">
        <v>108</v>
      </c>
      <c r="B12" s="136" t="s">
        <v>109</v>
      </c>
      <c r="C12" s="78">
        <v>90300172.56</v>
      </c>
      <c r="D12" s="78">
        <v>90300172.56</v>
      </c>
      <c r="E12" s="78">
        <v>90292372.56</v>
      </c>
      <c r="F12" s="78">
        <v>7800</v>
      </c>
      <c r="G12" s="78"/>
    </row>
    <row r="13" s="1" customFormat="1" ht="18" customHeight="1" spans="1:7">
      <c r="A13" s="135" t="s">
        <v>164</v>
      </c>
      <c r="B13" s="135" t="s">
        <v>165</v>
      </c>
      <c r="C13" s="78"/>
      <c r="D13" s="78"/>
      <c r="E13" s="78"/>
      <c r="F13" s="78"/>
      <c r="G13" s="78"/>
    </row>
    <row r="14" s="1" customFormat="1" ht="18" customHeight="1" spans="1:7">
      <c r="A14" s="136" t="s">
        <v>166</v>
      </c>
      <c r="B14" s="136" t="s">
        <v>167</v>
      </c>
      <c r="C14" s="78"/>
      <c r="D14" s="78"/>
      <c r="E14" s="78"/>
      <c r="F14" s="78"/>
      <c r="G14" s="78"/>
    </row>
    <row r="15" s="1" customFormat="1" ht="18" customHeight="1" spans="1:7">
      <c r="A15" s="30" t="s">
        <v>110</v>
      </c>
      <c r="B15" s="30" t="s">
        <v>111</v>
      </c>
      <c r="C15" s="78">
        <v>290163.1</v>
      </c>
      <c r="D15" s="78">
        <v>290163.1</v>
      </c>
      <c r="E15" s="78">
        <v>290163.1</v>
      </c>
      <c r="F15" s="78"/>
      <c r="G15" s="78"/>
    </row>
    <row r="16" s="1" customFormat="1" ht="18" customHeight="1" spans="1:7">
      <c r="A16" s="135" t="s">
        <v>112</v>
      </c>
      <c r="B16" s="135" t="s">
        <v>113</v>
      </c>
      <c r="C16" s="78">
        <v>290163.1</v>
      </c>
      <c r="D16" s="78">
        <v>290163.1</v>
      </c>
      <c r="E16" s="78">
        <v>290163.1</v>
      </c>
      <c r="F16" s="78"/>
      <c r="G16" s="78"/>
    </row>
    <row r="17" s="1" customFormat="1" ht="18" customHeight="1" spans="1:7">
      <c r="A17" s="136" t="s">
        <v>114</v>
      </c>
      <c r="B17" s="136" t="s">
        <v>115</v>
      </c>
      <c r="C17" s="78">
        <v>151791.35</v>
      </c>
      <c r="D17" s="78">
        <v>151791.35</v>
      </c>
      <c r="E17" s="78">
        <v>151791.35</v>
      </c>
      <c r="F17" s="78"/>
      <c r="G17" s="78"/>
    </row>
    <row r="18" s="1" customFormat="1" ht="18" customHeight="1" spans="1:7">
      <c r="A18" s="136" t="s">
        <v>116</v>
      </c>
      <c r="B18" s="136" t="s">
        <v>117</v>
      </c>
      <c r="C18" s="78">
        <v>128662.3</v>
      </c>
      <c r="D18" s="78">
        <v>128662.3</v>
      </c>
      <c r="E18" s="78">
        <v>128662.3</v>
      </c>
      <c r="F18" s="78"/>
      <c r="G18" s="78"/>
    </row>
    <row r="19" s="1" customFormat="1" ht="18" customHeight="1" spans="1:7">
      <c r="A19" s="136" t="s">
        <v>118</v>
      </c>
      <c r="B19" s="136" t="s">
        <v>119</v>
      </c>
      <c r="C19" s="78">
        <v>9709.45</v>
      </c>
      <c r="D19" s="78">
        <v>9709.45</v>
      </c>
      <c r="E19" s="78">
        <v>9709.45</v>
      </c>
      <c r="F19" s="78"/>
      <c r="G19" s="78"/>
    </row>
    <row r="20" s="1" customFormat="1" ht="18" customHeight="1" spans="1:7">
      <c r="A20" s="30" t="s">
        <v>120</v>
      </c>
      <c r="B20" s="30" t="s">
        <v>121</v>
      </c>
      <c r="C20" s="78">
        <v>211911.12</v>
      </c>
      <c r="D20" s="78">
        <v>211911.12</v>
      </c>
      <c r="E20" s="78">
        <v>211911.12</v>
      </c>
      <c r="F20" s="78"/>
      <c r="G20" s="78"/>
    </row>
    <row r="21" s="1" customFormat="1" ht="18" customHeight="1" spans="1:7">
      <c r="A21" s="135" t="s">
        <v>122</v>
      </c>
      <c r="B21" s="135" t="s">
        <v>123</v>
      </c>
      <c r="C21" s="78">
        <v>211911.12</v>
      </c>
      <c r="D21" s="78">
        <v>211911.12</v>
      </c>
      <c r="E21" s="78">
        <v>211911.12</v>
      </c>
      <c r="F21" s="78"/>
      <c r="G21" s="78"/>
    </row>
    <row r="22" s="1" customFormat="1" ht="18" customHeight="1" spans="1:7">
      <c r="A22" s="136" t="s">
        <v>124</v>
      </c>
      <c r="B22" s="136" t="s">
        <v>125</v>
      </c>
      <c r="C22" s="78">
        <v>211911.12</v>
      </c>
      <c r="D22" s="78">
        <v>211911.12</v>
      </c>
      <c r="E22" s="78">
        <v>211911.12</v>
      </c>
      <c r="F22" s="78"/>
      <c r="G22" s="78"/>
    </row>
    <row r="23" s="1" customFormat="1" ht="18" customHeight="1" spans="1:7">
      <c r="A23" s="77" t="s">
        <v>168</v>
      </c>
      <c r="B23" s="161"/>
      <c r="C23" s="78">
        <v>95321679.4</v>
      </c>
      <c r="D23" s="78">
        <v>94954446.34</v>
      </c>
      <c r="E23" s="78">
        <v>94756446.34</v>
      </c>
      <c r="F23" s="78">
        <v>198000</v>
      </c>
      <c r="G23" s="78">
        <v>367233.06</v>
      </c>
    </row>
  </sheetData>
  <mergeCells count="6">
    <mergeCell ref="A2:G2"/>
    <mergeCell ref="A4:B4"/>
    <mergeCell ref="D4:F4"/>
    <mergeCell ref="A23:B23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ySplit="1" topLeftCell="A10" activePane="bottomLeft" state="frozen"/>
      <selection/>
      <selection pane="bottomLeft" activeCell="D30" sqref="D30"/>
    </sheetView>
  </sheetViews>
  <sheetFormatPr defaultColWidth="10.425" defaultRowHeight="14.25" customHeight="1" outlineLevelRow="6" outlineLevelCol="5"/>
  <cols>
    <col min="1" max="6" width="28.1416666666667" customWidth="1"/>
  </cols>
  <sheetData>
    <row r="1" s="1" customFormat="1" customHeight="1" spans="1:6">
      <c r="A1" s="43"/>
      <c r="B1" s="43"/>
      <c r="C1" s="43"/>
      <c r="D1" s="43"/>
      <c r="E1" s="42"/>
      <c r="F1" s="154" t="s">
        <v>169</v>
      </c>
    </row>
    <row r="2" s="1" customFormat="1" ht="41.25" customHeight="1" spans="1:6">
      <c r="A2" s="155" t="str">
        <f>"2025"&amp;"年一般公共预算“三公”经费支出预算表"</f>
        <v>2025年一般公共预算“三公”经费支出预算表</v>
      </c>
      <c r="B2" s="43"/>
      <c r="C2" s="43"/>
      <c r="D2" s="43"/>
      <c r="E2" s="42"/>
      <c r="F2" s="43"/>
    </row>
    <row r="3" s="1" customFormat="1" customHeight="1" spans="1:6">
      <c r="A3" s="110" t="str">
        <f>"单位名称："&amp;"寻甸回族彝族自治县社会保险中心"</f>
        <v>单位名称：寻甸回族彝族自治县社会保险中心</v>
      </c>
      <c r="B3" s="156"/>
      <c r="C3" s="1"/>
      <c r="D3" s="43"/>
      <c r="E3" s="42"/>
      <c r="F3" s="63" t="s">
        <v>1</v>
      </c>
    </row>
    <row r="4" s="1" customFormat="1" ht="27" customHeight="1" spans="1:6">
      <c r="A4" s="47" t="s">
        <v>170</v>
      </c>
      <c r="B4" s="47" t="s">
        <v>171</v>
      </c>
      <c r="C4" s="49" t="s">
        <v>172</v>
      </c>
      <c r="D4" s="47"/>
      <c r="E4" s="48"/>
      <c r="F4" s="47" t="s">
        <v>173</v>
      </c>
    </row>
    <row r="5" s="1" customFormat="1" ht="28.5" customHeight="1" spans="1:6">
      <c r="A5" s="157"/>
      <c r="B5" s="51"/>
      <c r="C5" s="48" t="s">
        <v>57</v>
      </c>
      <c r="D5" s="48" t="s">
        <v>174</v>
      </c>
      <c r="E5" s="48" t="s">
        <v>175</v>
      </c>
      <c r="F5" s="50"/>
    </row>
    <row r="6" s="1" customFormat="1" ht="17.25" customHeight="1" spans="1:6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</row>
    <row r="7" s="1" customFormat="1" ht="17.25" customHeight="1" spans="1:6">
      <c r="A7" s="78">
        <v>3000</v>
      </c>
      <c r="B7" s="78"/>
      <c r="C7" s="78"/>
      <c r="D7" s="78"/>
      <c r="E7" s="78"/>
      <c r="F7" s="78">
        <v>3000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1"/>
  <sheetViews>
    <sheetView showZeros="0" workbookViewId="0">
      <pane ySplit="1" topLeftCell="A18" activePane="bottomLeft" state="frozen"/>
      <selection/>
      <selection pane="bottomLeft" activeCell="C40" sqref="C4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s="1" customFormat="1" ht="13.5" customHeight="1" spans="2:24">
      <c r="B1" s="137"/>
      <c r="C1" s="143"/>
      <c r="D1" s="1"/>
      <c r="E1" s="144"/>
      <c r="F1" s="144"/>
      <c r="G1" s="144"/>
      <c r="H1" s="144"/>
      <c r="I1" s="82"/>
      <c r="J1" s="82"/>
      <c r="K1" s="82"/>
      <c r="L1" s="82"/>
      <c r="M1" s="82"/>
      <c r="N1" s="82"/>
      <c r="O1" s="1"/>
      <c r="P1" s="1"/>
      <c r="Q1" s="1"/>
      <c r="R1" s="82"/>
      <c r="S1" s="1"/>
      <c r="T1" s="1"/>
      <c r="U1" s="1"/>
      <c r="V1" s="143"/>
      <c r="W1" s="1"/>
      <c r="X1" s="3" t="s">
        <v>176</v>
      </c>
    </row>
    <row r="2" s="1" customFormat="1" ht="45.75" customHeight="1" spans="1:24">
      <c r="A2" s="65" t="str">
        <f>"2025"&amp;"年部门基本支出预算表"</f>
        <v>2025年部门基本支出预算表</v>
      </c>
      <c r="B2" s="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4"/>
      <c r="P2" s="4"/>
      <c r="Q2" s="4"/>
      <c r="R2" s="65"/>
      <c r="S2" s="65"/>
      <c r="T2" s="65"/>
      <c r="U2" s="65"/>
      <c r="V2" s="65"/>
      <c r="W2" s="65"/>
      <c r="X2" s="65"/>
    </row>
    <row r="3" s="1" customFormat="1" ht="18.75" customHeight="1" spans="1:24">
      <c r="A3" s="5" t="str">
        <f>"单位名称："&amp;"寻甸回族彝族自治县社会保险中心"</f>
        <v>单位名称：寻甸回族彝族自治县社会保险中心</v>
      </c>
      <c r="B3" s="6"/>
      <c r="C3" s="145"/>
      <c r="D3" s="145"/>
      <c r="E3" s="145"/>
      <c r="F3" s="145"/>
      <c r="G3" s="145"/>
      <c r="H3" s="145"/>
      <c r="I3" s="84"/>
      <c r="J3" s="84"/>
      <c r="K3" s="84"/>
      <c r="L3" s="84"/>
      <c r="M3" s="84"/>
      <c r="N3" s="84"/>
      <c r="O3" s="7"/>
      <c r="P3" s="7"/>
      <c r="Q3" s="7"/>
      <c r="R3" s="84"/>
      <c r="S3" s="1"/>
      <c r="T3" s="1"/>
      <c r="U3" s="1"/>
      <c r="V3" s="143"/>
      <c r="W3" s="1"/>
      <c r="X3" s="3" t="s">
        <v>1</v>
      </c>
    </row>
    <row r="4" s="1" customFormat="1" ht="18" customHeight="1" spans="1:24">
      <c r="A4" s="9" t="s">
        <v>177</v>
      </c>
      <c r="B4" s="9" t="s">
        <v>178</v>
      </c>
      <c r="C4" s="9" t="s">
        <v>179</v>
      </c>
      <c r="D4" s="9" t="s">
        <v>180</v>
      </c>
      <c r="E4" s="9" t="s">
        <v>181</v>
      </c>
      <c r="F4" s="9" t="s">
        <v>182</v>
      </c>
      <c r="G4" s="9" t="s">
        <v>183</v>
      </c>
      <c r="H4" s="9" t="s">
        <v>184</v>
      </c>
      <c r="I4" s="150" t="s">
        <v>185</v>
      </c>
      <c r="J4" s="79"/>
      <c r="K4" s="79"/>
      <c r="L4" s="79"/>
      <c r="M4" s="79"/>
      <c r="N4" s="79"/>
      <c r="O4" s="12"/>
      <c r="P4" s="12"/>
      <c r="Q4" s="12"/>
      <c r="R4" s="100"/>
      <c r="S4" s="79"/>
      <c r="T4" s="79"/>
      <c r="U4" s="79"/>
      <c r="V4" s="79"/>
      <c r="W4" s="79"/>
      <c r="X4" s="80"/>
    </row>
    <row r="5" s="1" customFormat="1" ht="18" customHeight="1" spans="1:24">
      <c r="A5" s="14"/>
      <c r="B5" s="29"/>
      <c r="C5" s="128"/>
      <c r="D5" s="14"/>
      <c r="E5" s="14"/>
      <c r="F5" s="14"/>
      <c r="G5" s="14"/>
      <c r="H5" s="14"/>
      <c r="I5" s="126" t="s">
        <v>186</v>
      </c>
      <c r="J5" s="150" t="s">
        <v>58</v>
      </c>
      <c r="K5" s="79"/>
      <c r="L5" s="79"/>
      <c r="M5" s="79"/>
      <c r="N5" s="80"/>
      <c r="O5" s="11" t="s">
        <v>187</v>
      </c>
      <c r="P5" s="12"/>
      <c r="Q5" s="13"/>
      <c r="R5" s="9" t="s">
        <v>61</v>
      </c>
      <c r="S5" s="150" t="s">
        <v>62</v>
      </c>
      <c r="T5" s="100"/>
      <c r="U5" s="79"/>
      <c r="V5" s="100"/>
      <c r="W5" s="100"/>
      <c r="X5" s="153"/>
    </row>
    <row r="6" s="1" customFormat="1" ht="19.5" customHeight="1" spans="1:24">
      <c r="A6" s="29"/>
      <c r="B6" s="29"/>
      <c r="C6" s="29"/>
      <c r="D6" s="29"/>
      <c r="E6" s="29"/>
      <c r="F6" s="29"/>
      <c r="G6" s="29"/>
      <c r="H6" s="29"/>
      <c r="I6" s="29"/>
      <c r="J6" s="151" t="s">
        <v>188</v>
      </c>
      <c r="K6" s="9" t="s">
        <v>189</v>
      </c>
      <c r="L6" s="9" t="s">
        <v>190</v>
      </c>
      <c r="M6" s="9" t="s">
        <v>191</v>
      </c>
      <c r="N6" s="9" t="s">
        <v>192</v>
      </c>
      <c r="O6" s="9" t="s">
        <v>58</v>
      </c>
      <c r="P6" s="9" t="s">
        <v>59</v>
      </c>
      <c r="Q6" s="9" t="s">
        <v>60</v>
      </c>
      <c r="R6" s="29"/>
      <c r="S6" s="9" t="s">
        <v>57</v>
      </c>
      <c r="T6" s="9" t="s">
        <v>64</v>
      </c>
      <c r="U6" s="9" t="s">
        <v>193</v>
      </c>
      <c r="V6" s="9" t="s">
        <v>66</v>
      </c>
      <c r="W6" s="9" t="s">
        <v>67</v>
      </c>
      <c r="X6" s="9" t="s">
        <v>68</v>
      </c>
    </row>
    <row r="7" s="1" customFormat="1" ht="37.5" customHeight="1" spans="1:24">
      <c r="A7" s="146"/>
      <c r="B7" s="19"/>
      <c r="C7" s="146"/>
      <c r="D7" s="146"/>
      <c r="E7" s="146"/>
      <c r="F7" s="146"/>
      <c r="G7" s="146"/>
      <c r="H7" s="146"/>
      <c r="I7" s="146"/>
      <c r="J7" s="152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="1" customFormat="1" customHeight="1" spans="1:24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36">
        <v>21</v>
      </c>
      <c r="V8" s="36">
        <v>22</v>
      </c>
      <c r="W8" s="36">
        <v>23</v>
      </c>
      <c r="X8" s="36">
        <v>24</v>
      </c>
    </row>
    <row r="9" s="1" customFormat="1" ht="20.25" customHeight="1" spans="1:24">
      <c r="A9" s="147" t="s">
        <v>70</v>
      </c>
      <c r="B9" s="147" t="s">
        <v>70</v>
      </c>
      <c r="C9" s="147" t="s">
        <v>194</v>
      </c>
      <c r="D9" s="147" t="s">
        <v>195</v>
      </c>
      <c r="E9" s="147" t="s">
        <v>102</v>
      </c>
      <c r="F9" s="147" t="s">
        <v>103</v>
      </c>
      <c r="G9" s="147" t="s">
        <v>196</v>
      </c>
      <c r="H9" s="147" t="s">
        <v>197</v>
      </c>
      <c r="I9" s="78">
        <v>672840</v>
      </c>
      <c r="J9" s="78">
        <v>672840</v>
      </c>
      <c r="K9" s="78"/>
      <c r="L9" s="78"/>
      <c r="M9" s="109">
        <v>672840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s="1" customFormat="1" ht="20.25" customHeight="1" spans="1:24">
      <c r="A10" s="147" t="s">
        <v>70</v>
      </c>
      <c r="B10" s="147" t="s">
        <v>70</v>
      </c>
      <c r="C10" s="147" t="s">
        <v>194</v>
      </c>
      <c r="D10" s="147" t="s">
        <v>195</v>
      </c>
      <c r="E10" s="147" t="s">
        <v>102</v>
      </c>
      <c r="F10" s="147" t="s">
        <v>103</v>
      </c>
      <c r="G10" s="147" t="s">
        <v>198</v>
      </c>
      <c r="H10" s="147" t="s">
        <v>199</v>
      </c>
      <c r="I10" s="78">
        <v>965736</v>
      </c>
      <c r="J10" s="78">
        <v>965736</v>
      </c>
      <c r="K10" s="24"/>
      <c r="L10" s="24"/>
      <c r="M10" s="109">
        <v>965736</v>
      </c>
      <c r="N10" s="24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s="1" customFormat="1" ht="20.25" customHeight="1" spans="1:24">
      <c r="A11" s="147" t="s">
        <v>70</v>
      </c>
      <c r="B11" s="147" t="s">
        <v>70</v>
      </c>
      <c r="C11" s="147" t="s">
        <v>194</v>
      </c>
      <c r="D11" s="147" t="s">
        <v>195</v>
      </c>
      <c r="E11" s="147" t="s">
        <v>102</v>
      </c>
      <c r="F11" s="147" t="s">
        <v>103</v>
      </c>
      <c r="G11" s="147" t="s">
        <v>200</v>
      </c>
      <c r="H11" s="147" t="s">
        <v>201</v>
      </c>
      <c r="I11" s="78">
        <v>59070</v>
      </c>
      <c r="J11" s="78">
        <v>59070</v>
      </c>
      <c r="K11" s="24"/>
      <c r="L11" s="24"/>
      <c r="M11" s="109">
        <v>59070</v>
      </c>
      <c r="N11" s="24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s="1" customFormat="1" ht="20.25" customHeight="1" spans="1:24">
      <c r="A12" s="147" t="s">
        <v>70</v>
      </c>
      <c r="B12" s="147" t="s">
        <v>70</v>
      </c>
      <c r="C12" s="147" t="s">
        <v>202</v>
      </c>
      <c r="D12" s="147" t="s">
        <v>203</v>
      </c>
      <c r="E12" s="147" t="s">
        <v>106</v>
      </c>
      <c r="F12" s="147" t="s">
        <v>107</v>
      </c>
      <c r="G12" s="147" t="s">
        <v>204</v>
      </c>
      <c r="H12" s="147" t="s">
        <v>205</v>
      </c>
      <c r="I12" s="78">
        <v>282548.16</v>
      </c>
      <c r="J12" s="78">
        <v>282548.16</v>
      </c>
      <c r="K12" s="24"/>
      <c r="L12" s="24"/>
      <c r="M12" s="109">
        <v>282548.16</v>
      </c>
      <c r="N12" s="24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="1" customFormat="1" ht="20.25" customHeight="1" spans="1:24">
      <c r="A13" s="147" t="s">
        <v>70</v>
      </c>
      <c r="B13" s="147" t="s">
        <v>70</v>
      </c>
      <c r="C13" s="147" t="s">
        <v>202</v>
      </c>
      <c r="D13" s="147" t="s">
        <v>203</v>
      </c>
      <c r="E13" s="147" t="s">
        <v>114</v>
      </c>
      <c r="F13" s="147" t="s">
        <v>115</v>
      </c>
      <c r="G13" s="147" t="s">
        <v>206</v>
      </c>
      <c r="H13" s="147" t="s">
        <v>207</v>
      </c>
      <c r="I13" s="78">
        <v>151791.35</v>
      </c>
      <c r="J13" s="78">
        <v>151791.35</v>
      </c>
      <c r="K13" s="24"/>
      <c r="L13" s="24"/>
      <c r="M13" s="109">
        <v>151791.35</v>
      </c>
      <c r="N13" s="24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="1" customFormat="1" ht="20.25" customHeight="1" spans="1:24">
      <c r="A14" s="147" t="s">
        <v>70</v>
      </c>
      <c r="B14" s="147" t="s">
        <v>70</v>
      </c>
      <c r="C14" s="147" t="s">
        <v>202</v>
      </c>
      <c r="D14" s="147" t="s">
        <v>203</v>
      </c>
      <c r="E14" s="147" t="s">
        <v>116</v>
      </c>
      <c r="F14" s="147" t="s">
        <v>117</v>
      </c>
      <c r="G14" s="147" t="s">
        <v>208</v>
      </c>
      <c r="H14" s="147" t="s">
        <v>209</v>
      </c>
      <c r="I14" s="78">
        <v>76662.3</v>
      </c>
      <c r="J14" s="78">
        <v>76662.3</v>
      </c>
      <c r="K14" s="24"/>
      <c r="L14" s="24"/>
      <c r="M14" s="109">
        <v>76662.3</v>
      </c>
      <c r="N14" s="24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="1" customFormat="1" ht="20.25" customHeight="1" spans="1:24">
      <c r="A15" s="147" t="s">
        <v>70</v>
      </c>
      <c r="B15" s="147" t="s">
        <v>70</v>
      </c>
      <c r="C15" s="147" t="s">
        <v>202</v>
      </c>
      <c r="D15" s="147" t="s">
        <v>203</v>
      </c>
      <c r="E15" s="147" t="s">
        <v>102</v>
      </c>
      <c r="F15" s="147" t="s">
        <v>103</v>
      </c>
      <c r="G15" s="147" t="s">
        <v>210</v>
      </c>
      <c r="H15" s="147" t="s">
        <v>211</v>
      </c>
      <c r="I15" s="78">
        <v>1152</v>
      </c>
      <c r="J15" s="78">
        <v>1152</v>
      </c>
      <c r="K15" s="24"/>
      <c r="L15" s="24"/>
      <c r="M15" s="109">
        <v>1152</v>
      </c>
      <c r="N15" s="24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="1" customFormat="1" ht="20.25" customHeight="1" spans="1:24">
      <c r="A16" s="147" t="s">
        <v>70</v>
      </c>
      <c r="B16" s="147" t="s">
        <v>70</v>
      </c>
      <c r="C16" s="147" t="s">
        <v>202</v>
      </c>
      <c r="D16" s="147" t="s">
        <v>203</v>
      </c>
      <c r="E16" s="147" t="s">
        <v>118</v>
      </c>
      <c r="F16" s="147" t="s">
        <v>119</v>
      </c>
      <c r="G16" s="147" t="s">
        <v>210</v>
      </c>
      <c r="H16" s="147" t="s">
        <v>211</v>
      </c>
      <c r="I16" s="78">
        <v>3531.85</v>
      </c>
      <c r="J16" s="78">
        <v>3531.85</v>
      </c>
      <c r="K16" s="24"/>
      <c r="L16" s="24"/>
      <c r="M16" s="109">
        <v>3531.85</v>
      </c>
      <c r="N16" s="24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="1" customFormat="1" ht="20.25" customHeight="1" spans="1:24">
      <c r="A17" s="147" t="s">
        <v>70</v>
      </c>
      <c r="B17" s="147" t="s">
        <v>70</v>
      </c>
      <c r="C17" s="147" t="s">
        <v>202</v>
      </c>
      <c r="D17" s="147" t="s">
        <v>203</v>
      </c>
      <c r="E17" s="147" t="s">
        <v>118</v>
      </c>
      <c r="F17" s="147" t="s">
        <v>119</v>
      </c>
      <c r="G17" s="147" t="s">
        <v>210</v>
      </c>
      <c r="H17" s="147" t="s">
        <v>211</v>
      </c>
      <c r="I17" s="78">
        <v>6177.6</v>
      </c>
      <c r="J17" s="78">
        <v>6177.6</v>
      </c>
      <c r="K17" s="24"/>
      <c r="L17" s="24"/>
      <c r="M17" s="109">
        <v>6177.6</v>
      </c>
      <c r="N17" s="24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="1" customFormat="1" ht="20.25" customHeight="1" spans="1:24">
      <c r="A18" s="147" t="s">
        <v>70</v>
      </c>
      <c r="B18" s="147" t="s">
        <v>70</v>
      </c>
      <c r="C18" s="147" t="s">
        <v>212</v>
      </c>
      <c r="D18" s="147" t="s">
        <v>125</v>
      </c>
      <c r="E18" s="147" t="s">
        <v>124</v>
      </c>
      <c r="F18" s="147" t="s">
        <v>125</v>
      </c>
      <c r="G18" s="147" t="s">
        <v>213</v>
      </c>
      <c r="H18" s="147" t="s">
        <v>125</v>
      </c>
      <c r="I18" s="78">
        <v>211911.12</v>
      </c>
      <c r="J18" s="78">
        <v>211911.12</v>
      </c>
      <c r="K18" s="24"/>
      <c r="L18" s="24"/>
      <c r="M18" s="109">
        <v>211911.12</v>
      </c>
      <c r="N18" s="24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s="1" customFormat="1" ht="20.25" customHeight="1" spans="1:24">
      <c r="A19" s="147" t="s">
        <v>70</v>
      </c>
      <c r="B19" s="147" t="s">
        <v>70</v>
      </c>
      <c r="C19" s="147" t="s">
        <v>214</v>
      </c>
      <c r="D19" s="147" t="s">
        <v>215</v>
      </c>
      <c r="E19" s="147" t="s">
        <v>102</v>
      </c>
      <c r="F19" s="147" t="s">
        <v>103</v>
      </c>
      <c r="G19" s="147" t="s">
        <v>216</v>
      </c>
      <c r="H19" s="147" t="s">
        <v>217</v>
      </c>
      <c r="I19" s="78">
        <v>131400</v>
      </c>
      <c r="J19" s="78">
        <v>131400</v>
      </c>
      <c r="K19" s="24"/>
      <c r="L19" s="24"/>
      <c r="M19" s="109">
        <v>131400</v>
      </c>
      <c r="N19" s="24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s="1" customFormat="1" ht="20.25" customHeight="1" spans="1:24">
      <c r="A20" s="147" t="s">
        <v>70</v>
      </c>
      <c r="B20" s="147" t="s">
        <v>70</v>
      </c>
      <c r="C20" s="147" t="s">
        <v>218</v>
      </c>
      <c r="D20" s="147" t="s">
        <v>219</v>
      </c>
      <c r="E20" s="147" t="s">
        <v>102</v>
      </c>
      <c r="F20" s="147" t="s">
        <v>103</v>
      </c>
      <c r="G20" s="147" t="s">
        <v>220</v>
      </c>
      <c r="H20" s="147" t="s">
        <v>219</v>
      </c>
      <c r="I20" s="78">
        <v>34800</v>
      </c>
      <c r="J20" s="78">
        <v>34800</v>
      </c>
      <c r="K20" s="24"/>
      <c r="L20" s="24"/>
      <c r="M20" s="109">
        <v>34800</v>
      </c>
      <c r="N20" s="24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s="1" customFormat="1" ht="20.25" customHeight="1" spans="1:24">
      <c r="A21" s="147" t="s">
        <v>70</v>
      </c>
      <c r="B21" s="147" t="s">
        <v>70</v>
      </c>
      <c r="C21" s="147" t="s">
        <v>221</v>
      </c>
      <c r="D21" s="147" t="s">
        <v>222</v>
      </c>
      <c r="E21" s="147" t="s">
        <v>102</v>
      </c>
      <c r="F21" s="147" t="s">
        <v>103</v>
      </c>
      <c r="G21" s="147" t="s">
        <v>223</v>
      </c>
      <c r="H21" s="147" t="s">
        <v>224</v>
      </c>
      <c r="I21" s="78">
        <v>12000</v>
      </c>
      <c r="J21" s="78">
        <v>12000</v>
      </c>
      <c r="K21" s="24"/>
      <c r="L21" s="24"/>
      <c r="M21" s="109">
        <v>12000</v>
      </c>
      <c r="N21" s="24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="1" customFormat="1" ht="20.25" customHeight="1" spans="1:24">
      <c r="A22" s="147" t="s">
        <v>70</v>
      </c>
      <c r="B22" s="147" t="s">
        <v>70</v>
      </c>
      <c r="C22" s="147" t="s">
        <v>221</v>
      </c>
      <c r="D22" s="147" t="s">
        <v>222</v>
      </c>
      <c r="E22" s="147" t="s">
        <v>102</v>
      </c>
      <c r="F22" s="147" t="s">
        <v>103</v>
      </c>
      <c r="G22" s="147" t="s">
        <v>225</v>
      </c>
      <c r="H22" s="147" t="s">
        <v>226</v>
      </c>
      <c r="I22" s="78">
        <v>9000</v>
      </c>
      <c r="J22" s="78">
        <v>9000</v>
      </c>
      <c r="K22" s="24"/>
      <c r="L22" s="24"/>
      <c r="M22" s="109">
        <v>9000</v>
      </c>
      <c r="N22" s="24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s="1" customFormat="1" ht="20.25" customHeight="1" spans="1:24">
      <c r="A23" s="147" t="s">
        <v>70</v>
      </c>
      <c r="B23" s="147" t="s">
        <v>70</v>
      </c>
      <c r="C23" s="147" t="s">
        <v>221</v>
      </c>
      <c r="D23" s="147" t="s">
        <v>222</v>
      </c>
      <c r="E23" s="147" t="s">
        <v>108</v>
      </c>
      <c r="F23" s="147" t="s">
        <v>109</v>
      </c>
      <c r="G23" s="147" t="s">
        <v>227</v>
      </c>
      <c r="H23" s="147" t="s">
        <v>228</v>
      </c>
      <c r="I23" s="78">
        <v>7800</v>
      </c>
      <c r="J23" s="78">
        <v>7800</v>
      </c>
      <c r="K23" s="24"/>
      <c r="L23" s="24"/>
      <c r="M23" s="109">
        <v>7800</v>
      </c>
      <c r="N23" s="24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s="1" customFormat="1" ht="20.25" customHeight="1" spans="1:24">
      <c r="A24" s="147" t="s">
        <v>70</v>
      </c>
      <c r="B24" s="147" t="s">
        <v>70</v>
      </c>
      <c r="C24" s="147" t="s">
        <v>229</v>
      </c>
      <c r="D24" s="147" t="s">
        <v>173</v>
      </c>
      <c r="E24" s="147" t="s">
        <v>102</v>
      </c>
      <c r="F24" s="147" t="s">
        <v>103</v>
      </c>
      <c r="G24" s="147" t="s">
        <v>230</v>
      </c>
      <c r="H24" s="147" t="s">
        <v>173</v>
      </c>
      <c r="I24" s="78">
        <v>3000</v>
      </c>
      <c r="J24" s="78">
        <v>3000</v>
      </c>
      <c r="K24" s="24"/>
      <c r="L24" s="24"/>
      <c r="M24" s="109">
        <v>3000</v>
      </c>
      <c r="N24" s="24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s="1" customFormat="1" ht="20.25" customHeight="1" spans="1:24">
      <c r="A25" s="147" t="s">
        <v>70</v>
      </c>
      <c r="B25" s="147" t="s">
        <v>70</v>
      </c>
      <c r="C25" s="147" t="s">
        <v>231</v>
      </c>
      <c r="D25" s="147" t="s">
        <v>232</v>
      </c>
      <c r="E25" s="147" t="s">
        <v>102</v>
      </c>
      <c r="F25" s="147" t="s">
        <v>103</v>
      </c>
      <c r="G25" s="147" t="s">
        <v>200</v>
      </c>
      <c r="H25" s="147" t="s">
        <v>201</v>
      </c>
      <c r="I25" s="78">
        <v>232680</v>
      </c>
      <c r="J25" s="78">
        <v>232680</v>
      </c>
      <c r="K25" s="24"/>
      <c r="L25" s="24"/>
      <c r="M25" s="109">
        <v>232680</v>
      </c>
      <c r="N25" s="24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s="1" customFormat="1" ht="20.25" customHeight="1" spans="1:24">
      <c r="A26" s="147" t="s">
        <v>70</v>
      </c>
      <c r="B26" s="147" t="s">
        <v>70</v>
      </c>
      <c r="C26" s="147" t="s">
        <v>233</v>
      </c>
      <c r="D26" s="147" t="s">
        <v>234</v>
      </c>
      <c r="E26" s="147" t="s">
        <v>108</v>
      </c>
      <c r="F26" s="147" t="s">
        <v>109</v>
      </c>
      <c r="G26" s="147" t="s">
        <v>235</v>
      </c>
      <c r="H26" s="147" t="s">
        <v>236</v>
      </c>
      <c r="I26" s="78">
        <v>471240</v>
      </c>
      <c r="J26" s="78">
        <v>471240</v>
      </c>
      <c r="K26" s="24"/>
      <c r="L26" s="24"/>
      <c r="M26" s="109">
        <v>471240</v>
      </c>
      <c r="N26" s="24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s="1" customFormat="1" ht="20.25" customHeight="1" spans="1:24">
      <c r="A27" s="147" t="s">
        <v>70</v>
      </c>
      <c r="B27" s="147" t="s">
        <v>70</v>
      </c>
      <c r="C27" s="147" t="s">
        <v>233</v>
      </c>
      <c r="D27" s="147" t="s">
        <v>234</v>
      </c>
      <c r="E27" s="147" t="s">
        <v>108</v>
      </c>
      <c r="F27" s="147" t="s">
        <v>109</v>
      </c>
      <c r="G27" s="147" t="s">
        <v>235</v>
      </c>
      <c r="H27" s="147" t="s">
        <v>236</v>
      </c>
      <c r="I27" s="78">
        <v>89821132.56</v>
      </c>
      <c r="J27" s="78">
        <v>89821132.56</v>
      </c>
      <c r="K27" s="24"/>
      <c r="L27" s="24"/>
      <c r="M27" s="109">
        <v>89821132.56</v>
      </c>
      <c r="N27" s="24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s="1" customFormat="1" ht="20.25" customHeight="1" spans="1:24">
      <c r="A28" s="147" t="s">
        <v>70</v>
      </c>
      <c r="B28" s="147" t="s">
        <v>70</v>
      </c>
      <c r="C28" s="147" t="s">
        <v>237</v>
      </c>
      <c r="D28" s="147" t="s">
        <v>238</v>
      </c>
      <c r="E28" s="147" t="s">
        <v>102</v>
      </c>
      <c r="F28" s="147" t="s">
        <v>103</v>
      </c>
      <c r="G28" s="147" t="s">
        <v>239</v>
      </c>
      <c r="H28" s="147" t="s">
        <v>240</v>
      </c>
      <c r="I28" s="78">
        <v>1745993.4</v>
      </c>
      <c r="J28" s="78">
        <v>1745993.4</v>
      </c>
      <c r="K28" s="24"/>
      <c r="L28" s="24"/>
      <c r="M28" s="109">
        <v>1745993.4</v>
      </c>
      <c r="N28" s="24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s="1" customFormat="1" ht="20.25" customHeight="1" spans="1:24">
      <c r="A29" s="147" t="s">
        <v>70</v>
      </c>
      <c r="B29" s="147" t="s">
        <v>70</v>
      </c>
      <c r="C29" s="147" t="s">
        <v>241</v>
      </c>
      <c r="D29" s="147" t="s">
        <v>211</v>
      </c>
      <c r="E29" s="147" t="s">
        <v>116</v>
      </c>
      <c r="F29" s="147" t="s">
        <v>117</v>
      </c>
      <c r="G29" s="147" t="s">
        <v>208</v>
      </c>
      <c r="H29" s="147" t="s">
        <v>209</v>
      </c>
      <c r="I29" s="78">
        <v>52000</v>
      </c>
      <c r="J29" s="78">
        <v>52000</v>
      </c>
      <c r="K29" s="24"/>
      <c r="L29" s="24"/>
      <c r="M29" s="109">
        <v>52000</v>
      </c>
      <c r="N29" s="24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s="1" customFormat="1" ht="20.25" customHeight="1" spans="1:24">
      <c r="A30" s="147" t="s">
        <v>70</v>
      </c>
      <c r="B30" s="147" t="s">
        <v>70</v>
      </c>
      <c r="C30" s="147" t="s">
        <v>242</v>
      </c>
      <c r="D30" s="147" t="s">
        <v>243</v>
      </c>
      <c r="E30" s="147" t="s">
        <v>102</v>
      </c>
      <c r="F30" s="147" t="s">
        <v>103</v>
      </c>
      <c r="G30" s="147" t="s">
        <v>200</v>
      </c>
      <c r="H30" s="147" t="s">
        <v>201</v>
      </c>
      <c r="I30" s="78">
        <v>1980</v>
      </c>
      <c r="J30" s="78">
        <v>1980</v>
      </c>
      <c r="K30" s="24"/>
      <c r="L30" s="24"/>
      <c r="M30" s="109">
        <v>1980</v>
      </c>
      <c r="N30" s="24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s="1" customFormat="1" ht="17.25" customHeight="1" spans="1:24">
      <c r="A31" s="33" t="s">
        <v>168</v>
      </c>
      <c r="B31" s="34"/>
      <c r="C31" s="148"/>
      <c r="D31" s="148"/>
      <c r="E31" s="148"/>
      <c r="F31" s="148"/>
      <c r="G31" s="148"/>
      <c r="H31" s="149"/>
      <c r="I31" s="78">
        <v>94954446.34</v>
      </c>
      <c r="J31" s="78">
        <v>94954446.34</v>
      </c>
      <c r="K31" s="78"/>
      <c r="L31" s="78"/>
      <c r="M31" s="109">
        <v>94954446.34</v>
      </c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</row>
  </sheetData>
  <mergeCells count="31">
    <mergeCell ref="A2:X2"/>
    <mergeCell ref="A3:H3"/>
    <mergeCell ref="I4:X4"/>
    <mergeCell ref="J5:N5"/>
    <mergeCell ref="O5:Q5"/>
    <mergeCell ref="S5:X5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F31" sqref="F3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s="1" customFormat="1" ht="13.5" customHeight="1" spans="2:23">
      <c r="B1" s="137"/>
      <c r="C1" s="1"/>
      <c r="D1" s="1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37"/>
      <c r="V1" s="1"/>
      <c r="W1" s="142" t="s">
        <v>244</v>
      </c>
    </row>
    <row r="2" s="1" customFormat="1" ht="46.5" customHeight="1" spans="1:23">
      <c r="A2" s="4" t="str">
        <f>"2025"&amp;"年部门项目支出预算表"</f>
        <v>2025年部门项目支出预算表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13.5" customHeight="1" spans="1:23">
      <c r="A3" s="5" t="str">
        <f>"单位名称："&amp;"寻甸回族彝族自治县社会保险中心"</f>
        <v>单位名称：寻甸回族彝族自治县社会保险中心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1"/>
      <c r="S3" s="1"/>
      <c r="T3" s="1"/>
      <c r="U3" s="137"/>
      <c r="V3" s="1"/>
      <c r="W3" s="119" t="s">
        <v>1</v>
      </c>
    </row>
    <row r="4" s="1" customFormat="1" ht="21.75" customHeight="1" spans="1:23">
      <c r="A4" s="9" t="s">
        <v>245</v>
      </c>
      <c r="B4" s="10" t="s">
        <v>179</v>
      </c>
      <c r="C4" s="9" t="s">
        <v>180</v>
      </c>
      <c r="D4" s="9" t="s">
        <v>246</v>
      </c>
      <c r="E4" s="10" t="s">
        <v>181</v>
      </c>
      <c r="F4" s="10" t="s">
        <v>182</v>
      </c>
      <c r="G4" s="10" t="s">
        <v>247</v>
      </c>
      <c r="H4" s="10" t="s">
        <v>248</v>
      </c>
      <c r="I4" s="28" t="s">
        <v>55</v>
      </c>
      <c r="J4" s="11" t="s">
        <v>249</v>
      </c>
      <c r="K4" s="12"/>
      <c r="L4" s="12"/>
      <c r="M4" s="13"/>
      <c r="N4" s="11" t="s">
        <v>187</v>
      </c>
      <c r="O4" s="12"/>
      <c r="P4" s="13"/>
      <c r="Q4" s="10" t="s">
        <v>61</v>
      </c>
      <c r="R4" s="11" t="s">
        <v>62</v>
      </c>
      <c r="S4" s="12"/>
      <c r="T4" s="12"/>
      <c r="U4" s="12"/>
      <c r="V4" s="12"/>
      <c r="W4" s="13"/>
    </row>
    <row r="5" s="1" customFormat="1" ht="21.75" customHeight="1" spans="1:23">
      <c r="A5" s="14"/>
      <c r="B5" s="29"/>
      <c r="C5" s="14"/>
      <c r="D5" s="14"/>
      <c r="E5" s="15"/>
      <c r="F5" s="15"/>
      <c r="G5" s="15"/>
      <c r="H5" s="15"/>
      <c r="I5" s="29"/>
      <c r="J5" s="138" t="s">
        <v>58</v>
      </c>
      <c r="K5" s="139"/>
      <c r="L5" s="10" t="s">
        <v>59</v>
      </c>
      <c r="M5" s="10" t="s">
        <v>60</v>
      </c>
      <c r="N5" s="10" t="s">
        <v>58</v>
      </c>
      <c r="O5" s="10" t="s">
        <v>59</v>
      </c>
      <c r="P5" s="10" t="s">
        <v>60</v>
      </c>
      <c r="Q5" s="15"/>
      <c r="R5" s="10" t="s">
        <v>57</v>
      </c>
      <c r="S5" s="10" t="s">
        <v>64</v>
      </c>
      <c r="T5" s="10" t="s">
        <v>193</v>
      </c>
      <c r="U5" s="10" t="s">
        <v>66</v>
      </c>
      <c r="V5" s="10" t="s">
        <v>67</v>
      </c>
      <c r="W5" s="10" t="s">
        <v>68</v>
      </c>
    </row>
    <row r="6" s="1" customFormat="1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0"/>
      <c r="K6" s="14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="1" customFormat="1" ht="39.75" customHeight="1" spans="1:23">
      <c r="A7" s="17"/>
      <c r="B7" s="19"/>
      <c r="C7" s="17"/>
      <c r="D7" s="17"/>
      <c r="E7" s="18"/>
      <c r="F7" s="18"/>
      <c r="G7" s="18"/>
      <c r="H7" s="18"/>
      <c r="I7" s="19"/>
      <c r="J7" s="66" t="s">
        <v>57</v>
      </c>
      <c r="K7" s="66" t="s">
        <v>250</v>
      </c>
      <c r="L7" s="18"/>
      <c r="M7" s="18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s="1" customFormat="1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20">
        <v>21</v>
      </c>
      <c r="V8" s="36">
        <v>22</v>
      </c>
      <c r="W8" s="20">
        <v>23</v>
      </c>
    </row>
    <row r="9" s="1" customFormat="1" ht="21.75" customHeight="1" spans="1:23">
      <c r="A9" s="68" t="s">
        <v>251</v>
      </c>
      <c r="B9" s="68" t="s">
        <v>252</v>
      </c>
      <c r="C9" s="68" t="s">
        <v>253</v>
      </c>
      <c r="D9" s="68" t="s">
        <v>70</v>
      </c>
      <c r="E9" s="68" t="s">
        <v>102</v>
      </c>
      <c r="F9" s="68" t="s">
        <v>103</v>
      </c>
      <c r="G9" s="68" t="s">
        <v>235</v>
      </c>
      <c r="H9" s="68" t="s">
        <v>236</v>
      </c>
      <c r="I9" s="78">
        <v>274500</v>
      </c>
      <c r="J9" s="78">
        <v>274500</v>
      </c>
      <c r="K9" s="109">
        <v>274500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s="1" customFormat="1" ht="21.75" customHeight="1" spans="1:23">
      <c r="A10" s="68" t="s">
        <v>251</v>
      </c>
      <c r="B10" s="68" t="s">
        <v>254</v>
      </c>
      <c r="C10" s="68" t="s">
        <v>255</v>
      </c>
      <c r="D10" s="68" t="s">
        <v>70</v>
      </c>
      <c r="E10" s="68" t="s">
        <v>102</v>
      </c>
      <c r="F10" s="68" t="s">
        <v>103</v>
      </c>
      <c r="G10" s="68" t="s">
        <v>223</v>
      </c>
      <c r="H10" s="68" t="s">
        <v>224</v>
      </c>
      <c r="I10" s="78">
        <v>50000</v>
      </c>
      <c r="J10" s="78">
        <v>50000</v>
      </c>
      <c r="K10" s="109">
        <v>50000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s="1" customFormat="1" ht="21.75" customHeight="1" spans="1:23">
      <c r="A11" s="68" t="s">
        <v>251</v>
      </c>
      <c r="B11" s="68" t="s">
        <v>256</v>
      </c>
      <c r="C11" s="68" t="s">
        <v>257</v>
      </c>
      <c r="D11" s="68" t="s">
        <v>70</v>
      </c>
      <c r="E11" s="68" t="s">
        <v>166</v>
      </c>
      <c r="F11" s="68" t="s">
        <v>167</v>
      </c>
      <c r="G11" s="68" t="s">
        <v>258</v>
      </c>
      <c r="H11" s="68" t="s">
        <v>82</v>
      </c>
      <c r="I11" s="78"/>
      <c r="J11" s="78"/>
      <c r="K11" s="109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s="1" customFormat="1" ht="21.75" customHeight="1" spans="1:23">
      <c r="A12" s="68" t="s">
        <v>251</v>
      </c>
      <c r="B12" s="68" t="s">
        <v>259</v>
      </c>
      <c r="C12" s="68" t="s">
        <v>260</v>
      </c>
      <c r="D12" s="68" t="s">
        <v>70</v>
      </c>
      <c r="E12" s="68" t="s">
        <v>102</v>
      </c>
      <c r="F12" s="68" t="s">
        <v>103</v>
      </c>
      <c r="G12" s="68" t="s">
        <v>223</v>
      </c>
      <c r="H12" s="68" t="s">
        <v>224</v>
      </c>
      <c r="I12" s="78">
        <v>42733.06</v>
      </c>
      <c r="J12" s="78">
        <v>42733.06</v>
      </c>
      <c r="K12" s="109">
        <v>42733.06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s="1" customFormat="1" ht="18.75" customHeight="1" spans="1:23">
      <c r="A13" s="33" t="s">
        <v>168</v>
      </c>
      <c r="B13" s="34"/>
      <c r="C13" s="34"/>
      <c r="D13" s="34"/>
      <c r="E13" s="34"/>
      <c r="F13" s="34"/>
      <c r="G13" s="34"/>
      <c r="H13" s="35"/>
      <c r="I13" s="78">
        <v>367233.06</v>
      </c>
      <c r="J13" s="78">
        <v>367233.06</v>
      </c>
      <c r="K13" s="109">
        <v>367233.06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4"/>
  <sheetViews>
    <sheetView showZeros="0" workbookViewId="0">
      <pane ySplit="1" topLeftCell="A2" activePane="bottomLeft" state="frozen"/>
      <selection/>
      <selection pane="bottomLeft" activeCell="D58" sqref="D5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s="1" customFormat="1" ht="18" customHeight="1" spans="10:10">
      <c r="J1" s="3" t="s">
        <v>261</v>
      </c>
    </row>
    <row r="2" s="1" customFormat="1" ht="39.75" customHeight="1" spans="1:10">
      <c r="A2" s="64" t="str">
        <f>"2025"&amp;"年部门项目支出绩效目标表"</f>
        <v>2025年部门项目支出绩效目标表</v>
      </c>
      <c r="B2" s="4"/>
      <c r="C2" s="4"/>
      <c r="D2" s="4"/>
      <c r="E2" s="4"/>
      <c r="F2" s="65"/>
      <c r="G2" s="4"/>
      <c r="H2" s="65"/>
      <c r="I2" s="65"/>
      <c r="J2" s="4"/>
    </row>
    <row r="3" s="1" customFormat="1" ht="17.25" customHeight="1" spans="1:1">
      <c r="A3" s="5" t="str">
        <f>"单位名称："&amp;"寻甸回族彝族自治县社会保险中心"</f>
        <v>单位名称：寻甸回族彝族自治县社会保险中心</v>
      </c>
    </row>
    <row r="4" s="1" customFormat="1" ht="44.25" customHeight="1" spans="1:10">
      <c r="A4" s="66" t="s">
        <v>180</v>
      </c>
      <c r="B4" s="66" t="s">
        <v>262</v>
      </c>
      <c r="C4" s="66" t="s">
        <v>263</v>
      </c>
      <c r="D4" s="66" t="s">
        <v>264</v>
      </c>
      <c r="E4" s="66" t="s">
        <v>265</v>
      </c>
      <c r="F4" s="67" t="s">
        <v>266</v>
      </c>
      <c r="G4" s="66" t="s">
        <v>267</v>
      </c>
      <c r="H4" s="67" t="s">
        <v>268</v>
      </c>
      <c r="I4" s="67" t="s">
        <v>269</v>
      </c>
      <c r="J4" s="66" t="s">
        <v>270</v>
      </c>
    </row>
    <row r="5" s="1" customFormat="1" ht="18.75" customHeight="1" spans="1:10">
      <c r="A5" s="134">
        <v>1</v>
      </c>
      <c r="B5" s="134">
        <v>2</v>
      </c>
      <c r="C5" s="134">
        <v>3</v>
      </c>
      <c r="D5" s="134">
        <v>4</v>
      </c>
      <c r="E5" s="134">
        <v>5</v>
      </c>
      <c r="F5" s="36">
        <v>6</v>
      </c>
      <c r="G5" s="134">
        <v>7</v>
      </c>
      <c r="H5" s="36">
        <v>8</v>
      </c>
      <c r="I5" s="36">
        <v>9</v>
      </c>
      <c r="J5" s="134">
        <v>10</v>
      </c>
    </row>
    <row r="6" s="1" customFormat="1" ht="42" customHeight="1" spans="1:10">
      <c r="A6" s="30" t="s">
        <v>70</v>
      </c>
      <c r="B6" s="68"/>
      <c r="C6" s="68"/>
      <c r="D6" s="68"/>
      <c r="E6" s="54"/>
      <c r="F6" s="69"/>
      <c r="G6" s="54"/>
      <c r="H6" s="69"/>
      <c r="I6" s="69"/>
      <c r="J6" s="54"/>
    </row>
    <row r="7" s="1" customFormat="1" ht="42" customHeight="1" spans="1:10">
      <c r="A7" s="135" t="s">
        <v>70</v>
      </c>
      <c r="B7" s="21"/>
      <c r="C7" s="21"/>
      <c r="D7" s="21"/>
      <c r="E7" s="30"/>
      <c r="F7" s="21"/>
      <c r="G7" s="30"/>
      <c r="H7" s="21"/>
      <c r="I7" s="21"/>
      <c r="J7" s="30"/>
    </row>
    <row r="8" s="1" customFormat="1" ht="42" customHeight="1" spans="1:10">
      <c r="A8" s="136" t="s">
        <v>255</v>
      </c>
      <c r="B8" s="21" t="s">
        <v>271</v>
      </c>
      <c r="C8" s="21" t="s">
        <v>272</v>
      </c>
      <c r="D8" s="21" t="s">
        <v>273</v>
      </c>
      <c r="E8" s="30" t="s">
        <v>274</v>
      </c>
      <c r="F8" s="21" t="s">
        <v>275</v>
      </c>
      <c r="G8" s="30" t="s">
        <v>87</v>
      </c>
      <c r="H8" s="21" t="s">
        <v>276</v>
      </c>
      <c r="I8" s="21" t="s">
        <v>277</v>
      </c>
      <c r="J8" s="30" t="s">
        <v>278</v>
      </c>
    </row>
    <row r="9" s="1" customFormat="1" ht="42" customHeight="1" spans="1:10">
      <c r="A9" s="136"/>
      <c r="B9" s="21"/>
      <c r="C9" s="21" t="s">
        <v>272</v>
      </c>
      <c r="D9" s="21" t="s">
        <v>279</v>
      </c>
      <c r="E9" s="30" t="s">
        <v>280</v>
      </c>
      <c r="F9" s="21" t="s">
        <v>281</v>
      </c>
      <c r="G9" s="30" t="s">
        <v>282</v>
      </c>
      <c r="H9" s="21" t="s">
        <v>283</v>
      </c>
      <c r="I9" s="21" t="s">
        <v>277</v>
      </c>
      <c r="J9" s="30" t="s">
        <v>284</v>
      </c>
    </row>
    <row r="10" s="1" customFormat="1" ht="42" customHeight="1" spans="1:10">
      <c r="A10" s="136"/>
      <c r="B10" s="21"/>
      <c r="C10" s="21" t="s">
        <v>272</v>
      </c>
      <c r="D10" s="21" t="s">
        <v>285</v>
      </c>
      <c r="E10" s="30" t="s">
        <v>286</v>
      </c>
      <c r="F10" s="21" t="s">
        <v>281</v>
      </c>
      <c r="G10" s="30" t="s">
        <v>282</v>
      </c>
      <c r="H10" s="21" t="s">
        <v>283</v>
      </c>
      <c r="I10" s="21" t="s">
        <v>277</v>
      </c>
      <c r="J10" s="30" t="s">
        <v>287</v>
      </c>
    </row>
    <row r="11" s="1" customFormat="1" ht="42" customHeight="1" spans="1:10">
      <c r="A11" s="136"/>
      <c r="B11" s="21"/>
      <c r="C11" s="21" t="s">
        <v>288</v>
      </c>
      <c r="D11" s="21" t="s">
        <v>289</v>
      </c>
      <c r="E11" s="30" t="s">
        <v>290</v>
      </c>
      <c r="F11" s="21" t="s">
        <v>291</v>
      </c>
      <c r="G11" s="30" t="s">
        <v>292</v>
      </c>
      <c r="H11" s="21" t="s">
        <v>293</v>
      </c>
      <c r="I11" s="21" t="s">
        <v>277</v>
      </c>
      <c r="J11" s="30" t="s">
        <v>294</v>
      </c>
    </row>
    <row r="12" s="1" customFormat="1" ht="42" customHeight="1" spans="1:10">
      <c r="A12" s="136"/>
      <c r="B12" s="21"/>
      <c r="C12" s="21" t="s">
        <v>288</v>
      </c>
      <c r="D12" s="21" t="s">
        <v>295</v>
      </c>
      <c r="E12" s="30" t="s">
        <v>296</v>
      </c>
      <c r="F12" s="21" t="s">
        <v>291</v>
      </c>
      <c r="G12" s="30" t="s">
        <v>297</v>
      </c>
      <c r="H12" s="21" t="s">
        <v>283</v>
      </c>
      <c r="I12" s="21" t="s">
        <v>277</v>
      </c>
      <c r="J12" s="30" t="s">
        <v>298</v>
      </c>
    </row>
    <row r="13" s="1" customFormat="1" ht="42" customHeight="1" spans="1:10">
      <c r="A13" s="136"/>
      <c r="B13" s="21"/>
      <c r="C13" s="21" t="s">
        <v>299</v>
      </c>
      <c r="D13" s="21" t="s">
        <v>300</v>
      </c>
      <c r="E13" s="30" t="s">
        <v>301</v>
      </c>
      <c r="F13" s="21" t="s">
        <v>291</v>
      </c>
      <c r="G13" s="30" t="s">
        <v>282</v>
      </c>
      <c r="H13" s="21" t="s">
        <v>283</v>
      </c>
      <c r="I13" s="21" t="s">
        <v>277</v>
      </c>
      <c r="J13" s="30" t="s">
        <v>302</v>
      </c>
    </row>
    <row r="14" s="1" customFormat="1" ht="42" customHeight="1" spans="1:10">
      <c r="A14" s="136" t="s">
        <v>260</v>
      </c>
      <c r="B14" s="21" t="s">
        <v>271</v>
      </c>
      <c r="C14" s="21" t="s">
        <v>272</v>
      </c>
      <c r="D14" s="21" t="s">
        <v>273</v>
      </c>
      <c r="E14" s="30" t="s">
        <v>274</v>
      </c>
      <c r="F14" s="21" t="s">
        <v>275</v>
      </c>
      <c r="G14" s="30" t="s">
        <v>87</v>
      </c>
      <c r="H14" s="21" t="s">
        <v>276</v>
      </c>
      <c r="I14" s="21" t="s">
        <v>277</v>
      </c>
      <c r="J14" s="30" t="s">
        <v>278</v>
      </c>
    </row>
    <row r="15" s="1" customFormat="1" ht="42" customHeight="1" spans="1:10">
      <c r="A15" s="136"/>
      <c r="B15" s="21"/>
      <c r="C15" s="21" t="s">
        <v>272</v>
      </c>
      <c r="D15" s="21" t="s">
        <v>279</v>
      </c>
      <c r="E15" s="30" t="s">
        <v>280</v>
      </c>
      <c r="F15" s="21" t="s">
        <v>281</v>
      </c>
      <c r="G15" s="30" t="s">
        <v>282</v>
      </c>
      <c r="H15" s="21" t="s">
        <v>283</v>
      </c>
      <c r="I15" s="21" t="s">
        <v>277</v>
      </c>
      <c r="J15" s="30" t="s">
        <v>284</v>
      </c>
    </row>
    <row r="16" s="1" customFormat="1" ht="42" customHeight="1" spans="1:10">
      <c r="A16" s="136"/>
      <c r="B16" s="21"/>
      <c r="C16" s="21" t="s">
        <v>272</v>
      </c>
      <c r="D16" s="21" t="s">
        <v>285</v>
      </c>
      <c r="E16" s="30" t="s">
        <v>286</v>
      </c>
      <c r="F16" s="21" t="s">
        <v>281</v>
      </c>
      <c r="G16" s="30" t="s">
        <v>282</v>
      </c>
      <c r="H16" s="21" t="s">
        <v>283</v>
      </c>
      <c r="I16" s="21" t="s">
        <v>277</v>
      </c>
      <c r="J16" s="30" t="s">
        <v>287</v>
      </c>
    </row>
    <row r="17" s="1" customFormat="1" ht="42" customHeight="1" spans="1:10">
      <c r="A17" s="136"/>
      <c r="B17" s="21"/>
      <c r="C17" s="21" t="s">
        <v>288</v>
      </c>
      <c r="D17" s="21" t="s">
        <v>289</v>
      </c>
      <c r="E17" s="30" t="s">
        <v>290</v>
      </c>
      <c r="F17" s="21" t="s">
        <v>291</v>
      </c>
      <c r="G17" s="30" t="s">
        <v>292</v>
      </c>
      <c r="H17" s="21" t="s">
        <v>293</v>
      </c>
      <c r="I17" s="21" t="s">
        <v>277</v>
      </c>
      <c r="J17" s="30" t="s">
        <v>294</v>
      </c>
    </row>
    <row r="18" s="1" customFormat="1" ht="42" customHeight="1" spans="1:10">
      <c r="A18" s="136"/>
      <c r="B18" s="21"/>
      <c r="C18" s="21" t="s">
        <v>288</v>
      </c>
      <c r="D18" s="21" t="s">
        <v>295</v>
      </c>
      <c r="E18" s="30" t="s">
        <v>296</v>
      </c>
      <c r="F18" s="21" t="s">
        <v>291</v>
      </c>
      <c r="G18" s="30" t="s">
        <v>297</v>
      </c>
      <c r="H18" s="21" t="s">
        <v>283</v>
      </c>
      <c r="I18" s="21" t="s">
        <v>277</v>
      </c>
      <c r="J18" s="30" t="s">
        <v>298</v>
      </c>
    </row>
    <row r="19" s="1" customFormat="1" ht="42" customHeight="1" spans="1:10">
      <c r="A19" s="136"/>
      <c r="B19" s="21"/>
      <c r="C19" s="21" t="s">
        <v>299</v>
      </c>
      <c r="D19" s="21" t="s">
        <v>300</v>
      </c>
      <c r="E19" s="30" t="s">
        <v>301</v>
      </c>
      <c r="F19" s="21" t="s">
        <v>291</v>
      </c>
      <c r="G19" s="30" t="s">
        <v>282</v>
      </c>
      <c r="H19" s="21" t="s">
        <v>283</v>
      </c>
      <c r="I19" s="21" t="s">
        <v>277</v>
      </c>
      <c r="J19" s="30" t="s">
        <v>302</v>
      </c>
    </row>
    <row r="20" s="1" customFormat="1" ht="42" customHeight="1" spans="1:10">
      <c r="A20" s="136" t="s">
        <v>253</v>
      </c>
      <c r="B20" s="21" t="s">
        <v>303</v>
      </c>
      <c r="C20" s="21" t="s">
        <v>272</v>
      </c>
      <c r="D20" s="21" t="s">
        <v>273</v>
      </c>
      <c r="E20" s="30" t="s">
        <v>304</v>
      </c>
      <c r="F20" s="21" t="s">
        <v>281</v>
      </c>
      <c r="G20" s="30" t="s">
        <v>305</v>
      </c>
      <c r="H20" s="21" t="s">
        <v>306</v>
      </c>
      <c r="I20" s="21" t="s">
        <v>277</v>
      </c>
      <c r="J20" s="30" t="s">
        <v>307</v>
      </c>
    </row>
    <row r="21" s="1" customFormat="1" ht="42" customHeight="1" spans="1:10">
      <c r="A21" s="136"/>
      <c r="B21" s="21"/>
      <c r="C21" s="21" t="s">
        <v>272</v>
      </c>
      <c r="D21" s="21" t="s">
        <v>279</v>
      </c>
      <c r="E21" s="30" t="s">
        <v>308</v>
      </c>
      <c r="F21" s="21" t="s">
        <v>291</v>
      </c>
      <c r="G21" s="30" t="s">
        <v>282</v>
      </c>
      <c r="H21" s="21" t="s">
        <v>283</v>
      </c>
      <c r="I21" s="21" t="s">
        <v>277</v>
      </c>
      <c r="J21" s="30" t="s">
        <v>309</v>
      </c>
    </row>
    <row r="22" s="1" customFormat="1" ht="42" customHeight="1" spans="1:10">
      <c r="A22" s="136"/>
      <c r="B22" s="21"/>
      <c r="C22" s="21" t="s">
        <v>288</v>
      </c>
      <c r="D22" s="21" t="s">
        <v>289</v>
      </c>
      <c r="E22" s="30" t="s">
        <v>310</v>
      </c>
      <c r="F22" s="21" t="s">
        <v>291</v>
      </c>
      <c r="G22" s="30" t="s">
        <v>311</v>
      </c>
      <c r="H22" s="21" t="s">
        <v>293</v>
      </c>
      <c r="I22" s="21" t="s">
        <v>277</v>
      </c>
      <c r="J22" s="30" t="s">
        <v>312</v>
      </c>
    </row>
    <row r="23" s="1" customFormat="1" ht="42" customHeight="1" spans="1:10">
      <c r="A23" s="136"/>
      <c r="B23" s="21"/>
      <c r="C23" s="21" t="s">
        <v>288</v>
      </c>
      <c r="D23" s="21" t="s">
        <v>295</v>
      </c>
      <c r="E23" s="30" t="s">
        <v>313</v>
      </c>
      <c r="F23" s="21" t="s">
        <v>281</v>
      </c>
      <c r="G23" s="30" t="s">
        <v>314</v>
      </c>
      <c r="H23" s="21"/>
      <c r="I23" s="21" t="s">
        <v>315</v>
      </c>
      <c r="J23" s="30" t="s">
        <v>316</v>
      </c>
    </row>
    <row r="24" s="1" customFormat="1" ht="42" customHeight="1" spans="1:10">
      <c r="A24" s="136"/>
      <c r="B24" s="21"/>
      <c r="C24" s="21" t="s">
        <v>299</v>
      </c>
      <c r="D24" s="21" t="s">
        <v>300</v>
      </c>
      <c r="E24" s="30" t="s">
        <v>301</v>
      </c>
      <c r="F24" s="21" t="s">
        <v>291</v>
      </c>
      <c r="G24" s="30" t="s">
        <v>282</v>
      </c>
      <c r="H24" s="21" t="s">
        <v>283</v>
      </c>
      <c r="I24" s="21" t="s">
        <v>277</v>
      </c>
      <c r="J24" s="30" t="s">
        <v>317</v>
      </c>
    </row>
  </sheetData>
  <mergeCells count="8">
    <mergeCell ref="A2:J2"/>
    <mergeCell ref="A3:H3"/>
    <mergeCell ref="A8:A13"/>
    <mergeCell ref="A14:A19"/>
    <mergeCell ref="A20:A24"/>
    <mergeCell ref="B8:B13"/>
    <mergeCell ref="B14:B19"/>
    <mergeCell ref="B20:B2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HYHT</cp:lastModifiedBy>
  <dcterms:created xsi:type="dcterms:W3CDTF">2025-02-06T07:09:00Z</dcterms:created>
  <dcterms:modified xsi:type="dcterms:W3CDTF">2025-03-25T12:53:16Z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2052-12.1.0.17145</vt:lpwstr>
  </property>
</Properties>
</file>