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30" windowWidth="24000" windowHeight="9735" firstSheet="5" activeTab="8"/>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县对下转移支付预算表09-1" sheetId="13" r:id="rId13"/>
    <sheet name="县对下转移支付绩效目标表09-2" sheetId="14" r:id="rId14"/>
    <sheet name="新增资产配置表10" sheetId="15" r:id="rId15"/>
    <sheet name="上级转移支付补助项目支出预算表11" sheetId="16" r:id="rId16"/>
    <sheet name="部门项目中期规划预算表12" sheetId="17" r:id="rId17"/>
  </sheets>
  <calcPr calcId="145621"/>
</workbook>
</file>

<file path=xl/calcChain.xml><?xml version="1.0" encoding="utf-8"?>
<calcChain xmlns="http://schemas.openxmlformats.org/spreadsheetml/2006/main">
  <c r="A2" i="13" l="1"/>
  <c r="A2" i="16" l="1"/>
  <c r="A2" i="15"/>
  <c r="A2" i="14"/>
  <c r="A2" i="12"/>
  <c r="A2" i="11"/>
  <c r="G5" i="17"/>
  <c r="F5" i="17"/>
  <c r="E5" i="17"/>
  <c r="A3" i="17"/>
  <c r="A2" i="17"/>
  <c r="A3" i="16"/>
  <c r="A3" i="15"/>
  <c r="A3" i="14"/>
  <c r="A3" i="13"/>
  <c r="A3" i="12"/>
  <c r="A3" i="11"/>
  <c r="A3" i="10"/>
  <c r="A2" i="10"/>
  <c r="A3" i="9"/>
  <c r="A2" i="9"/>
  <c r="A3" i="8"/>
  <c r="A2" i="8"/>
  <c r="A3" i="7"/>
  <c r="A2" i="7"/>
  <c r="A3" i="6"/>
  <c r="A2" i="6"/>
  <c r="A3" i="5"/>
  <c r="A2" i="5"/>
  <c r="A3" i="4"/>
  <c r="A2" i="4"/>
  <c r="A3" i="3"/>
  <c r="A2" i="3"/>
  <c r="A3" i="2"/>
  <c r="A2" i="2"/>
  <c r="A3" i="1"/>
  <c r="A2" i="1"/>
</calcChain>
</file>

<file path=xl/sharedStrings.xml><?xml version="1.0" encoding="utf-8"?>
<sst xmlns="http://schemas.openxmlformats.org/spreadsheetml/2006/main" count="1430" uniqueCount="499">
  <si>
    <t>预算01-1表</t>
  </si>
  <si>
    <t>单位：元</t>
  </si>
  <si>
    <t>收　　　　　　　　入</t>
  </si>
  <si>
    <t>支　　　　　　　　出</t>
  </si>
  <si>
    <t>项      目</t>
  </si>
  <si>
    <t>预算数</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</si>
  <si>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</si>
  <si>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</si>
  <si>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</si>
  <si>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</si>
  <si>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</si>
  <si>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</si>
  <si>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</si>
  <si>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</si>
  <si>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</si>
  <si>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五、单位资金</t>
  </si>
  <si>
    <t xml:space="preserve"> 五、教育支出</t>
  </si>
  <si>
    <t>1、事业收入</t>
  </si>
  <si>
    <t xml:space="preserve"> 六、科学技术支出 </t>
  </si>
  <si>
    <t>2、事业单位经营收入</t>
  </si>
  <si>
    <t xml:space="preserve"> 七、文化旅游体育与传媒支出</t>
  </si>
  <si>
    <t>3、上级补助收入</t>
  </si>
  <si>
    <t xml:space="preserve"> 八、社会保障和就业支出</t>
  </si>
  <si>
    <t>4、附属单位上缴收入</t>
  </si>
  <si>
    <t xml:space="preserve"> 九、卫生健康支出</t>
  </si>
  <si>
    <t>5、其他收入</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</si>
  <si>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</si>
  <si>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</si>
  <si>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</si>
  <si>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</si>
  <si>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</si>
  <si>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</si>
  <si>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</si>
  <si>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</si>
  <si>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</si>
  <si>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</si>
  <si>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</si>
  <si>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</si>
  <si>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</si>
  <si>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二十三、预备费</t>
  </si>
  <si>
    <t xml:space="preserve"> 二十四、其他支出</t>
  </si>
  <si>
    <t xml:space="preserve"> 二十五、转移性支出</t>
  </si>
  <si>
    <t xml:space="preserve"> 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</si>
  <si>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</si>
  <si>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</si>
  <si>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</si>
  <si>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</si>
  <si>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</si>
  <si>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</si>
  <si>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</si>
  <si>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</si>
  <si>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</si>
  <si>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</si>
  <si>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</si>
  <si>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</si>
  <si>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</si>
  <si>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</si>
  <si>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</si>
  <si>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</si>
  <si>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</si>
  <si>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</si>
  <si>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</si>
  <si>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t>
  </si>
  <si>
    <t>使用非财政拨款结余</t>
  </si>
  <si>
    <t>事业收入</t>
  </si>
  <si>
    <t>事业单位经营收入</t>
  </si>
  <si>
    <t>上级补助收入</t>
  </si>
  <si>
    <t>附属单位上缴收入</t>
  </si>
  <si>
    <t>其他收入</t>
  </si>
  <si>
    <t>105005</t>
  </si>
  <si>
    <t>寻甸回族彝族自治县第一中学</t>
  </si>
  <si>
    <t>预算01-3表</t>
  </si>
  <si>
    <t>科目编码</t>
  </si>
  <si>
    <t>科目名称</t>
  </si>
  <si>
    <t>财政专户管理的支出</t>
  </si>
  <si>
    <t>基本支出</t>
  </si>
  <si>
    <t>项目支出</t>
  </si>
  <si>
    <t>事业支出</t>
  </si>
  <si>
    <t>事业单位经营支出</t>
  </si>
  <si>
    <t>上级补助支出</t>
  </si>
  <si>
    <t>附属单位补助支出</t>
  </si>
  <si>
    <t>其他支出</t>
  </si>
  <si>
    <t>1</t>
  </si>
  <si>
    <t>2</t>
  </si>
  <si>
    <t>3</t>
  </si>
  <si>
    <t>4</t>
  </si>
  <si>
    <t>5</t>
  </si>
  <si>
    <t>6</t>
  </si>
  <si>
    <t>7</t>
  </si>
  <si>
    <t>8</t>
  </si>
  <si>
    <t>9</t>
  </si>
  <si>
    <t>10</t>
  </si>
  <si>
    <t>11</t>
  </si>
  <si>
    <t>12</t>
  </si>
  <si>
    <t>13</t>
  </si>
  <si>
    <t>14</t>
  </si>
  <si>
    <t>15</t>
  </si>
  <si>
    <t>205</t>
  </si>
  <si>
    <t>教育支出</t>
  </si>
  <si>
    <t>20502</t>
  </si>
  <si>
    <t>普通教育</t>
  </si>
  <si>
    <t>2050202</t>
  </si>
  <si>
    <t>小学教育</t>
  </si>
  <si>
    <t>2050203</t>
  </si>
  <si>
    <t>初中教育</t>
  </si>
  <si>
    <t>2050204</t>
  </si>
  <si>
    <t>高中教育</t>
  </si>
  <si>
    <t>20507</t>
  </si>
  <si>
    <t>特殊教育</t>
  </si>
  <si>
    <t>2050701</t>
  </si>
  <si>
    <t>特殊学校教育</t>
  </si>
  <si>
    <t>208</t>
  </si>
  <si>
    <t>社会保障和就业支出</t>
  </si>
  <si>
    <t>20805</t>
  </si>
  <si>
    <t>行政事业单位养老支出</t>
  </si>
  <si>
    <t>2080505</t>
  </si>
  <si>
    <t>机关事业单位基本养老保险缴费支出</t>
  </si>
  <si>
    <t>2080506</t>
  </si>
  <si>
    <t>机关事业单位职业年金缴费支出</t>
  </si>
  <si>
    <t>20808</t>
  </si>
  <si>
    <t>抚恤</t>
  </si>
  <si>
    <t>2080801</t>
  </si>
  <si>
    <t>死亡抚恤</t>
  </si>
  <si>
    <t>210</t>
  </si>
  <si>
    <t>卫生健康支出</t>
  </si>
  <si>
    <t>21011</t>
  </si>
  <si>
    <t>行政事业单位医疗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</si>
  <si>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</si>
  <si>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</si>
  <si>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</si>
  <si>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</si>
  <si>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</si>
  <si>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</si>
  <si>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</si>
  <si>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</si>
  <si>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</si>
  <si>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</si>
  <si>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</si>
  <si>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</si>
  <si>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预算02-1表</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</si>
  <si>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</si>
  <si>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</si>
  <si>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</si>
  <si>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</si>
  <si>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</si>
  <si>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</si>
  <si>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</si>
  <si>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</si>
  <si>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</si>
  <si>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</si>
  <si>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</si>
  <si>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</si>
  <si>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</si>
  <si>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</si>
  <si>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</si>
  <si>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</si>
  <si>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</si>
  <si>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</si>
  <si>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</si>
  <si>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</si>
  <si>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</si>
  <si>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</si>
  <si>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</si>
  <si>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</si>
  <si>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</si>
  <si>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</si>
  <si>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</si>
  <si>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</si>
  <si>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</si>
  <si>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</si>
  <si>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</si>
  <si>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（二十六）债务付息支出</t>
  </si>
  <si>
    <t>二、年终结转结余</t>
  </si>
  <si>
    <t>预算02-2表</t>
  </si>
  <si>
    <t>部门预算支出功能分类科目</t>
  </si>
  <si>
    <t>人员经费</t>
  </si>
  <si>
    <t>公用经费</t>
  </si>
  <si>
    <t>合  计</t>
  </si>
  <si>
    <t>预算03表</t>
  </si>
  <si>
    <t>“三公”经费合计</t>
  </si>
  <si>
    <t>因公出国（境）费</t>
  </si>
  <si>
    <t>公务用车购置及运行费</t>
  </si>
  <si>
    <t>公务接待费</t>
  </si>
  <si>
    <t>公务用车购置费</t>
  </si>
  <si>
    <t>公务用车运行费</t>
  </si>
  <si>
    <t>预算04表</t>
  </si>
  <si>
    <t>主管部门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</si>
  <si>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</si>
  <si>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</si>
  <si>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</si>
  <si>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</si>
  <si>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</si>
  <si>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</si>
  <si>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</si>
  <si>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</si>
  <si>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</si>
  <si>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</si>
  <si>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</si>
  <si>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</si>
  <si>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</si>
  <si>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</si>
  <si>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</si>
  <si>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</si>
  <si>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</si>
  <si>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寻甸回族彝族自治县教育体育局</t>
  </si>
  <si>
    <t>530129210000000004064</t>
  </si>
  <si>
    <t>事业人员支出工资</t>
  </si>
  <si>
    <t>30101</t>
  </si>
  <si>
    <t>基本工资</t>
  </si>
  <si>
    <t>30102</t>
  </si>
  <si>
    <t>津贴补贴</t>
  </si>
  <si>
    <t>30107</t>
  </si>
  <si>
    <t>绩效工资</t>
  </si>
  <si>
    <t>530129210000000004065</t>
  </si>
  <si>
    <t>社会保障缴费</t>
  </si>
  <si>
    <t>30108</t>
  </si>
  <si>
    <t>机关事业单位基本养老保险缴费</t>
  </si>
  <si>
    <t>30109</t>
  </si>
  <si>
    <t>职业年金缴费</t>
  </si>
  <si>
    <t>30110</t>
  </si>
  <si>
    <t>职工基本医疗保险缴费</t>
  </si>
  <si>
    <t>30111</t>
  </si>
  <si>
    <t>公务员医疗补助缴费</t>
  </si>
  <si>
    <t>30112</t>
  </si>
  <si>
    <t>其他社会保障缴费</t>
  </si>
  <si>
    <t>530129210000000004066</t>
  </si>
  <si>
    <t>30113</t>
  </si>
  <si>
    <t>530129210000000004067</t>
  </si>
  <si>
    <t>对个人和家庭的补助</t>
  </si>
  <si>
    <t>30308</t>
  </si>
  <si>
    <t>助学金</t>
  </si>
  <si>
    <t>530129210000000004070</t>
  </si>
  <si>
    <t>工会经费</t>
  </si>
  <si>
    <t>30228</t>
  </si>
  <si>
    <t>530129210000000004071</t>
  </si>
  <si>
    <t>一般公用经费支出</t>
  </si>
  <si>
    <t>30201</t>
  </si>
  <si>
    <t>办公费</t>
  </si>
  <si>
    <t>30299</t>
  </si>
  <si>
    <t>其他商品和服务支出</t>
  </si>
  <si>
    <t>530129231100001528665</t>
  </si>
  <si>
    <t>遗属补助</t>
  </si>
  <si>
    <t>30305</t>
  </si>
  <si>
    <t>生活补助</t>
  </si>
  <si>
    <t>530129231100001528668</t>
  </si>
  <si>
    <t>事业人员绩效奖励</t>
  </si>
  <si>
    <t>530129231100001528688</t>
  </si>
  <si>
    <t>学校学生公用经费</t>
  </si>
  <si>
    <t>530129241100002345055</t>
  </si>
  <si>
    <t>530129251100003826398</t>
  </si>
  <si>
    <t>未在工资统发人员绩效工资</t>
  </si>
  <si>
    <t>预算05-1表</t>
  </si>
  <si>
    <t>项目分类</t>
  </si>
  <si>
    <t>项目单位</t>
  </si>
  <si>
    <t>经济科目编码</t>
  </si>
  <si>
    <t>经济科目名称</t>
  </si>
  <si>
    <t>本年拨款</t>
  </si>
  <si>
    <t>其中：本次下达</t>
  </si>
  <si>
    <t>专项业务类</t>
  </si>
  <si>
    <t>530129251100003827214</t>
  </si>
  <si>
    <t>2025年国有资源有偿使用收入安排的补助资金</t>
  </si>
  <si>
    <t>30213</t>
  </si>
  <si>
    <t>维修（护）费</t>
  </si>
  <si>
    <t>30217</t>
  </si>
  <si>
    <t>30226</t>
  </si>
  <si>
    <t>劳务费</t>
  </si>
  <si>
    <t>530129251100004010243</t>
  </si>
  <si>
    <t>寻财教（2023）93号寻甸县2023年考入全日制普通高等院校贫困新生政府资助资金</t>
  </si>
  <si>
    <t>530129251100004010305</t>
  </si>
  <si>
    <t>寻财教（2024）80号2024年名校长名班主任和名师工作室补助经费</t>
  </si>
  <si>
    <t>530129251100004010356</t>
  </si>
  <si>
    <t>寻财教（2024）94号庆祝第40个教师节系列活动及日常运转经费</t>
  </si>
  <si>
    <t>530129251100004010408</t>
  </si>
  <si>
    <t>昆财教（2024）174号寻财教（2024）134号2024年义务教育课后服务省级补助资金</t>
  </si>
  <si>
    <t>530129251100004010457</t>
  </si>
  <si>
    <t>寻财教（2024）136号2024年非税收入安排的补助资金</t>
  </si>
  <si>
    <t>民生类</t>
  </si>
  <si>
    <t>530129241100003141511</t>
  </si>
  <si>
    <t>寻甸县2024年春季学期农村义务教育家庭经济困难学生生活费补助资金</t>
  </si>
  <si>
    <t>530129241100003165517</t>
  </si>
  <si>
    <t>2024年春季学期普通高中脱贫家庭经济困难学生生活费补助资金</t>
  </si>
  <si>
    <t>530129241100003276115</t>
  </si>
  <si>
    <t>2024年秋季学期普通高中学生“两补”资金</t>
  </si>
  <si>
    <t>530129251100004010119</t>
  </si>
  <si>
    <t>寻财预（2024）1号对个人和家庭的补助资金</t>
  </si>
  <si>
    <t>530129251100004010181</t>
  </si>
  <si>
    <t>寻财教（2023）98号寻甸县秋季学期普通高中脱贫家庭经济困难学生生活费补助资金</t>
  </si>
  <si>
    <t>预算05-2表</t>
  </si>
  <si>
    <t>项目年度绩效目标</t>
  </si>
  <si>
    <t>一级指标</t>
  </si>
  <si>
    <t>二级指标</t>
  </si>
  <si>
    <t>三级指标</t>
  </si>
  <si>
    <t>指标性质</t>
  </si>
  <si>
    <t>指标值</t>
  </si>
  <si>
    <t>度量单位</t>
  </si>
  <si>
    <t>指标属性</t>
  </si>
  <si>
    <t>指标内容</t>
  </si>
  <si>
    <t>1.资助政策按规定得到落实。
2.满足家庭经济困难学生基本学习生活需要，实现不让一个学生因家庭经济困难而失学。</t>
  </si>
  <si>
    <t>产出指标</t>
  </si>
  <si>
    <t>数量指标</t>
  </si>
  <si>
    <t>符合受助条件的学生应助尽助率</t>
  </si>
  <si>
    <t>=</t>
  </si>
  <si>
    <t>100</t>
  </si>
  <si>
    <t>%</t>
  </si>
  <si>
    <t>定量指标</t>
  </si>
  <si>
    <t>反符合受助条件的学生应助尽助率映情况</t>
  </si>
  <si>
    <t>质量指标</t>
  </si>
  <si>
    <t>补助标准达标率</t>
  </si>
  <si>
    <t>反映补助标准达标率情况</t>
  </si>
  <si>
    <t>时效指标</t>
  </si>
  <si>
    <t>补助资金按规定及时发放率</t>
  </si>
  <si>
    <t>90</t>
  </si>
  <si>
    <t>反映补助资金按规定及时发放率情况</t>
  </si>
  <si>
    <t>效益指标</t>
  </si>
  <si>
    <t>社会效益</t>
  </si>
  <si>
    <t>帮助家庭经济困难学生完成学业率</t>
  </si>
  <si>
    <t>反映帮助家庭经济困难学生完成学业率情况</t>
  </si>
  <si>
    <t>资助政策知晓率</t>
  </si>
  <si>
    <t>反映资助政策知晓率情况</t>
  </si>
  <si>
    <t>满意度指标</t>
  </si>
  <si>
    <t>服务对象满意度</t>
  </si>
  <si>
    <t>受助学生满意度</t>
  </si>
  <si>
    <t>&gt;=</t>
  </si>
  <si>
    <t>85</t>
  </si>
  <si>
    <t>反映受助学生满意度情况</t>
  </si>
  <si>
    <t>家长满意度</t>
  </si>
  <si>
    <t>反映家长满意度情况</t>
  </si>
  <si>
    <t>被省内全日制普通高等院校正式录取的本市户籍贫困 新生， 一次性给予交通行装补助500元，生活补助1000元； 被省外全日制普通高等院校正式录取的本市户籍贫困新生，
一次性给予交通行装补助1000元，生活补助1000元</t>
  </si>
  <si>
    <t>获补对象数</t>
  </si>
  <si>
    <t>141</t>
  </si>
  <si>
    <t>人(人次、家)</t>
  </si>
  <si>
    <t>反映获补助人员、企业的数量情况，也适用补贴、资助等形式的补助。</t>
  </si>
  <si>
    <t>获补对象准确率</t>
  </si>
  <si>
    <t>反映获补助对象认定的准确性情况。
获补对象准确率=抽检符合标准的补助对象数/抽检实际补助对象数*100%</t>
  </si>
  <si>
    <t>兑现准确率</t>
  </si>
  <si>
    <t>反映补助准确发放的情况。
补助兑现准确率=补助兑付额/应付额*100%</t>
  </si>
  <si>
    <t>获补覆盖率</t>
  </si>
  <si>
    <t>获补覆盖率=实际获得补助人数（企业数）/申请符合标准人数（企业数）*100%</t>
  </si>
  <si>
    <t>补助事项公示度</t>
  </si>
  <si>
    <t>反映补助事项在特定办事大厅、官网、媒体或其他渠道按规定进行公示的情况。
补助事项公示度=按规定公布事项/按规定应公布事项*100%</t>
  </si>
  <si>
    <t>发放及时率</t>
  </si>
  <si>
    <t>反映发放单位及时发放补助资金的情况。
发放及时率=在时限内发放资金/应发放资金*100%</t>
  </si>
  <si>
    <t>经济效益</t>
  </si>
  <si>
    <t>带动人均增收</t>
  </si>
  <si>
    <t>1507</t>
  </si>
  <si>
    <t>元</t>
  </si>
  <si>
    <t>反映补助带动人均增收的情况。</t>
  </si>
  <si>
    <t>政策知晓率</t>
  </si>
  <si>
    <t>反映补助政策的宣传效果情况。
政策知晓率=调查中补助政策知晓人数/调查总人数*100%</t>
  </si>
  <si>
    <t>受益对象满意度</t>
  </si>
  <si>
    <t>反映获补助受益对象的满意程度。</t>
  </si>
  <si>
    <t>工作室主持人及成员遵章守纪，尽职尽责，凝心聚力，砥砺奋进，充分发挥引领、示范及辐射作用，加快推进骨干教师队伍和后备干部队伍建设，努力提升全县教师队伍整体水平，为推动全县教育优质均衡高质量发展提供坚实的师资保障。</t>
  </si>
  <si>
    <t>个</t>
  </si>
  <si>
    <t>反映名校长工作室数量情况</t>
  </si>
  <si>
    <t>反映名班主任工作室数量情况</t>
  </si>
  <si>
    <t>35</t>
  </si>
  <si>
    <t>反映学科名师工作室数量情况</t>
  </si>
  <si>
    <t>工作室补助经费到位率</t>
  </si>
  <si>
    <t>反映工作室补助经费到位率情况</t>
  </si>
  <si>
    <t>工作室补助经费当年支出率</t>
  </si>
  <si>
    <t>反映补助经费当年支出率情况</t>
  </si>
  <si>
    <t>可持续影响</t>
  </si>
  <si>
    <t>中长期</t>
  </si>
  <si>
    <t>年</t>
  </si>
  <si>
    <t>反映工作室可持续影响情况</t>
  </si>
  <si>
    <t>95</t>
  </si>
  <si>
    <t>反映工作室主持人、校点项目负责人、成员满意度情况</t>
  </si>
  <si>
    <t>为进一步增强广大教师、教育工作者的荣誉感和责任感，充分调动广大教师、教育工作者教书育人的积极性和创造性，激励广大教师和教育工作者爱岗敬业，更好地关心广大教师的发展，举办教师节系列活动。县委、县政府主要领导和相关部门领导于9月教师节来临之际走访慰问学校和幼儿园。</t>
  </si>
  <si>
    <t>慰问学校（幼儿园）数</t>
  </si>
  <si>
    <t>所</t>
  </si>
  <si>
    <t>反映慰问学校（幼儿园）数情况</t>
  </si>
  <si>
    <t>慰问学校（幼儿园）慰问金发放完成率</t>
  </si>
  <si>
    <t>反映慰问学校（幼儿园）慰问金发放完成率情况</t>
  </si>
  <si>
    <t>完成走访时间</t>
  </si>
  <si>
    <t>2024年9月10日前</t>
  </si>
  <si>
    <t>反映完成走访时间情况</t>
  </si>
  <si>
    <t>对慰问的学校、幼儿园教师身心健康关注度</t>
  </si>
  <si>
    <t>反映对慰问的学校、幼儿园教师身心健康关注度情况</t>
  </si>
  <si>
    <t>学校教师满意度</t>
  </si>
  <si>
    <t>反映学校教师满意度情况</t>
  </si>
  <si>
    <t>"目标1：普通高中阶段教育各项资助政策按规定得到落实；
目标2：满足家庭经济困难学生基本学习生活需要；国家助学金学生资助政策，对普通高中家庭经济困难在校学生，尤其是建档立卡学生发放国家助学金，确保家庭经济困难学生就学。"</t>
  </si>
  <si>
    <t>普通高中学生应助尽助率</t>
  </si>
  <si>
    <t>反映普通高中学生应助尽助率</t>
  </si>
  <si>
    <t>高中阶段职普比</t>
  </si>
  <si>
    <t>大体相当</t>
  </si>
  <si>
    <t>反映高中阶段职普比情况</t>
  </si>
  <si>
    <t>全国学生资助系统运用达标率</t>
  </si>
  <si>
    <t>反映全国学生资助系统运用达标率情况</t>
  </si>
  <si>
    <t>反映补助对象政策的知晓度情况
政策知晓率=调查中补助政策知晓人数/调查总人数*100%</t>
  </si>
  <si>
    <t>普通高中资助年限</t>
  </si>
  <si>
    <t>&lt;=</t>
  </si>
  <si>
    <t>反映普通高中资助年限情况</t>
  </si>
  <si>
    <t>根据《寻甸回族彝族自治县人民政府办公室关于印发寻甸回族彝族自治县非税收入征收成本核定规范支出管理实施细则(试行)的通知》（寻政办发〔2019〕41号）的规定，非税收入缴国库，经县人民政府批复，用于学校支出。</t>
  </si>
  <si>
    <t>缴存财政完成率</t>
  </si>
  <si>
    <t>反映缴存财政完成率情况</t>
  </si>
  <si>
    <t>当年支出完成率</t>
  </si>
  <si>
    <t>反映当年支出完成率情况</t>
  </si>
  <si>
    <t>学校正常运转</t>
  </si>
  <si>
    <t>长期</t>
  </si>
  <si>
    <t>定性指标</t>
  </si>
  <si>
    <t>反映学校正常运转情况</t>
  </si>
  <si>
    <t>教育可持续发展</t>
  </si>
  <si>
    <t>反映教育可持续发展情况</t>
  </si>
  <si>
    <t>师生满意度</t>
  </si>
  <si>
    <t>反映师生满意度情况</t>
  </si>
  <si>
    <t>根据《寻甸回族彝族自治县人民政府办公室关于印发寻甸回族彝族自治县非税收入征收成本核定规范支出管理实施细则(试行)的通知》（寻政办发〔2019〕41号）的规定，按比例核定征收成本，用于学校正常运转经费支出。</t>
  </si>
  <si>
    <t>各地按照省级制定的课后服务经费保障办法，明确相关标准，对统一组织开展的体育锻炼和作业辅导等活动由财政给予补助。各校制定“一校一案”的课后服务方案，开展丰富多彩的课后服务活动。通过开展课后服务活动，解决家长“接送难”的问题，减轻家长负担，促进学生全面发展。加强课后服务经费的保障，使课后服务质量明显提升。</t>
  </si>
  <si>
    <t>课后服务覆盖率</t>
  </si>
  <si>
    <t>反映课后服务覆盖率情况</t>
  </si>
  <si>
    <t>减免家庭经济困难学生费用比例</t>
  </si>
  <si>
    <t>反映减免家庭经济困难学生费用比例情况</t>
  </si>
  <si>
    <t>课后服务补助覆盖率</t>
  </si>
  <si>
    <t>反映课后服务补助覆盖率情况</t>
  </si>
  <si>
    <t>课后服务时间达标率</t>
  </si>
  <si>
    <t>反映课后服务时间达标率情况</t>
  </si>
  <si>
    <t>教师获补率</t>
  </si>
  <si>
    <t>反映教师获补率情况</t>
  </si>
  <si>
    <t>补助资金发放及时率</t>
  </si>
  <si>
    <t>反映补助资金发放及时率情况</t>
  </si>
  <si>
    <t>受益学生率</t>
  </si>
  <si>
    <t>反映受益学生率情况</t>
  </si>
  <si>
    <t>预算06表</t>
  </si>
  <si>
    <t>政府性基金预算支出预算表</t>
  </si>
  <si>
    <t>单位名称：昆明市发展和改革委员会</t>
  </si>
  <si>
    <t>政府性基金预算支出</t>
  </si>
  <si>
    <t>预算07表</t>
  </si>
  <si>
    <t>预算项目</t>
  </si>
  <si>
    <t>采购项目</t>
  </si>
  <si>
    <t>采购品目</t>
  </si>
  <si>
    <t>计量
单位</t>
  </si>
  <si>
    <t>数量</t>
  </si>
  <si>
    <t>面向中小企业预留资金</t>
  </si>
  <si>
    <t>政府性基金</t>
  </si>
  <si>
    <t>国有资本经营收益</t>
  </si>
  <si>
    <t>财政专户管理的收入</t>
  </si>
  <si>
    <t>单位自筹</t>
  </si>
  <si>
    <t>备注：当面向中小企业预留资金大于合计时，面向中小企业预留资金为三年预计数。</t>
  </si>
  <si>
    <t>预算08表</t>
  </si>
  <si>
    <t>政府购买服务项目</t>
  </si>
  <si>
    <t>政府购买服务指导性目录代码</t>
  </si>
  <si>
    <t>基本支出/项目支出</t>
  </si>
  <si>
    <t>所属服务类别</t>
  </si>
  <si>
    <t>所属服务领域</t>
  </si>
  <si>
    <t>购买内容简述</t>
  </si>
  <si>
    <t>预算09-1表</t>
  </si>
  <si>
    <t>单位名称（项目）</t>
  </si>
  <si>
    <t>地区</t>
  </si>
  <si>
    <t>盘龙区</t>
  </si>
  <si>
    <t>五华区</t>
  </si>
  <si>
    <t>西山区</t>
  </si>
  <si>
    <t>官渡区</t>
  </si>
  <si>
    <t>呈贡区</t>
  </si>
  <si>
    <t>晋宁区</t>
  </si>
  <si>
    <t>东川区</t>
  </si>
  <si>
    <t>富民县</t>
  </si>
  <si>
    <t>宜良县</t>
  </si>
  <si>
    <t>石林县</t>
  </si>
  <si>
    <t>禄劝县</t>
  </si>
  <si>
    <t>寻甸县</t>
  </si>
  <si>
    <t>高新区</t>
  </si>
  <si>
    <t>滇池旅游度假区</t>
  </si>
  <si>
    <t>阳宗海管委会</t>
  </si>
  <si>
    <t>滇中新区</t>
  </si>
  <si>
    <t>安宁市</t>
  </si>
  <si>
    <t>经开区</t>
  </si>
  <si>
    <t>嵩明县</t>
  </si>
  <si>
    <t>磨憨经济合作区</t>
  </si>
  <si>
    <t>预算09-2表</t>
  </si>
  <si>
    <t xml:space="preserve">预算10表
</t>
  </si>
  <si>
    <t>资产类别</t>
  </si>
  <si>
    <t>资产分类代码.名称</t>
  </si>
  <si>
    <t>资产名称</t>
  </si>
  <si>
    <t>计量单位</t>
  </si>
  <si>
    <t>财政部门批复数（元）</t>
  </si>
  <si>
    <t>单价</t>
  </si>
  <si>
    <t>金额</t>
  </si>
  <si>
    <t>预算11表</t>
  </si>
  <si>
    <t>上级补助</t>
  </si>
  <si>
    <t>预算12表</t>
  </si>
  <si>
    <t>项目级次</t>
  </si>
  <si>
    <t>311 专项业务类</t>
  </si>
  <si>
    <t>本级</t>
  </si>
  <si>
    <t>312 民生类</t>
  </si>
  <si>
    <t/>
  </si>
  <si>
    <t>备注：本部门2025年无部门政府性基金预算支出预算，本表无数据。</t>
    <phoneticPr fontId="16" type="noConversion"/>
  </si>
  <si>
    <t>备注：本部门2025年无部门政府采购预算，本表无数据。</t>
    <phoneticPr fontId="16" type="noConversion"/>
  </si>
  <si>
    <t>备注：本部门2025年无部门政府购买服务预算，本表无数据。</t>
    <phoneticPr fontId="16" type="noConversion"/>
  </si>
  <si>
    <t>备注：本部门2025年无对下转移支付绩效目标，本表无数据。</t>
    <phoneticPr fontId="16" type="noConversion"/>
  </si>
  <si>
    <t>备注：本部门2025年无新增资产配置预算，本表无数据。</t>
    <phoneticPr fontId="16" type="noConversion"/>
  </si>
  <si>
    <t>备注：本部门2025年无上级转移支付补助项目支出预算，本表无数据。</t>
    <phoneticPr fontId="16" type="noConversion"/>
  </si>
  <si>
    <t>备注：本部门2025年无县对下转移支付预算，本表无数据。</t>
    <phoneticPr fontId="16" type="noConversion"/>
  </si>
  <si>
    <t>根据《寻甸回族彝族自治县人民政府办公室关于印发寻甸回族彝族自治县非税收入征收成本核定规范支出管理实施细则(试行)的通知》（寻政办发〔2019〕41号）的规定，非税收入缴国库，经县人民政府批复，用于学校支出。</t>
    <phoneticPr fontId="16" type="noConversion"/>
  </si>
  <si>
    <t>寻财教（2024）80号2024年名校长名班主任和名师工作室补助经费</t>
    <phoneticPr fontId="16" type="noConversion"/>
  </si>
  <si>
    <t>工作室主持人及成员遵章守纪，尽职尽责，凝心聚力，砥砺奋进，充分发挥引领、示范及辐射作用，加快推进骨干教师队伍和后备干部队伍建设，努力提升全县教师队伍整体水平，为推动全县教育优质均衡高质量发展提供坚实的师资保障。</t>
    <phoneticPr fontId="16" type="noConversion"/>
  </si>
  <si>
    <t>名校长工作室</t>
    <phoneticPr fontId="16" type="noConversion"/>
  </si>
  <si>
    <t>名班主任工作室</t>
    <phoneticPr fontId="16" type="noConversion"/>
  </si>
  <si>
    <t>学科名师工作室</t>
    <phoneticPr fontId="16" type="noConversion"/>
  </si>
  <si>
    <t>推动全县教育优质均衡高质量发展提供坚实的师资保障</t>
    <phoneticPr fontId="16" type="noConversion"/>
  </si>
  <si>
    <t>工作室主持人、校点项目负责人、成员满意度</t>
    <phoneticPr fontId="16"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</si>
</sst>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00;\-#,##0.00;;@"/>
    <numFmt numFmtId="177" formatCode="yyyy/mm/dd\ hh:mm:ss"/>
    <numFmt numFmtId="178" formatCode="yyyy/mm/dd"/>
    <numFmt numFmtId="179" formatCode="hh:mm:ss"/>
    <numFmt numFmtId="180" formatCode="#,##0;\-#,##0;;@"/>
  </numFmts>
  <fonts count="18">
    <font>
      <sz val="11"/>
      <color theme="1"/>
      <name val="宋体"/>
      <charset val="134"/>
      <scheme val="minor"/>
    </font>
    <font>
      <sz val="10"/>
      <color rgb="FF000000"/>
      <name val="宋体"/>
      <charset val="134"/>
    </font>
    <font>
      <sz val="9"/>
      <color rgb="FF000000"/>
      <name val="宋体"/>
      <charset val="134"/>
    </font>
    <font>
      <b/>
      <sz val="23"/>
      <color rgb="FF000000"/>
      <name val="宋体"/>
      <charset val="134"/>
    </font>
    <font>
      <sz val="11"/>
      <color rgb="FF000000"/>
      <name val="宋体"/>
      <charset val="134"/>
    </font>
    <font>
      <sz val="9"/>
      <color theme="1"/>
      <name val="宋体"/>
      <charset val="134"/>
    </font>
    <font>
      <sz val="10"/>
      <color rgb="FF000000"/>
      <name val="Arial"/>
      <family val="2"/>
    </font>
    <font>
      <b/>
      <sz val="23.95"/>
      <color rgb="FF000000"/>
      <name val="宋体"/>
      <charset val="134"/>
    </font>
    <font>
      <b/>
      <sz val="22"/>
      <color rgb="FF000000"/>
      <name val="宋体"/>
      <charset val="134"/>
    </font>
    <font>
      <sz val="10"/>
      <color rgb="FFFFFFFF"/>
      <name val="宋体"/>
      <charset val="134"/>
    </font>
    <font>
      <b/>
      <sz val="21"/>
      <color rgb="FF000000"/>
      <name val="宋体"/>
      <charset val="134"/>
    </font>
    <font>
      <b/>
      <sz val="18"/>
      <color rgb="FF000000"/>
      <name val="宋体"/>
      <charset val="134"/>
    </font>
    <font>
      <sz val="9.75"/>
      <color rgb="FF000000"/>
      <name val="SimSun"/>
      <charset val="134"/>
    </font>
    <font>
      <b/>
      <sz val="9"/>
      <color rgb="FF000000"/>
      <name val="宋体"/>
      <charset val="134"/>
    </font>
    <font>
      <b/>
      <sz val="9"/>
      <color theme="1"/>
      <name val="宋体"/>
      <charset val="134"/>
    </font>
    <font>
      <sz val="9"/>
      <name val="宋体"/>
      <charset val="134"/>
    </font>
    <font>
      <sz val="9"/>
      <name val="宋体"/>
      <charset val="134"/>
      <scheme val="minor"/>
    </font>
    <font>
      <sz val="11"/>
      <color theme="1"/>
      <name val="宋体"/>
      <family val="3"/>
      <charset val="134"/>
      <scheme val="minor"/>
    </font>
  </fonts>
  <fills count="3">
    <fill>
      <patternFill patternType="none"/>
    </fill>
    <fill>
      <patternFill patternType="gray125"/>
    </fill>
    <fill>
      <patternFill patternType="solid">
        <fgColor rgb="FFFFFFFF"/>
        <bgColor indexed="64"/>
      </patternFill>
    </fill>
  </fills>
  <borders count="14">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s>
  <cellStyleXfs count="9">
    <xf numFmtId="0" fontId="0" fillId="0" borderId="0"/>
    <xf numFmtId="177" fontId="15" fillId="0" borderId="7">
      <alignment horizontal="right" vertical="center"/>
    </xf>
    <xf numFmtId="178" fontId="15" fillId="0" borderId="7">
      <alignment horizontal="right" vertical="center"/>
    </xf>
    <xf numFmtId="10" fontId="15" fillId="0" borderId="7">
      <alignment horizontal="right" vertical="center"/>
    </xf>
    <xf numFmtId="176" fontId="15" fillId="0" borderId="7">
      <alignment horizontal="right" vertical="center"/>
    </xf>
    <xf numFmtId="49" fontId="15" fillId="0" borderId="7">
      <alignment horizontal="left" vertical="center" wrapText="1"/>
    </xf>
    <xf numFmtId="176" fontId="15" fillId="0" borderId="7">
      <alignment horizontal="right" vertical="center"/>
    </xf>
    <xf numFmtId="179" fontId="15" fillId="0" borderId="7">
      <alignment horizontal="right" vertical="center"/>
    </xf>
    <xf numFmtId="180" fontId="15" fillId="0" borderId="7">
      <alignment horizontal="right" vertical="center"/>
    </xf>
  </cellStyleXfs>
  <cellXfs count="224">
    <xf numFmtId="0" fontId="0" fillId="0" borderId="0" xfId="0"/>
    <xf numFmtId="49" fontId="1" fillId="0" borderId="0" xfId="0" applyNumberFormat="1" applyFont="1"/>
    <xf numFmtId="0" fontId="2" fillId="0" borderId="0" xfId="0" applyFont="1" applyAlignment="1" applyProtection="1">
      <alignment horizontal="right" vertical="center"/>
      <protection locked="0"/>
    </xf>
    <xf numFmtId="0" fontId="2" fillId="0" borderId="0" xfId="0" applyFont="1" applyAlignment="1" applyProtection="1">
      <alignment horizontal="left" vertical="center"/>
      <protection locked="0"/>
    </xf>
    <xf numFmtId="0" fontId="4" fillId="0" borderId="0" xfId="0" applyFont="1"/>
    <xf numFmtId="0" fontId="2" fillId="0" borderId="0" xfId="0" applyFont="1" applyAlignment="1" applyProtection="1">
      <alignment horizontal="right"/>
      <protection locked="0"/>
    </xf>
    <xf numFmtId="0" fontId="4" fillId="0" borderId="1" xfId="0" applyFont="1" applyBorder="1" applyAlignment="1">
      <alignment horizontal="center" vertical="center" wrapText="1"/>
    </xf>
    <xf numFmtId="0" fontId="4" fillId="0" borderId="2" xfId="0" applyFont="1" applyBorder="1" applyAlignment="1">
      <alignment horizontal="center" vertical="center"/>
    </xf>
    <xf numFmtId="0" fontId="4" fillId="0" borderId="1" xfId="0" applyFont="1" applyBorder="1" applyAlignment="1">
      <alignment horizontal="center" vertical="center"/>
    </xf>
    <xf numFmtId="0" fontId="4" fillId="0" borderId="6" xfId="0" applyFont="1" applyBorder="1" applyAlignment="1">
      <alignment horizontal="center" vertical="center"/>
    </xf>
    <xf numFmtId="0" fontId="1" fillId="0" borderId="7" xfId="0" applyFont="1" applyBorder="1" applyAlignment="1">
      <alignment horizontal="center" vertical="center"/>
    </xf>
    <xf numFmtId="0" fontId="2" fillId="2" borderId="7" xfId="0" applyFont="1" applyFill="1" applyBorder="1" applyAlignment="1" applyProtection="1">
      <alignment horizontal="left" vertical="center" wrapText="1"/>
      <protection locked="0"/>
    </xf>
    <xf numFmtId="0" fontId="2" fillId="0" borderId="7" xfId="0" applyFont="1" applyBorder="1" applyAlignment="1" applyProtection="1">
      <alignment horizontal="left" vertical="center"/>
      <protection locked="0"/>
    </xf>
    <xf numFmtId="4" fontId="2" fillId="0" borderId="7" xfId="0" applyNumberFormat="1" applyFont="1" applyBorder="1" applyAlignment="1" applyProtection="1">
      <alignment horizontal="right" vertical="center" wrapText="1"/>
      <protection locked="0"/>
    </xf>
    <xf numFmtId="49" fontId="5" fillId="0" borderId="7" xfId="5" applyFont="1">
      <alignment horizontal="left" vertical="center" wrapText="1"/>
    </xf>
    <xf numFmtId="0" fontId="4" fillId="0" borderId="5" xfId="0" applyFont="1" applyBorder="1" applyAlignment="1">
      <alignment horizontal="center" vertical="center"/>
    </xf>
    <xf numFmtId="0" fontId="2" fillId="0" borderId="7" xfId="0" applyFont="1" applyBorder="1" applyAlignment="1">
      <alignment horizontal="left" vertical="center" wrapText="1"/>
    </xf>
    <xf numFmtId="4" fontId="2" fillId="0" borderId="7" xfId="0" applyNumberFormat="1" applyFont="1" applyBorder="1" applyAlignment="1">
      <alignment horizontal="right" vertical="center" wrapText="1"/>
    </xf>
    <xf numFmtId="0" fontId="2" fillId="0" borderId="7" xfId="0" applyFont="1" applyBorder="1" applyAlignment="1" applyProtection="1">
      <alignment horizontal="left" vertical="center" wrapText="1"/>
      <protection locked="0"/>
    </xf>
    <xf numFmtId="0" fontId="1" fillId="0" borderId="7" xfId="0" applyFont="1" applyBorder="1" applyAlignment="1" applyProtection="1">
      <alignment horizontal="center" vertical="center"/>
      <protection locked="0"/>
    </xf>
    <xf numFmtId="4" fontId="5" fillId="0" borderId="7" xfId="6" applyNumberFormat="1" applyFont="1">
      <alignment horizontal="right" vertical="center"/>
    </xf>
    <xf numFmtId="0" fontId="6" fillId="0" borderId="0" xfId="0" applyFont="1" applyProtection="1">
      <protection locked="0"/>
    </xf>
    <xf numFmtId="0" fontId="6" fillId="0" borderId="0" xfId="0" applyFont="1"/>
    <xf numFmtId="0" fontId="1" fillId="2" borderId="0" xfId="0" applyFont="1" applyFill="1" applyAlignment="1" applyProtection="1">
      <alignment horizontal="right" vertical="center" wrapText="1"/>
      <protection locked="0"/>
    </xf>
    <xf numFmtId="0" fontId="1" fillId="2" borderId="7" xfId="0" applyFont="1" applyFill="1" applyBorder="1" applyAlignment="1" applyProtection="1">
      <alignment horizontal="center" vertical="center"/>
      <protection locked="0"/>
    </xf>
    <xf numFmtId="0" fontId="2" fillId="2" borderId="7" xfId="0" applyFont="1" applyFill="1" applyBorder="1" applyAlignment="1">
      <alignment horizontal="center" vertical="center" wrapText="1"/>
    </xf>
    <xf numFmtId="0" fontId="2" fillId="0" borderId="7" xfId="0" applyFont="1" applyBorder="1" applyAlignment="1" applyProtection="1">
      <alignment horizontal="center" vertical="center" wrapText="1"/>
      <protection locked="0"/>
    </xf>
    <xf numFmtId="0" fontId="2" fillId="0" borderId="7" xfId="0" applyFont="1" applyBorder="1" applyAlignment="1">
      <alignment horizontal="center" vertical="center" wrapText="1"/>
    </xf>
    <xf numFmtId="0" fontId="2" fillId="2" borderId="7" xfId="0" applyFont="1" applyFill="1" applyBorder="1" applyAlignment="1" applyProtection="1">
      <alignment horizontal="center" vertical="center" wrapText="1"/>
      <protection locked="0"/>
    </xf>
    <xf numFmtId="0" fontId="2" fillId="2" borderId="7" xfId="0" applyFont="1" applyFill="1" applyBorder="1" applyAlignment="1">
      <alignment horizontal="left" vertical="center" wrapText="1"/>
    </xf>
    <xf numFmtId="3" fontId="2" fillId="2" borderId="7" xfId="0" applyNumberFormat="1" applyFont="1" applyFill="1" applyBorder="1" applyAlignment="1" applyProtection="1">
      <alignment horizontal="right" vertical="center"/>
      <protection locked="0"/>
    </xf>
    <xf numFmtId="4" fontId="2" fillId="0" borderId="7" xfId="0" applyNumberFormat="1" applyFont="1" applyBorder="1" applyAlignment="1" applyProtection="1">
      <alignment horizontal="right" vertical="center"/>
      <protection locked="0"/>
    </xf>
    <xf numFmtId="0" fontId="2" fillId="0" borderId="7" xfId="0" applyFont="1" applyBorder="1" applyAlignment="1">
      <alignment horizontal="center" vertical="center"/>
    </xf>
    <xf numFmtId="0" fontId="2" fillId="2" borderId="0" xfId="0" applyFont="1" applyFill="1" applyAlignment="1" applyProtection="1">
      <alignment horizontal="right" vertical="center" wrapText="1"/>
      <protection locked="0"/>
    </xf>
    <xf numFmtId="0" fontId="4" fillId="0" borderId="7" xfId="0" applyFont="1" applyBorder="1" applyAlignment="1">
      <alignment horizontal="center" vertical="center" wrapText="1"/>
    </xf>
    <xf numFmtId="0" fontId="4" fillId="0" borderId="7" xfId="0" applyFont="1" applyBorder="1" applyAlignment="1" applyProtection="1">
      <alignment horizontal="center" vertical="center"/>
      <protection locked="0"/>
    </xf>
    <xf numFmtId="0" fontId="2" fillId="0" borderId="7" xfId="0" applyFont="1" applyBorder="1" applyAlignment="1">
      <alignment vertical="center" wrapText="1"/>
    </xf>
    <xf numFmtId="0" fontId="2" fillId="2" borderId="7" xfId="0" applyFont="1" applyFill="1" applyBorder="1" applyAlignment="1" applyProtection="1">
      <alignment horizontal="center" vertical="center"/>
      <protection locked="0"/>
    </xf>
    <xf numFmtId="0" fontId="1" fillId="0" borderId="0" xfId="0" applyFont="1" applyAlignment="1">
      <alignment horizontal="right" vertical="center"/>
    </xf>
    <xf numFmtId="0" fontId="4" fillId="0" borderId="0" xfId="0" applyFont="1" applyAlignment="1">
      <alignment wrapText="1"/>
    </xf>
    <xf numFmtId="0" fontId="1" fillId="0" borderId="0" xfId="0" applyFont="1" applyAlignment="1">
      <alignment wrapText="1"/>
    </xf>
    <xf numFmtId="0" fontId="4" fillId="0" borderId="8" xfId="0" applyFont="1" applyBorder="1" applyAlignment="1">
      <alignment horizontal="center" vertical="center" wrapText="1"/>
    </xf>
    <xf numFmtId="0" fontId="1" fillId="0" borderId="2" xfId="0" applyFont="1" applyBorder="1" applyAlignment="1">
      <alignment horizontal="center" vertical="center"/>
    </xf>
    <xf numFmtId="176" fontId="5" fillId="0" borderId="7" xfId="6" applyFont="1">
      <alignment horizontal="right" vertical="center"/>
    </xf>
    <xf numFmtId="0" fontId="1" fillId="0" borderId="6" xfId="0" applyFont="1" applyBorder="1" applyAlignment="1" applyProtection="1">
      <alignment horizontal="center" vertical="center"/>
      <protection locked="0"/>
    </xf>
    <xf numFmtId="0" fontId="1" fillId="0" borderId="0" xfId="0" applyFont="1" applyProtection="1">
      <protection locked="0"/>
    </xf>
    <xf numFmtId="0" fontId="4" fillId="0" borderId="0" xfId="0" applyFont="1" applyProtection="1">
      <protection locked="0"/>
    </xf>
    <xf numFmtId="0" fontId="4" fillId="0" borderId="11" xfId="0" applyFont="1" applyBorder="1" applyAlignment="1" applyProtection="1">
      <alignment horizontal="center" vertical="center"/>
      <protection locked="0"/>
    </xf>
    <xf numFmtId="0" fontId="4" fillId="0" borderId="11" xfId="0" applyFont="1" applyBorder="1" applyAlignment="1">
      <alignment horizontal="center" vertical="center" wrapText="1"/>
    </xf>
    <xf numFmtId="0" fontId="2" fillId="0" borderId="6" xfId="0" applyFont="1" applyBorder="1" applyAlignment="1">
      <alignment horizontal="left" vertical="center" wrapText="1"/>
    </xf>
    <xf numFmtId="0" fontId="2" fillId="0" borderId="11" xfId="0" applyFont="1" applyBorder="1" applyAlignment="1" applyProtection="1">
      <alignment horizontal="left" vertical="center"/>
      <protection locked="0"/>
    </xf>
    <xf numFmtId="0" fontId="2" fillId="0" borderId="11" xfId="0" applyFont="1" applyBorder="1" applyAlignment="1">
      <alignment horizontal="left" vertical="center" wrapText="1"/>
    </xf>
    <xf numFmtId="0" fontId="2" fillId="0" borderId="0" xfId="0" applyFont="1" applyAlignment="1" applyProtection="1">
      <alignment vertical="top" wrapText="1"/>
      <protection locked="0"/>
    </xf>
    <xf numFmtId="0" fontId="4" fillId="0" borderId="11" xfId="0" applyFont="1" applyBorder="1" applyAlignment="1" applyProtection="1">
      <alignment horizontal="center" vertical="center" wrapText="1"/>
      <protection locked="0"/>
    </xf>
    <xf numFmtId="0" fontId="2" fillId="0" borderId="0" xfId="0" applyFont="1" applyAlignment="1" applyProtection="1">
      <alignment horizontal="right" vertical="center" wrapText="1"/>
      <protection locked="0"/>
    </xf>
    <xf numFmtId="0" fontId="2" fillId="0" borderId="0" xfId="0" applyFont="1" applyAlignment="1" applyProtection="1">
      <alignment horizontal="right" wrapText="1"/>
      <protection locked="0"/>
    </xf>
    <xf numFmtId="176" fontId="5" fillId="0" borderId="7" xfId="0" applyNumberFormat="1" applyFont="1" applyBorder="1" applyAlignment="1">
      <alignment horizontal="right" vertical="center"/>
    </xf>
    <xf numFmtId="180" fontId="5" fillId="0" borderId="7" xfId="8" applyFont="1" applyAlignment="1">
      <alignment horizontal="center" vertical="center"/>
    </xf>
    <xf numFmtId="180" fontId="5" fillId="0" borderId="7" xfId="0" applyNumberFormat="1" applyFont="1" applyBorder="1" applyAlignment="1">
      <alignment horizontal="center" vertical="center"/>
    </xf>
    <xf numFmtId="3" fontId="2" fillId="0" borderId="11" xfId="0" applyNumberFormat="1" applyFont="1" applyBorder="1" applyAlignment="1">
      <alignment horizontal="right" vertical="center"/>
    </xf>
    <xf numFmtId="0" fontId="2" fillId="0" borderId="0" xfId="0" applyFont="1" applyAlignment="1">
      <alignment horizontal="right"/>
    </xf>
    <xf numFmtId="0" fontId="9" fillId="0" borderId="0" xfId="0" applyFont="1" applyAlignment="1" applyProtection="1">
      <alignment horizontal="right"/>
      <protection locked="0"/>
    </xf>
    <xf numFmtId="49" fontId="9" fillId="0" borderId="0" xfId="0" applyNumberFormat="1" applyFont="1" applyProtection="1">
      <protection locked="0"/>
    </xf>
    <xf numFmtId="0" fontId="1" fillId="0" borderId="0" xfId="0" applyFont="1" applyAlignment="1">
      <alignment horizontal="right"/>
    </xf>
    <xf numFmtId="49" fontId="4" fillId="0" borderId="7" xfId="0" applyNumberFormat="1" applyFont="1" applyBorder="1" applyAlignment="1" applyProtection="1">
      <alignment horizontal="center" vertical="center"/>
      <protection locked="0"/>
    </xf>
    <xf numFmtId="0" fontId="4" fillId="0" borderId="7" xfId="0" applyFont="1" applyBorder="1" applyAlignment="1">
      <alignment horizontal="center" vertical="center"/>
    </xf>
    <xf numFmtId="0" fontId="1" fillId="0" borderId="7" xfId="0" applyFont="1" applyBorder="1" applyAlignment="1">
      <alignment horizontal="center" vertical="center" wrapText="1"/>
    </xf>
    <xf numFmtId="0" fontId="2" fillId="0" borderId="7" xfId="0" applyFont="1" applyBorder="1" applyAlignment="1">
      <alignment horizontal="left" vertical="center" wrapText="1" indent="1"/>
    </xf>
    <xf numFmtId="0" fontId="1" fillId="0" borderId="0" xfId="0" applyFont="1" applyAlignment="1">
      <alignment vertical="top"/>
    </xf>
    <xf numFmtId="0" fontId="2" fillId="0" borderId="0" xfId="0" applyFont="1" applyAlignment="1">
      <alignment horizontal="right" vertical="center"/>
    </xf>
    <xf numFmtId="0" fontId="1" fillId="0" borderId="0" xfId="0" applyFont="1" applyAlignment="1" applyProtection="1">
      <alignment vertical="top"/>
      <protection locked="0"/>
    </xf>
    <xf numFmtId="49" fontId="1" fillId="0" borderId="0" xfId="0" applyNumberFormat="1" applyFont="1" applyProtection="1">
      <protection locked="0"/>
    </xf>
    <xf numFmtId="0" fontId="2" fillId="0" borderId="7" xfId="0" applyFont="1" applyBorder="1" applyAlignment="1">
      <alignment horizontal="left" vertical="center"/>
    </xf>
    <xf numFmtId="0" fontId="2" fillId="0" borderId="0" xfId="0" applyFont="1" applyAlignment="1">
      <alignment horizontal="right" vertical="center" wrapText="1"/>
    </xf>
    <xf numFmtId="49" fontId="4" fillId="0" borderId="7" xfId="0" applyNumberFormat="1" applyFont="1" applyBorder="1" applyAlignment="1">
      <alignment horizontal="center" vertical="center"/>
    </xf>
    <xf numFmtId="0" fontId="2" fillId="0" borderId="7" xfId="0" applyFont="1" applyBorder="1" applyAlignment="1">
      <alignment horizontal="left" vertical="center" wrapText="1" indent="2"/>
    </xf>
    <xf numFmtId="0" fontId="12" fillId="0" borderId="7" xfId="0" applyFont="1" applyBorder="1" applyAlignment="1" applyProtection="1">
      <alignment horizontal="center" vertical="center" wrapText="1"/>
      <protection locked="0"/>
    </xf>
    <xf numFmtId="0" fontId="2" fillId="0" borderId="7" xfId="0" applyFont="1" applyBorder="1" applyAlignment="1" applyProtection="1">
      <alignment vertical="center" wrapText="1"/>
      <protection locked="0"/>
    </xf>
    <xf numFmtId="0" fontId="13" fillId="0" borderId="7" xfId="0" applyFont="1" applyBorder="1" applyAlignment="1">
      <alignment horizontal="center" vertical="center"/>
    </xf>
    <xf numFmtId="0" fontId="13" fillId="0" borderId="7" xfId="0" applyFont="1" applyBorder="1" applyAlignment="1" applyProtection="1">
      <alignment horizontal="center" vertical="center" wrapText="1"/>
      <protection locked="0"/>
    </xf>
    <xf numFmtId="176" fontId="14" fillId="0" borderId="7" xfId="0" applyNumberFormat="1" applyFont="1" applyBorder="1" applyAlignment="1">
      <alignment horizontal="right" vertical="center"/>
    </xf>
    <xf numFmtId="0" fontId="12" fillId="0" borderId="7" xfId="0" applyFont="1" applyBorder="1" applyAlignment="1" applyProtection="1">
      <alignment horizontal="center" vertical="center"/>
      <protection locked="0"/>
    </xf>
    <xf numFmtId="0" fontId="2" fillId="2" borderId="7" xfId="0" applyFont="1" applyFill="1" applyBorder="1" applyAlignment="1">
      <alignment horizontal="left" vertical="center" wrapText="1" indent="1"/>
    </xf>
    <xf numFmtId="0" fontId="2" fillId="2" borderId="7" xfId="0" applyFont="1" applyFill="1" applyBorder="1" applyAlignment="1">
      <alignment horizontal="left" vertical="center" wrapText="1" indent="2"/>
    </xf>
    <xf numFmtId="0" fontId="2" fillId="2" borderId="7" xfId="0" applyFont="1" applyFill="1" applyBorder="1" applyAlignment="1">
      <alignment horizontal="center" vertical="center"/>
    </xf>
    <xf numFmtId="0" fontId="1" fillId="0" borderId="11" xfId="0" applyFont="1" applyBorder="1" applyAlignment="1" applyProtection="1">
      <alignment horizontal="center" vertical="center" wrapText="1"/>
      <protection locked="0"/>
    </xf>
    <xf numFmtId="0" fontId="2" fillId="0" borderId="7" xfId="0" applyFont="1" applyBorder="1" applyAlignment="1" applyProtection="1">
      <alignment vertical="center"/>
      <protection locked="0"/>
    </xf>
    <xf numFmtId="0" fontId="17" fillId="0" borderId="0" xfId="0" applyFont="1"/>
    <xf numFmtId="0" fontId="7" fillId="2" borderId="0" xfId="0" applyFont="1" applyFill="1" applyAlignment="1" applyProtection="1">
      <alignment horizontal="center" vertical="center" wrapText="1"/>
      <protection locked="0"/>
    </xf>
    <xf numFmtId="0" fontId="0" fillId="0" borderId="0" xfId="0"/>
    <xf numFmtId="0" fontId="2" fillId="2" borderId="0" xfId="0" applyFont="1" applyFill="1" applyAlignment="1" applyProtection="1">
      <alignment horizontal="left" vertical="center" wrapText="1"/>
      <protection locked="0"/>
    </xf>
    <xf numFmtId="0" fontId="6" fillId="2" borderId="0" xfId="0" applyFont="1" applyFill="1" applyAlignment="1">
      <alignment horizontal="left" vertical="center"/>
    </xf>
    <xf numFmtId="0" fontId="12" fillId="0" borderId="7" xfId="0" applyFont="1" applyBorder="1" applyAlignment="1" applyProtection="1">
      <alignment horizontal="center" vertical="center" wrapText="1"/>
      <protection locked="0"/>
    </xf>
    <xf numFmtId="0" fontId="12" fillId="0" borderId="7" xfId="0" applyFont="1" applyBorder="1" applyAlignment="1" applyProtection="1">
      <alignment vertical="top" wrapText="1"/>
      <protection locked="0"/>
    </xf>
    <xf numFmtId="0" fontId="1" fillId="0" borderId="10" xfId="0" applyFont="1" applyBorder="1" applyAlignment="1" applyProtection="1">
      <alignment horizontal="center" vertical="center" wrapText="1"/>
      <protection locked="0"/>
    </xf>
    <xf numFmtId="0" fontId="2" fillId="2" borderId="11" xfId="0" applyFont="1" applyFill="1" applyBorder="1" applyAlignment="1" applyProtection="1">
      <alignment horizontal="right" vertical="center"/>
      <protection locked="0"/>
    </xf>
    <xf numFmtId="0" fontId="2" fillId="2" borderId="11" xfId="0" applyFont="1" applyFill="1" applyBorder="1" applyAlignment="1">
      <alignment horizontal="right" vertical="center"/>
    </xf>
    <xf numFmtId="0" fontId="1" fillId="0" borderId="13" xfId="0" applyFont="1" applyBorder="1" applyAlignment="1" applyProtection="1">
      <alignment horizontal="center" vertical="center"/>
      <protection locked="0"/>
    </xf>
    <xf numFmtId="0" fontId="1" fillId="0" borderId="13" xfId="0" applyFont="1" applyBorder="1" applyAlignment="1" applyProtection="1">
      <alignment horizontal="center" vertical="center" wrapText="1"/>
      <protection locked="0"/>
    </xf>
    <xf numFmtId="0" fontId="1" fillId="0" borderId="11" xfId="0" applyFont="1" applyBorder="1" applyAlignment="1" applyProtection="1">
      <alignment horizontal="center" vertical="center" wrapText="1"/>
      <protection locked="0"/>
    </xf>
    <xf numFmtId="0" fontId="1" fillId="2" borderId="7" xfId="0" applyFont="1" applyFill="1" applyBorder="1" applyAlignment="1" applyProtection="1">
      <alignment horizontal="center" vertical="center" wrapText="1"/>
      <protection locked="0"/>
    </xf>
    <xf numFmtId="0" fontId="6" fillId="0" borderId="7" xfId="0" applyFont="1" applyBorder="1" applyAlignment="1" applyProtection="1">
      <alignment vertical="top" wrapText="1"/>
      <protection locked="0"/>
    </xf>
    <xf numFmtId="0" fontId="1" fillId="0" borderId="1" xfId="0" applyFont="1" applyBorder="1" applyAlignment="1" applyProtection="1">
      <alignment horizontal="center" vertical="center" wrapText="1"/>
      <protection locked="0"/>
    </xf>
    <xf numFmtId="0" fontId="1" fillId="0" borderId="5" xfId="0" applyFont="1" applyBorder="1" applyAlignment="1" applyProtection="1">
      <alignment horizontal="center" vertical="center" wrapText="1"/>
      <protection locked="0"/>
    </xf>
    <xf numFmtId="0" fontId="2" fillId="2" borderId="6" xfId="0" applyFont="1" applyFill="1" applyBorder="1" applyAlignment="1">
      <alignment horizontal="left" vertical="center"/>
    </xf>
    <xf numFmtId="0" fontId="1" fillId="0" borderId="9" xfId="0" applyFont="1" applyBorder="1" applyAlignment="1" applyProtection="1">
      <alignment horizontal="center" vertical="center" wrapText="1"/>
      <protection locked="0"/>
    </xf>
    <xf numFmtId="0" fontId="2" fillId="2" borderId="11" xfId="0" applyFont="1" applyFill="1" applyBorder="1" applyAlignment="1">
      <alignment horizontal="left" vertical="center"/>
    </xf>
    <xf numFmtId="0" fontId="2" fillId="2" borderId="0" xfId="0" applyFont="1" applyFill="1" applyAlignment="1" applyProtection="1">
      <alignment horizontal="right" vertical="center" wrapText="1"/>
      <protection locked="0"/>
    </xf>
    <xf numFmtId="0" fontId="1" fillId="0" borderId="3" xfId="0" applyFont="1" applyBorder="1" applyAlignment="1" applyProtection="1">
      <alignment horizontal="center" vertical="center" wrapText="1"/>
      <protection locked="0"/>
    </xf>
    <xf numFmtId="0" fontId="1" fillId="0" borderId="3" xfId="0" applyFont="1" applyBorder="1" applyAlignment="1" applyProtection="1">
      <alignment horizontal="center" vertical="center"/>
      <protection locked="0"/>
    </xf>
    <xf numFmtId="0" fontId="1" fillId="0" borderId="4" xfId="0" applyFont="1" applyBorder="1" applyAlignment="1" applyProtection="1">
      <alignment horizontal="center" vertical="center" wrapText="1"/>
      <protection locked="0"/>
    </xf>
    <xf numFmtId="0" fontId="2" fillId="2" borderId="2" xfId="0" applyFont="1" applyFill="1" applyBorder="1" applyAlignment="1">
      <alignment horizontal="center" vertical="center" wrapText="1"/>
    </xf>
    <xf numFmtId="0" fontId="2" fillId="2" borderId="4" xfId="0" applyFont="1" applyFill="1" applyBorder="1" applyAlignment="1">
      <alignment horizontal="left" vertical="center"/>
    </xf>
    <xf numFmtId="0" fontId="12" fillId="2" borderId="1" xfId="0" applyFont="1" applyFill="1" applyBorder="1" applyAlignment="1">
      <alignment horizontal="center" vertical="center"/>
    </xf>
    <xf numFmtId="0" fontId="12" fillId="2" borderId="6" xfId="0" applyFont="1" applyFill="1" applyBorder="1" applyAlignment="1" applyProtection="1">
      <alignment horizontal="center" vertical="center" wrapText="1"/>
      <protection locked="0"/>
    </xf>
    <xf numFmtId="0" fontId="12" fillId="0" borderId="6" xfId="0" applyFont="1" applyBorder="1" applyAlignment="1" applyProtection="1">
      <alignment horizontal="center" vertical="center"/>
      <protection locked="0"/>
    </xf>
    <xf numFmtId="0" fontId="12" fillId="0" borderId="1" xfId="0" applyFont="1" applyBorder="1" applyAlignment="1" applyProtection="1">
      <alignment horizontal="center" vertical="center"/>
      <protection locked="0"/>
    </xf>
    <xf numFmtId="0" fontId="1" fillId="2" borderId="0" xfId="0" applyFont="1" applyFill="1" applyAlignment="1" applyProtection="1">
      <alignment horizontal="right" vertical="center" wrapText="1"/>
      <protection locked="0"/>
    </xf>
    <xf numFmtId="0" fontId="12" fillId="0" borderId="2" xfId="0" applyFont="1" applyBorder="1" applyAlignment="1" applyProtection="1">
      <alignment horizontal="center" vertical="center"/>
      <protection locked="0"/>
    </xf>
    <xf numFmtId="0" fontId="12" fillId="0" borderId="3" xfId="0" applyFont="1" applyBorder="1" applyAlignment="1" applyProtection="1">
      <alignment horizontal="center" vertical="center"/>
      <protection locked="0"/>
    </xf>
    <xf numFmtId="0" fontId="12" fillId="0" borderId="4" xfId="0" applyFont="1" applyBorder="1" applyAlignment="1" applyProtection="1">
      <alignment horizontal="center" vertical="center"/>
      <protection locked="0"/>
    </xf>
    <xf numFmtId="0" fontId="12" fillId="0" borderId="3" xfId="0" applyFont="1" applyBorder="1" applyAlignment="1">
      <alignment horizontal="center" vertical="center"/>
    </xf>
    <xf numFmtId="0" fontId="12" fillId="0" borderId="4" xfId="0" applyFont="1" applyBorder="1" applyAlignment="1">
      <alignment horizontal="center" vertical="center"/>
    </xf>
    <xf numFmtId="0" fontId="12" fillId="0" borderId="6" xfId="0" applyFont="1" applyBorder="1" applyAlignment="1" applyProtection="1">
      <alignment horizontal="center" vertical="center" wrapText="1"/>
      <protection locked="0"/>
    </xf>
    <xf numFmtId="0" fontId="10" fillId="0" borderId="0" xfId="0" applyFont="1" applyAlignment="1">
      <alignment horizontal="center" vertical="center"/>
    </xf>
    <xf numFmtId="49" fontId="4" fillId="0" borderId="2" xfId="0" applyNumberFormat="1" applyFont="1" applyBorder="1" applyAlignment="1">
      <alignment horizontal="center" vertical="center" wrapText="1"/>
    </xf>
    <xf numFmtId="49" fontId="4" fillId="0" borderId="4" xfId="0" applyNumberFormat="1" applyFont="1" applyBorder="1" applyAlignment="1">
      <alignment horizontal="center" vertical="center" wrapText="1"/>
    </xf>
    <xf numFmtId="0" fontId="4" fillId="0" borderId="2" xfId="0" applyFont="1" applyBorder="1" applyAlignment="1" applyProtection="1">
      <alignment horizontal="center" vertical="center"/>
      <protection locked="0"/>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1" fillId="0" borderId="2" xfId="0" applyFont="1" applyBorder="1" applyAlignment="1">
      <alignment horizontal="center" vertical="center"/>
    </xf>
    <xf numFmtId="0" fontId="1" fillId="0" borderId="4" xfId="0" applyFont="1" applyBorder="1" applyAlignment="1">
      <alignment horizontal="center" vertical="center"/>
    </xf>
    <xf numFmtId="0" fontId="4" fillId="0" borderId="1" xfId="0" applyFont="1" applyBorder="1" applyAlignment="1" applyProtection="1">
      <alignment horizontal="center" vertical="center"/>
      <protection locked="0"/>
    </xf>
    <xf numFmtId="0" fontId="4" fillId="0" borderId="6" xfId="0" applyFont="1" applyBorder="1" applyAlignment="1">
      <alignment horizontal="center" vertical="center"/>
    </xf>
    <xf numFmtId="0" fontId="4" fillId="0" borderId="9" xfId="0" applyFont="1" applyBorder="1" applyAlignment="1">
      <alignment horizontal="center" vertical="center"/>
    </xf>
    <xf numFmtId="0" fontId="4" fillId="0" borderId="11" xfId="0" applyFont="1" applyBorder="1" applyAlignment="1">
      <alignment horizontal="center" vertical="center"/>
    </xf>
    <xf numFmtId="0" fontId="11" fillId="0" borderId="0" xfId="0" applyFont="1" applyAlignment="1">
      <alignment horizontal="center" vertical="center"/>
    </xf>
    <xf numFmtId="0" fontId="6" fillId="0" borderId="0" xfId="0" applyFont="1"/>
    <xf numFmtId="0" fontId="6" fillId="0" borderId="0" xfId="0" applyFont="1" applyProtection="1">
      <protection locked="0"/>
    </xf>
    <xf numFmtId="0" fontId="2" fillId="0" borderId="0" xfId="0" applyFont="1" applyAlignment="1">
      <alignment horizontal="left" vertical="center"/>
    </xf>
    <xf numFmtId="0" fontId="1" fillId="2" borderId="0" xfId="0" applyFont="1" applyFill="1" applyAlignment="1" applyProtection="1">
      <alignment horizontal="left" vertical="center" wrapText="1"/>
      <protection locked="0"/>
    </xf>
    <xf numFmtId="0" fontId="1" fillId="0" borderId="7" xfId="0" applyFont="1" applyBorder="1" applyAlignment="1" applyProtection="1">
      <alignment horizontal="center" vertical="center" wrapText="1"/>
      <protection locked="0"/>
    </xf>
    <xf numFmtId="0" fontId="1" fillId="2" borderId="7" xfId="0" applyFont="1" applyFill="1" applyBorder="1" applyAlignment="1" applyProtection="1">
      <alignment horizontal="center" vertical="center"/>
      <protection locked="0"/>
    </xf>
    <xf numFmtId="0" fontId="6" fillId="2" borderId="7" xfId="0" applyFont="1" applyFill="1" applyBorder="1" applyAlignment="1" applyProtection="1">
      <alignment vertical="top" wrapText="1"/>
      <protection locked="0"/>
    </xf>
    <xf numFmtId="0" fontId="1" fillId="2" borderId="7" xfId="0" applyFont="1" applyFill="1" applyBorder="1" applyAlignment="1" applyProtection="1">
      <alignment horizontal="right" vertical="center" wrapText="1"/>
      <protection locked="0"/>
    </xf>
    <xf numFmtId="0" fontId="1" fillId="2" borderId="7" xfId="0" applyFont="1" applyFill="1" applyBorder="1" applyAlignment="1" applyProtection="1">
      <alignment horizontal="right" vertical="center"/>
      <protection locked="0"/>
    </xf>
    <xf numFmtId="0" fontId="4" fillId="0" borderId="1" xfId="0" applyFont="1" applyBorder="1" applyAlignment="1" applyProtection="1">
      <alignment horizontal="center" vertical="center" wrapText="1"/>
      <protection locked="0"/>
    </xf>
    <xf numFmtId="0" fontId="4" fillId="2" borderId="6" xfId="0" applyFont="1" applyFill="1" applyBorder="1" applyAlignment="1" applyProtection="1">
      <alignment horizontal="center" vertical="center" wrapText="1"/>
      <protection locked="0"/>
    </xf>
    <xf numFmtId="0" fontId="1" fillId="0" borderId="2" xfId="0" applyFont="1" applyBorder="1" applyAlignment="1" applyProtection="1">
      <alignment horizontal="center" vertical="center" wrapText="1"/>
      <protection locked="0"/>
    </xf>
    <xf numFmtId="0" fontId="2" fillId="0" borderId="3" xfId="0" applyFont="1" applyBorder="1" applyAlignment="1">
      <alignment horizontal="left" vertical="center"/>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4" fillId="0" borderId="5" xfId="0" applyFont="1" applyBorder="1" applyAlignment="1" applyProtection="1">
      <alignment horizontal="center" vertical="center" wrapText="1"/>
      <protection locked="0"/>
    </xf>
    <xf numFmtId="0" fontId="4" fillId="0" borderId="5" xfId="0" applyFont="1" applyBorder="1" applyAlignment="1">
      <alignment horizontal="center" vertical="center"/>
    </xf>
    <xf numFmtId="0" fontId="4" fillId="0" borderId="6" xfId="0" applyFont="1" applyBorder="1" applyAlignment="1" applyProtection="1">
      <alignment horizontal="center" vertical="center"/>
      <protection locked="0"/>
    </xf>
    <xf numFmtId="0" fontId="4" fillId="0" borderId="5"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3" fillId="0" borderId="0" xfId="0" applyFont="1" applyAlignment="1">
      <alignment horizontal="center" vertical="center"/>
    </xf>
    <xf numFmtId="0" fontId="2" fillId="0" borderId="0" xfId="0" applyFont="1" applyAlignment="1" applyProtection="1">
      <alignment horizontal="left" vertical="center"/>
      <protection locked="0"/>
    </xf>
    <xf numFmtId="0" fontId="4" fillId="0" borderId="0" xfId="0" applyFont="1" applyAlignment="1">
      <alignment horizontal="left" vertical="center"/>
    </xf>
    <xf numFmtId="0" fontId="4" fillId="0" borderId="0" xfId="0" applyFont="1" applyAlignment="1" applyProtection="1">
      <alignment horizontal="left" vertical="center"/>
      <protection locked="0"/>
    </xf>
    <xf numFmtId="0" fontId="4" fillId="0" borderId="3" xfId="0" applyFont="1" applyBorder="1" applyAlignment="1" applyProtection="1">
      <alignment horizontal="center" vertical="center"/>
      <protection locked="0"/>
    </xf>
    <xf numFmtId="0" fontId="4" fillId="0" borderId="3"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protection locked="0"/>
    </xf>
    <xf numFmtId="0" fontId="4" fillId="0" borderId="2" xfId="0" applyFont="1" applyBorder="1" applyAlignment="1">
      <alignment horizontal="center" vertical="center"/>
    </xf>
    <xf numFmtId="0" fontId="4" fillId="0" borderId="4" xfId="0" applyFont="1" applyBorder="1" applyAlignment="1" applyProtection="1">
      <alignment horizontal="center" vertical="center" wrapText="1"/>
      <protection locked="0"/>
    </xf>
    <xf numFmtId="0" fontId="4" fillId="0" borderId="2"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0" fontId="4" fillId="0" borderId="1" xfId="0" applyFont="1" applyBorder="1" applyAlignment="1">
      <alignment horizontal="center" vertical="center" wrapText="1"/>
    </xf>
    <xf numFmtId="0" fontId="4" fillId="0" borderId="6" xfId="0" applyFont="1" applyBorder="1" applyAlignment="1">
      <alignment horizontal="center" vertical="center" wrapText="1"/>
    </xf>
    <xf numFmtId="0" fontId="4" fillId="0" borderId="8" xfId="0" applyFont="1" applyBorder="1" applyAlignment="1">
      <alignment horizontal="center" vertical="center"/>
    </xf>
    <xf numFmtId="0" fontId="4" fillId="0" borderId="12" xfId="0" applyFont="1" applyBorder="1" applyAlignment="1" applyProtection="1">
      <alignment horizontal="center" vertical="center" wrapText="1"/>
      <protection locked="0"/>
    </xf>
    <xf numFmtId="0" fontId="4" fillId="0" borderId="5" xfId="0" applyFont="1" applyBorder="1" applyAlignment="1">
      <alignment horizontal="center" vertical="center" wrapText="1"/>
    </xf>
    <xf numFmtId="0" fontId="4" fillId="2" borderId="1" xfId="0" applyFont="1" applyFill="1" applyBorder="1" applyAlignment="1">
      <alignment horizontal="center" vertical="center"/>
    </xf>
    <xf numFmtId="0" fontId="2" fillId="2" borderId="7" xfId="0" applyFont="1" applyFill="1" applyBorder="1" applyAlignment="1" applyProtection="1">
      <alignment horizontal="left" vertical="center" wrapText="1"/>
      <protection locked="0"/>
    </xf>
    <xf numFmtId="0" fontId="2" fillId="0" borderId="7" xfId="0" applyFont="1" applyBorder="1" applyAlignment="1">
      <alignment horizontal="left" vertical="center" wrapText="1" indent="1"/>
    </xf>
    <xf numFmtId="0" fontId="8" fillId="0" borderId="0" xfId="0" applyFont="1" applyAlignment="1">
      <alignment horizontal="center" vertical="center"/>
    </xf>
    <xf numFmtId="0" fontId="10" fillId="0" borderId="0" xfId="0" applyFont="1" applyAlignment="1" applyProtection="1">
      <alignment horizontal="center" vertical="center" wrapText="1"/>
      <protection locked="0"/>
    </xf>
    <xf numFmtId="0" fontId="10" fillId="0" borderId="0" xfId="0" applyFont="1" applyAlignment="1" applyProtection="1">
      <alignment horizontal="center" vertical="center"/>
      <protection locked="0"/>
    </xf>
    <xf numFmtId="0" fontId="9" fillId="0" borderId="0" xfId="0" applyFont="1" applyAlignment="1" applyProtection="1">
      <alignment horizontal="right"/>
      <protection locked="0"/>
    </xf>
    <xf numFmtId="0" fontId="1" fillId="0" borderId="4" xfId="0" applyFont="1" applyBorder="1" applyAlignment="1" applyProtection="1">
      <alignment horizontal="center" vertical="center"/>
      <protection locked="0"/>
    </xf>
    <xf numFmtId="49" fontId="4" fillId="0" borderId="1" xfId="0" applyNumberFormat="1" applyFont="1" applyBorder="1" applyAlignment="1" applyProtection="1">
      <alignment horizontal="center" vertical="center" wrapText="1"/>
      <protection locked="0"/>
    </xf>
    <xf numFmtId="49" fontId="4" fillId="0" borderId="5" xfId="0" applyNumberFormat="1" applyFont="1" applyBorder="1" applyAlignment="1" applyProtection="1">
      <alignment horizontal="center" vertical="center" wrapText="1"/>
      <protection locked="0"/>
    </xf>
    <xf numFmtId="0" fontId="2" fillId="0" borderId="0" xfId="0" applyFont="1" applyBorder="1" applyAlignment="1">
      <alignment horizontal="left" vertical="center"/>
    </xf>
    <xf numFmtId="0" fontId="2" fillId="0" borderId="0" xfId="0" applyFont="1" applyBorder="1" applyAlignment="1" applyProtection="1">
      <alignment horizontal="left" vertical="center"/>
      <protection locked="0"/>
    </xf>
    <xf numFmtId="0" fontId="2" fillId="2" borderId="0" xfId="0" applyFont="1" applyFill="1" applyBorder="1" applyAlignment="1">
      <alignment horizontal="left" vertical="center"/>
    </xf>
    <xf numFmtId="176" fontId="5" fillId="0" borderId="0" xfId="0" applyNumberFormat="1" applyFont="1" applyBorder="1" applyAlignment="1">
      <alignment horizontal="left" vertical="center"/>
    </xf>
    <xf numFmtId="0" fontId="4" fillId="0" borderId="9" xfId="0" applyFont="1" applyBorder="1" applyAlignment="1" applyProtection="1">
      <alignment horizontal="center" vertical="center"/>
      <protection locked="0"/>
    </xf>
    <xf numFmtId="0" fontId="4" fillId="0" borderId="10" xfId="0" applyFont="1" applyBorder="1" applyAlignment="1" applyProtection="1">
      <alignment horizontal="center" vertical="center"/>
      <protection locked="0"/>
    </xf>
    <xf numFmtId="0" fontId="4" fillId="0" borderId="11" xfId="0" applyFont="1" applyBorder="1" applyAlignment="1" applyProtection="1">
      <alignment horizontal="center" vertical="center"/>
      <protection locked="0"/>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0" xfId="0" applyFont="1" applyBorder="1" applyAlignment="1" applyProtection="1">
      <alignment horizontal="center" vertical="center" wrapText="1"/>
      <protection locked="0"/>
    </xf>
    <xf numFmtId="0" fontId="4" fillId="0" borderId="11" xfId="0" applyFont="1" applyBorder="1" applyAlignment="1" applyProtection="1">
      <alignment horizontal="center" vertical="center" wrapText="1"/>
      <protection locked="0"/>
    </xf>
    <xf numFmtId="0" fontId="8" fillId="0" borderId="0" xfId="0" applyFont="1" applyAlignment="1">
      <alignment horizontal="center" vertical="center" wrapText="1"/>
    </xf>
    <xf numFmtId="0" fontId="4" fillId="0" borderId="0" xfId="0" applyFont="1" applyProtection="1">
      <protection locked="0"/>
    </xf>
    <xf numFmtId="0" fontId="4" fillId="0" borderId="0" xfId="0" applyFont="1"/>
    <xf numFmtId="0" fontId="4" fillId="0" borderId="3"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3" xfId="0" applyFont="1" applyBorder="1" applyAlignment="1" applyProtection="1">
      <alignment horizontal="center" vertical="center"/>
      <protection locked="0"/>
    </xf>
    <xf numFmtId="0" fontId="4" fillId="0" borderId="13" xfId="0" applyFont="1" applyBorder="1" applyAlignment="1" applyProtection="1">
      <alignment horizontal="center" vertical="center" wrapText="1"/>
      <protection locked="0"/>
    </xf>
    <xf numFmtId="0" fontId="2" fillId="0" borderId="12" xfId="0" applyFont="1" applyBorder="1" applyAlignment="1">
      <alignment horizontal="center" vertical="center"/>
    </xf>
    <xf numFmtId="0" fontId="2" fillId="0" borderId="13" xfId="0" applyFont="1" applyBorder="1" applyAlignment="1" applyProtection="1">
      <alignment horizontal="left" vertical="center"/>
      <protection locked="0"/>
    </xf>
    <xf numFmtId="0" fontId="2" fillId="0" borderId="13" xfId="0" applyFont="1" applyBorder="1" applyAlignment="1">
      <alignment horizontal="left" vertical="center"/>
    </xf>
    <xf numFmtId="0" fontId="3" fillId="0" borderId="0" xfId="0" applyFont="1" applyAlignment="1">
      <alignment horizontal="center" vertical="center" wrapText="1"/>
    </xf>
    <xf numFmtId="0" fontId="3" fillId="0" borderId="0" xfId="0" applyFont="1" applyAlignment="1" applyProtection="1">
      <alignment horizontal="center" vertical="center" wrapText="1"/>
      <protection locked="0"/>
    </xf>
    <xf numFmtId="0" fontId="2" fillId="0" borderId="0" xfId="0" applyFont="1" applyAlignment="1">
      <alignment horizontal="left" vertical="center" wrapText="1"/>
    </xf>
    <xf numFmtId="0" fontId="4" fillId="0" borderId="0" xfId="0" applyFont="1" applyAlignment="1">
      <alignment wrapText="1"/>
    </xf>
    <xf numFmtId="0" fontId="1" fillId="0" borderId="0" xfId="0" applyFont="1" applyAlignment="1">
      <alignment horizontal="right" wrapText="1"/>
    </xf>
    <xf numFmtId="0" fontId="1" fillId="0" borderId="0" xfId="0" applyFont="1" applyAlignment="1">
      <alignment wrapText="1"/>
    </xf>
    <xf numFmtId="0" fontId="2" fillId="2" borderId="0" xfId="0" applyFont="1" applyFill="1" applyAlignment="1" applyProtection="1">
      <alignment horizontal="right" vertical="top" wrapText="1"/>
      <protection locked="0"/>
    </xf>
    <xf numFmtId="0" fontId="6" fillId="0" borderId="0" xfId="0" applyFont="1" applyAlignment="1" applyProtection="1">
      <alignment vertical="top"/>
      <protection locked="0"/>
    </xf>
    <xf numFmtId="0" fontId="6" fillId="0" borderId="0" xfId="0" applyFont="1" applyAlignment="1">
      <alignment vertical="top"/>
    </xf>
    <xf numFmtId="0" fontId="1" fillId="2" borderId="0" xfId="0" applyFont="1" applyFill="1" applyAlignment="1" applyProtection="1">
      <alignment horizontal="right" vertical="center"/>
      <protection locked="0"/>
    </xf>
    <xf numFmtId="0" fontId="1" fillId="0" borderId="7" xfId="0" applyFont="1" applyBorder="1" applyAlignment="1" applyProtection="1">
      <alignment horizontal="center" vertical="center"/>
      <protection locked="0"/>
    </xf>
    <xf numFmtId="0" fontId="2" fillId="0" borderId="7" xfId="0" applyFont="1" applyBorder="1" applyAlignment="1">
      <alignment horizontal="center" vertical="center"/>
    </xf>
    <xf numFmtId="0" fontId="2" fillId="0" borderId="7" xfId="0" applyFont="1" applyBorder="1" applyAlignment="1" applyProtection="1">
      <alignment horizontal="left"/>
      <protection locked="0"/>
    </xf>
    <xf numFmtId="0" fontId="2" fillId="0" borderId="7" xfId="0" applyFont="1" applyBorder="1" applyAlignment="1">
      <alignment horizontal="left"/>
    </xf>
    <xf numFmtId="0" fontId="2" fillId="2" borderId="7" xfId="0" applyFont="1" applyFill="1" applyBorder="1" applyAlignment="1">
      <alignment horizontal="right" vertical="center"/>
    </xf>
    <xf numFmtId="0" fontId="2" fillId="0" borderId="2" xfId="0" applyFont="1" applyBorder="1" applyAlignment="1" applyProtection="1">
      <alignment horizontal="center"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4" fillId="0" borderId="1" xfId="0" applyFont="1" applyBorder="1" applyAlignment="1">
      <alignment horizontal="center" vertical="center"/>
    </xf>
  </cellXfs>
  <cellStyles count="9">
    <cellStyle name="DateStyle" xfId="2"/>
    <cellStyle name="DateTimeStyle" xfId="1"/>
    <cellStyle name="IntegralNumberStyle" xfId="8"/>
    <cellStyle name="MoneyStyle" xfId="6"/>
    <cellStyle name="NumberStyle" xfId="4"/>
    <cellStyle name="PercentStyle" xfId="3"/>
    <cellStyle name="TextStyle" xfId="5"/>
    <cellStyle name="TimeStyle" xfId="7"/>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Right="0"/>
  </sheetPr>
  <dimension ref="A1:D36"/>
  <sheetViews>
    <sheetView showGridLines="0" showZeros="0" workbookViewId="0"/>
  </sheetViews>
  <sheetFormatPr defaultColWidth="8.625" defaultRowHeight="12.75" customHeight="1"/>
  <cols>
    <col min="1" max="4" width="41" customWidth="1"/>
  </cols>
  <sheetData>
    <row r="1" spans="1:4" ht="15" customHeight="1">
      <c r="A1" s="23"/>
      <c r="B1" s="23"/>
      <c r="C1" s="23"/>
      <c r="D1" s="33" t="s">
        <v>0</v>
      </c>
    </row>
    <row r="2" spans="1:4" ht="41.25" customHeight="1">
      <c r="A2" s="88" t="str">
        <f>"2025"&amp;"年部门财务收支预算总表"</f>
        <v>2025年部门财务收支预算总表</v>
      </c>
      <c r="B2" s="89"/>
      <c r="C2" s="89"/>
      <c r="D2" s="89"/>
    </row>
    <row r="3" spans="1:4" ht="17.25" customHeight="1">
      <c r="A3" s="90" t="str">
        <f>"单位名称："&amp;"寻甸回族彝族自治县第一中学"</f>
        <v>单位名称：寻甸回族彝族自治县第一中学</v>
      </c>
      <c r="B3" s="91"/>
      <c r="D3" s="69" t="s">
        <v>1</v>
      </c>
    </row>
    <row r="4" spans="1:4" ht="23.25" customHeight="1">
      <c r="A4" s="92" t="s">
        <v>2</v>
      </c>
      <c r="B4" s="93"/>
      <c r="C4" s="92" t="s">
        <v>3</v>
      </c>
      <c r="D4" s="93"/>
    </row>
    <row r="5" spans="1:4" ht="24" customHeight="1">
      <c r="A5" s="76" t="s">
        <v>4</v>
      </c>
      <c r="B5" s="76" t="s">
        <v>5</v>
      </c>
      <c r="C5" s="76" t="s">
        <v>6</v>
      </c>
      <c r="D5" s="76" t="s">
        <v>5</v>
      </c>
    </row>
    <row r="6" spans="1:4" ht="17.25" customHeight="1">
      <c r="A6" s="77" t="s">
        <v>7</v>
      </c>
      <c r="B6" s="43">
        <v>102901689.92</v>
      </c>
      <c r="C6" s="77" t="s">
        <v>8</v>
      </c>
      <c r="D6" s="43"/>
    </row>
    <row r="7" spans="1:4" ht="17.25" customHeight="1">
      <c r="A7" s="77" t="s">
        <v>9</v>
      </c>
      <c r="B7" s="43"/>
      <c r="C7" s="77" t="s">
        <v>10</v>
      </c>
      <c r="D7" s="43"/>
    </row>
    <row r="8" spans="1:4" ht="17.25" customHeight="1">
      <c r="A8" s="77" t="s">
        <v>11</v>
      </c>
      <c r="B8" s="43"/>
      <c r="C8" s="86" t="s">
        <v>12</v>
      </c>
      <c r="D8" s="43"/>
    </row>
    <row r="9" spans="1:4" ht="17.25" customHeight="1">
      <c r="A9" s="77" t="s">
        <v>13</v>
      </c>
      <c r="B9" s="43">
        <v>4351160</v>
      </c>
      <c r="C9" s="86" t="s">
        <v>14</v>
      </c>
      <c r="D9" s="43"/>
    </row>
    <row r="10" spans="1:4" ht="17.25" customHeight="1">
      <c r="A10" s="77" t="s">
        <v>15</v>
      </c>
      <c r="B10" s="43"/>
      <c r="C10" s="86" t="s">
        <v>16</v>
      </c>
      <c r="D10" s="43">
        <v>84629837.609999999</v>
      </c>
    </row>
    <row r="11" spans="1:4" ht="17.25" customHeight="1">
      <c r="A11" s="77" t="s">
        <v>17</v>
      </c>
      <c r="B11" s="43"/>
      <c r="C11" s="86" t="s">
        <v>18</v>
      </c>
      <c r="D11" s="43"/>
    </row>
    <row r="12" spans="1:4" ht="17.25" customHeight="1">
      <c r="A12" s="77" t="s">
        <v>19</v>
      </c>
      <c r="B12" s="43"/>
      <c r="C12" s="18" t="s">
        <v>20</v>
      </c>
      <c r="D12" s="43"/>
    </row>
    <row r="13" spans="1:4" ht="17.25" customHeight="1">
      <c r="A13" s="77" t="s">
        <v>21</v>
      </c>
      <c r="B13" s="43"/>
      <c r="C13" s="18" t="s">
        <v>22</v>
      </c>
      <c r="D13" s="43">
        <v>9024190.0899999999</v>
      </c>
    </row>
    <row r="14" spans="1:4" ht="17.25" customHeight="1">
      <c r="A14" s="77" t="s">
        <v>23</v>
      </c>
      <c r="B14" s="43"/>
      <c r="C14" s="18" t="s">
        <v>24</v>
      </c>
      <c r="D14" s="43">
        <v>7691666.6600000001</v>
      </c>
    </row>
    <row r="15" spans="1:4" ht="17.25" customHeight="1">
      <c r="A15" s="77" t="s">
        <v>25</v>
      </c>
      <c r="B15" s="56"/>
      <c r="C15" s="18" t="s">
        <v>26</v>
      </c>
      <c r="D15" s="43"/>
    </row>
    <row r="16" spans="1:4" ht="17.25" customHeight="1">
      <c r="A16" s="72"/>
      <c r="B16" s="43"/>
      <c r="C16" s="18" t="s">
        <v>27</v>
      </c>
      <c r="D16" s="43"/>
    </row>
    <row r="17" spans="1:4" ht="17.25" customHeight="1">
      <c r="A17" s="78"/>
      <c r="B17" s="43"/>
      <c r="C17" s="18" t="s">
        <v>28</v>
      </c>
      <c r="D17" s="43"/>
    </row>
    <row r="18" spans="1:4" ht="17.25" customHeight="1">
      <c r="A18" s="78"/>
      <c r="B18" s="43"/>
      <c r="C18" s="18" t="s">
        <v>29</v>
      </c>
      <c r="D18" s="43"/>
    </row>
    <row r="19" spans="1:4" ht="17.25" customHeight="1">
      <c r="A19" s="78"/>
      <c r="B19" s="43"/>
      <c r="C19" s="18" t="s">
        <v>30</v>
      </c>
      <c r="D19" s="43"/>
    </row>
    <row r="20" spans="1:4" ht="17.25" customHeight="1">
      <c r="A20" s="78"/>
      <c r="B20" s="43"/>
      <c r="C20" s="18" t="s">
        <v>31</v>
      </c>
      <c r="D20" s="43"/>
    </row>
    <row r="21" spans="1:4" ht="17.25" customHeight="1">
      <c r="A21" s="78"/>
      <c r="B21" s="43"/>
      <c r="C21" s="18" t="s">
        <v>32</v>
      </c>
      <c r="D21" s="43"/>
    </row>
    <row r="22" spans="1:4" ht="17.25" customHeight="1">
      <c r="A22" s="78"/>
      <c r="B22" s="43"/>
      <c r="C22" s="18" t="s">
        <v>33</v>
      </c>
      <c r="D22" s="43"/>
    </row>
    <row r="23" spans="1:4" ht="17.25" customHeight="1">
      <c r="A23" s="78"/>
      <c r="B23" s="43"/>
      <c r="C23" s="18" t="s">
        <v>34</v>
      </c>
      <c r="D23" s="43"/>
    </row>
    <row r="24" spans="1:4" ht="17.25" customHeight="1">
      <c r="A24" s="78"/>
      <c r="B24" s="43"/>
      <c r="C24" s="18" t="s">
        <v>35</v>
      </c>
      <c r="D24" s="43">
        <v>5985580.5599999996</v>
      </c>
    </row>
    <row r="25" spans="1:4" ht="17.25" customHeight="1">
      <c r="A25" s="78"/>
      <c r="B25" s="43"/>
      <c r="C25" s="18" t="s">
        <v>36</v>
      </c>
      <c r="D25" s="43"/>
    </row>
    <row r="26" spans="1:4" ht="17.25" customHeight="1">
      <c r="A26" s="78"/>
      <c r="B26" s="43"/>
      <c r="C26" s="72" t="s">
        <v>37</v>
      </c>
      <c r="D26" s="43"/>
    </row>
    <row r="27" spans="1:4" ht="17.25" customHeight="1">
      <c r="A27" s="78"/>
      <c r="B27" s="43"/>
      <c r="C27" s="18" t="s">
        <v>38</v>
      </c>
      <c r="D27" s="43"/>
    </row>
    <row r="28" spans="1:4" ht="16.5" customHeight="1">
      <c r="A28" s="78"/>
      <c r="B28" s="43"/>
      <c r="C28" s="18" t="s">
        <v>39</v>
      </c>
      <c r="D28" s="43"/>
    </row>
    <row r="29" spans="1:4" ht="16.5" customHeight="1">
      <c r="A29" s="78"/>
      <c r="B29" s="43"/>
      <c r="C29" s="72" t="s">
        <v>40</v>
      </c>
      <c r="D29" s="43"/>
    </row>
    <row r="30" spans="1:4" ht="17.25" customHeight="1">
      <c r="A30" s="78"/>
      <c r="B30" s="43"/>
      <c r="C30" s="72" t="s">
        <v>41</v>
      </c>
      <c r="D30" s="43"/>
    </row>
    <row r="31" spans="1:4" ht="17.25" customHeight="1">
      <c r="A31" s="78"/>
      <c r="B31" s="43"/>
      <c r="C31" s="18" t="s">
        <v>42</v>
      </c>
      <c r="D31" s="43"/>
    </row>
    <row r="32" spans="1:4" ht="16.5" customHeight="1">
      <c r="A32" s="78" t="s">
        <v>43</v>
      </c>
      <c r="B32" s="43">
        <v>107252849.92</v>
      </c>
      <c r="C32" s="78" t="s">
        <v>44</v>
      </c>
      <c r="D32" s="43">
        <v>107331274.92</v>
      </c>
    </row>
    <row r="33" spans="1:4" ht="16.5" customHeight="1">
      <c r="A33" s="72" t="s">
        <v>45</v>
      </c>
      <c r="B33" s="43">
        <v>78425</v>
      </c>
      <c r="C33" s="72" t="s">
        <v>46</v>
      </c>
      <c r="D33" s="43"/>
    </row>
    <row r="34" spans="1:4" ht="16.5" customHeight="1">
      <c r="A34" s="18" t="s">
        <v>47</v>
      </c>
      <c r="B34" s="56">
        <v>78425</v>
      </c>
      <c r="C34" s="18" t="s">
        <v>47</v>
      </c>
      <c r="D34" s="56"/>
    </row>
    <row r="35" spans="1:4" ht="16.5" customHeight="1">
      <c r="A35" s="18" t="s">
        <v>48</v>
      </c>
      <c r="B35" s="56"/>
      <c r="C35" s="18" t="s">
        <v>49</v>
      </c>
      <c r="D35" s="56"/>
    </row>
    <row r="36" spans="1:4" ht="16.5" customHeight="1">
      <c r="A36" s="79" t="s">
        <v>50</v>
      </c>
      <c r="B36" s="43">
        <v>107331274.92</v>
      </c>
      <c r="C36" s="79" t="s">
        <v>51</v>
      </c>
      <c r="D36" s="43">
        <v>107331274.92</v>
      </c>
    </row>
  </sheetData>
  <mergeCells count="4">
    <mergeCell ref="A2:D2"/>
    <mergeCell ref="A3:B3"/>
    <mergeCell ref="A4:B4"/>
    <mergeCell ref="C4:D4"/>
  </mergeCells>
  <phoneticPr fontId="16" type="noConversion"/>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Right="0"/>
  </sheetPr>
  <dimension ref="A1:F11"/>
  <sheetViews>
    <sheetView showZeros="0" workbookViewId="0">
      <selection activeCell="A11" sqref="A11"/>
    </sheetView>
  </sheetViews>
  <sheetFormatPr defaultColWidth="9.125" defaultRowHeight="14.25" customHeight="1"/>
  <cols>
    <col min="1" max="1" width="32.125" customWidth="1"/>
    <col min="2" max="2" width="20.75" customWidth="1"/>
    <col min="3" max="3" width="32.125" customWidth="1"/>
    <col min="4" max="4" width="27.75" customWidth="1"/>
    <col min="5" max="6" width="36.75" customWidth="1"/>
  </cols>
  <sheetData>
    <row r="1" spans="1:6" ht="12" customHeight="1">
      <c r="A1" s="61">
        <v>1</v>
      </c>
      <c r="B1" s="62">
        <v>0</v>
      </c>
      <c r="C1" s="61">
        <v>1</v>
      </c>
      <c r="D1" s="63"/>
      <c r="E1" s="63"/>
      <c r="F1" s="60" t="s">
        <v>421</v>
      </c>
    </row>
    <row r="2" spans="1:6" ht="42" customHeight="1">
      <c r="A2" s="177" t="str">
        <f>"2025"&amp;"年部门政府性基金预算支出预算表"</f>
        <v>2025年部门政府性基金预算支出预算表</v>
      </c>
      <c r="B2" s="177" t="s">
        <v>422</v>
      </c>
      <c r="C2" s="178"/>
      <c r="D2" s="124"/>
      <c r="E2" s="124"/>
      <c r="F2" s="124"/>
    </row>
    <row r="3" spans="1:6" ht="13.5" customHeight="1">
      <c r="A3" s="158" t="str">
        <f>"单位名称："&amp;"寻甸回族彝族自治县第一中学"</f>
        <v>单位名称：寻甸回族彝族自治县第一中学</v>
      </c>
      <c r="B3" s="158" t="s">
        <v>423</v>
      </c>
      <c r="C3" s="179"/>
      <c r="D3" s="63"/>
      <c r="E3" s="63"/>
      <c r="F3" s="60" t="s">
        <v>1</v>
      </c>
    </row>
    <row r="4" spans="1:6" ht="19.5" customHeight="1">
      <c r="A4" s="132" t="s">
        <v>187</v>
      </c>
      <c r="B4" s="181" t="s">
        <v>72</v>
      </c>
      <c r="C4" s="132" t="s">
        <v>73</v>
      </c>
      <c r="D4" s="164" t="s">
        <v>424</v>
      </c>
      <c r="E4" s="128"/>
      <c r="F4" s="129"/>
    </row>
    <row r="5" spans="1:6" ht="18.75" customHeight="1">
      <c r="A5" s="155"/>
      <c r="B5" s="182"/>
      <c r="C5" s="155"/>
      <c r="D5" s="8" t="s">
        <v>55</v>
      </c>
      <c r="E5" s="7" t="s">
        <v>75</v>
      </c>
      <c r="F5" s="8" t="s">
        <v>76</v>
      </c>
    </row>
    <row r="6" spans="1:6" ht="18.75" customHeight="1">
      <c r="A6" s="35">
        <v>1</v>
      </c>
      <c r="B6" s="64" t="s">
        <v>83</v>
      </c>
      <c r="C6" s="35">
        <v>3</v>
      </c>
      <c r="D6" s="65">
        <v>4</v>
      </c>
      <c r="E6" s="65">
        <v>5</v>
      </c>
      <c r="F6" s="65">
        <v>6</v>
      </c>
    </row>
    <row r="7" spans="1:6" ht="21" customHeight="1">
      <c r="A7" s="11"/>
      <c r="B7" s="11"/>
      <c r="C7" s="11"/>
      <c r="D7" s="43"/>
      <c r="E7" s="43"/>
      <c r="F7" s="43"/>
    </row>
    <row r="8" spans="1:6" ht="21" customHeight="1">
      <c r="A8" s="11"/>
      <c r="B8" s="11"/>
      <c r="C8" s="11"/>
      <c r="D8" s="43"/>
      <c r="E8" s="43"/>
      <c r="F8" s="43"/>
    </row>
    <row r="9" spans="1:6" ht="18.75" customHeight="1">
      <c r="A9" s="109" t="s">
        <v>177</v>
      </c>
      <c r="B9" s="109" t="s">
        <v>177</v>
      </c>
      <c r="C9" s="180" t="s">
        <v>177</v>
      </c>
      <c r="D9" s="43"/>
      <c r="E9" s="43"/>
      <c r="F9" s="43"/>
    </row>
    <row r="11" spans="1:6" ht="14.25" customHeight="1">
      <c r="A11" t="s">
        <v>484</v>
      </c>
    </row>
  </sheetData>
  <mergeCells count="7">
    <mergeCell ref="A2:F2"/>
    <mergeCell ref="A3:C3"/>
    <mergeCell ref="D4:F4"/>
    <mergeCell ref="A9:C9"/>
    <mergeCell ref="A4:A5"/>
    <mergeCell ref="B4:B5"/>
    <mergeCell ref="C4:C5"/>
  </mergeCells>
  <phoneticPr fontId="16" type="noConversion"/>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Right="0"/>
  </sheetPr>
  <dimension ref="A1:S12"/>
  <sheetViews>
    <sheetView showZeros="0" workbookViewId="0">
      <selection activeCell="A12" sqref="A12"/>
    </sheetView>
  </sheetViews>
  <sheetFormatPr defaultColWidth="9.125" defaultRowHeight="14.25" customHeight="1"/>
  <cols>
    <col min="1" max="2" width="32.625" customWidth="1"/>
    <col min="3" max="3" width="41.125" customWidth="1"/>
    <col min="4" max="4" width="21.75" customWidth="1"/>
    <col min="5" max="5" width="35.25" customWidth="1"/>
    <col min="6" max="6" width="7.75" customWidth="1"/>
    <col min="7" max="7" width="11.125" customWidth="1"/>
    <col min="8" max="8" width="13.25" customWidth="1"/>
    <col min="9" max="18" width="20" customWidth="1"/>
    <col min="19" max="19" width="19.875" customWidth="1"/>
  </cols>
  <sheetData>
    <row r="1" spans="1:19" ht="15.75" customHeight="1">
      <c r="B1" s="45"/>
      <c r="C1" s="45"/>
      <c r="R1" s="2"/>
      <c r="S1" s="2" t="s">
        <v>425</v>
      </c>
    </row>
    <row r="2" spans="1:19" ht="41.25" customHeight="1">
      <c r="A2" s="195" t="str">
        <f>"2025"&amp;"年部门政府采购预算表"</f>
        <v>2025年部门政府采购预算表</v>
      </c>
      <c r="B2" s="156"/>
      <c r="C2" s="156"/>
      <c r="D2" s="157"/>
      <c r="E2" s="157"/>
      <c r="F2" s="157"/>
      <c r="G2" s="157"/>
      <c r="H2" s="157"/>
      <c r="I2" s="157"/>
      <c r="J2" s="157"/>
      <c r="K2" s="157"/>
      <c r="L2" s="157"/>
      <c r="M2" s="156"/>
      <c r="N2" s="157"/>
      <c r="O2" s="157"/>
      <c r="P2" s="156"/>
      <c r="Q2" s="157"/>
      <c r="R2" s="156"/>
      <c r="S2" s="156"/>
    </row>
    <row r="3" spans="1:19" ht="18.75" customHeight="1">
      <c r="A3" s="139" t="str">
        <f>"单位名称："&amp;"寻甸回族彝族自治县第一中学"</f>
        <v>单位名称：寻甸回族彝族自治县第一中学</v>
      </c>
      <c r="B3" s="196"/>
      <c r="C3" s="196"/>
      <c r="D3" s="197"/>
      <c r="E3" s="197"/>
      <c r="F3" s="197"/>
      <c r="G3" s="197"/>
      <c r="H3" s="197"/>
      <c r="I3" s="4"/>
      <c r="J3" s="4"/>
      <c r="K3" s="4"/>
      <c r="L3" s="4"/>
      <c r="R3" s="5"/>
      <c r="S3" s="60" t="s">
        <v>1</v>
      </c>
    </row>
    <row r="4" spans="1:19" ht="15.75" customHeight="1">
      <c r="A4" s="168" t="s">
        <v>186</v>
      </c>
      <c r="B4" s="187" t="s">
        <v>187</v>
      </c>
      <c r="C4" s="187" t="s">
        <v>426</v>
      </c>
      <c r="D4" s="190" t="s">
        <v>427</v>
      </c>
      <c r="E4" s="190" t="s">
        <v>428</v>
      </c>
      <c r="F4" s="190" t="s">
        <v>429</v>
      </c>
      <c r="G4" s="190" t="s">
        <v>430</v>
      </c>
      <c r="H4" s="190" t="s">
        <v>431</v>
      </c>
      <c r="I4" s="198" t="s">
        <v>194</v>
      </c>
      <c r="J4" s="198"/>
      <c r="K4" s="198"/>
      <c r="L4" s="198"/>
      <c r="M4" s="162"/>
      <c r="N4" s="198"/>
      <c r="O4" s="198"/>
      <c r="P4" s="161"/>
      <c r="Q4" s="198"/>
      <c r="R4" s="162"/>
      <c r="S4" s="163"/>
    </row>
    <row r="5" spans="1:19" ht="17.25" customHeight="1">
      <c r="A5" s="172"/>
      <c r="B5" s="188"/>
      <c r="C5" s="188"/>
      <c r="D5" s="191"/>
      <c r="E5" s="191"/>
      <c r="F5" s="191"/>
      <c r="G5" s="191"/>
      <c r="H5" s="191"/>
      <c r="I5" s="191" t="s">
        <v>55</v>
      </c>
      <c r="J5" s="191" t="s">
        <v>58</v>
      </c>
      <c r="K5" s="191" t="s">
        <v>432</v>
      </c>
      <c r="L5" s="191" t="s">
        <v>433</v>
      </c>
      <c r="M5" s="193" t="s">
        <v>434</v>
      </c>
      <c r="N5" s="199" t="s">
        <v>435</v>
      </c>
      <c r="O5" s="199"/>
      <c r="P5" s="200"/>
      <c r="Q5" s="199"/>
      <c r="R5" s="201"/>
      <c r="S5" s="189"/>
    </row>
    <row r="6" spans="1:19" ht="54" customHeight="1">
      <c r="A6" s="169"/>
      <c r="B6" s="189"/>
      <c r="C6" s="189"/>
      <c r="D6" s="192"/>
      <c r="E6" s="192"/>
      <c r="F6" s="192"/>
      <c r="G6" s="192"/>
      <c r="H6" s="192"/>
      <c r="I6" s="192"/>
      <c r="J6" s="192" t="s">
        <v>57</v>
      </c>
      <c r="K6" s="192"/>
      <c r="L6" s="192"/>
      <c r="M6" s="194"/>
      <c r="N6" s="48" t="s">
        <v>57</v>
      </c>
      <c r="O6" s="48" t="s">
        <v>64</v>
      </c>
      <c r="P6" s="47" t="s">
        <v>65</v>
      </c>
      <c r="Q6" s="48" t="s">
        <v>66</v>
      </c>
      <c r="R6" s="53" t="s">
        <v>67</v>
      </c>
      <c r="S6" s="47" t="s">
        <v>68</v>
      </c>
    </row>
    <row r="7" spans="1:19" ht="18" customHeight="1">
      <c r="A7" s="57">
        <v>1</v>
      </c>
      <c r="B7" s="57" t="s">
        <v>83</v>
      </c>
      <c r="C7" s="58">
        <v>3</v>
      </c>
      <c r="D7" s="58">
        <v>4</v>
      </c>
      <c r="E7" s="57">
        <v>5</v>
      </c>
      <c r="F7" s="57">
        <v>6</v>
      </c>
      <c r="G7" s="57">
        <v>7</v>
      </c>
      <c r="H7" s="57">
        <v>8</v>
      </c>
      <c r="I7" s="57">
        <v>9</v>
      </c>
      <c r="J7" s="57">
        <v>10</v>
      </c>
      <c r="K7" s="57">
        <v>11</v>
      </c>
      <c r="L7" s="57">
        <v>12</v>
      </c>
      <c r="M7" s="57">
        <v>13</v>
      </c>
      <c r="N7" s="57">
        <v>14</v>
      </c>
      <c r="O7" s="57">
        <v>15</v>
      </c>
      <c r="P7" s="57">
        <v>16</v>
      </c>
      <c r="Q7" s="57">
        <v>17</v>
      </c>
      <c r="R7" s="57">
        <v>18</v>
      </c>
      <c r="S7" s="57">
        <v>19</v>
      </c>
    </row>
    <row r="8" spans="1:19" ht="21" customHeight="1">
      <c r="A8" s="49"/>
      <c r="B8" s="50"/>
      <c r="C8" s="50"/>
      <c r="D8" s="51"/>
      <c r="E8" s="51"/>
      <c r="F8" s="51"/>
      <c r="G8" s="59"/>
      <c r="H8" s="43"/>
      <c r="I8" s="43"/>
      <c r="J8" s="43"/>
      <c r="K8" s="43"/>
      <c r="L8" s="43"/>
      <c r="M8" s="43"/>
      <c r="N8" s="43"/>
      <c r="O8" s="43"/>
      <c r="P8" s="56"/>
      <c r="Q8" s="56"/>
      <c r="R8" s="43"/>
      <c r="S8" s="43"/>
    </row>
    <row r="9" spans="1:19" ht="21" customHeight="1">
      <c r="A9" s="202" t="s">
        <v>177</v>
      </c>
      <c r="B9" s="203"/>
      <c r="C9" s="203"/>
      <c r="D9" s="204"/>
      <c r="E9" s="204"/>
      <c r="F9" s="204"/>
      <c r="G9" s="96"/>
      <c r="H9" s="43"/>
      <c r="I9" s="43"/>
      <c r="J9" s="43"/>
      <c r="K9" s="43"/>
      <c r="L9" s="43"/>
      <c r="M9" s="43"/>
      <c r="N9" s="43"/>
      <c r="O9" s="43"/>
      <c r="P9" s="56"/>
      <c r="Q9" s="56"/>
      <c r="R9" s="43"/>
      <c r="S9" s="43"/>
    </row>
    <row r="10" spans="1:19" ht="21" customHeight="1">
      <c r="A10" s="183" t="s">
        <v>436</v>
      </c>
      <c r="B10" s="184"/>
      <c r="C10" s="184"/>
      <c r="D10" s="183"/>
      <c r="E10" s="183"/>
      <c r="F10" s="183"/>
      <c r="G10" s="185"/>
      <c r="H10" s="186"/>
      <c r="I10" s="186"/>
      <c r="J10" s="186"/>
      <c r="K10" s="186"/>
      <c r="L10" s="186"/>
      <c r="M10" s="186"/>
      <c r="N10" s="186"/>
      <c r="O10" s="186"/>
      <c r="P10" s="186"/>
      <c r="Q10" s="186"/>
      <c r="R10" s="186"/>
      <c r="S10" s="186"/>
    </row>
    <row r="12" spans="1:19" ht="14.25" customHeight="1">
      <c r="A12" t="s">
        <v>485</v>
      </c>
    </row>
  </sheetData>
  <mergeCells count="19">
    <mergeCell ref="A2:S2"/>
    <mergeCell ref="A3:H3"/>
    <mergeCell ref="I4:S4"/>
    <mergeCell ref="N5:S5"/>
    <mergeCell ref="A9:G9"/>
    <mergeCell ref="A10:S10"/>
    <mergeCell ref="A4:A6"/>
    <mergeCell ref="B4:B6"/>
    <mergeCell ref="C4:C6"/>
    <mergeCell ref="D4:D6"/>
    <mergeCell ref="E4:E6"/>
    <mergeCell ref="F4:F6"/>
    <mergeCell ref="G4:G6"/>
    <mergeCell ref="H4:H6"/>
    <mergeCell ref="I5:I6"/>
    <mergeCell ref="J5:J6"/>
    <mergeCell ref="K5:K6"/>
    <mergeCell ref="L5:L6"/>
    <mergeCell ref="M5:M6"/>
  </mergeCells>
  <phoneticPr fontId="16" type="noConversion"/>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Right="0"/>
  </sheetPr>
  <dimension ref="A1:T11"/>
  <sheetViews>
    <sheetView showZeros="0" workbookViewId="0">
      <selection activeCell="A11" sqref="A11"/>
    </sheetView>
  </sheetViews>
  <sheetFormatPr defaultColWidth="9.125" defaultRowHeight="14.25" customHeight="1"/>
  <cols>
    <col min="1" max="5" width="39.125" customWidth="1"/>
    <col min="6" max="6" width="27.625" customWidth="1"/>
    <col min="7" max="7" width="28.625" customWidth="1"/>
    <col min="8" max="8" width="28.125" customWidth="1"/>
    <col min="9" max="9" width="39.125" customWidth="1"/>
    <col min="10" max="18" width="20.375" customWidth="1"/>
    <col min="19" max="20" width="20.25" customWidth="1"/>
  </cols>
  <sheetData>
    <row r="1" spans="1:20" ht="16.5" customHeight="1">
      <c r="A1" s="40"/>
      <c r="B1" s="45"/>
      <c r="C1" s="45"/>
      <c r="D1" s="45"/>
      <c r="E1" s="45"/>
      <c r="F1" s="45"/>
      <c r="G1" s="45"/>
      <c r="H1" s="40"/>
      <c r="I1" s="40"/>
      <c r="J1" s="40"/>
      <c r="K1" s="40"/>
      <c r="L1" s="40"/>
      <c r="M1" s="40"/>
      <c r="N1" s="52"/>
      <c r="O1" s="40"/>
      <c r="P1" s="40"/>
      <c r="Q1" s="45"/>
      <c r="R1" s="40"/>
      <c r="S1" s="54"/>
      <c r="T1" s="54" t="s">
        <v>437</v>
      </c>
    </row>
    <row r="2" spans="1:20" ht="41.25" customHeight="1">
      <c r="A2" s="195" t="str">
        <f>"2025"&amp;"年部门政府购买服务预算表"</f>
        <v>2025年部门政府购买服务预算表</v>
      </c>
      <c r="B2" s="156"/>
      <c r="C2" s="156"/>
      <c r="D2" s="156"/>
      <c r="E2" s="156"/>
      <c r="F2" s="156"/>
      <c r="G2" s="156"/>
      <c r="H2" s="205"/>
      <c r="I2" s="205"/>
      <c r="J2" s="205"/>
      <c r="K2" s="205"/>
      <c r="L2" s="205"/>
      <c r="M2" s="205"/>
      <c r="N2" s="206"/>
      <c r="O2" s="205"/>
      <c r="P2" s="205"/>
      <c r="Q2" s="156"/>
      <c r="R2" s="205"/>
      <c r="S2" s="206"/>
      <c r="T2" s="156"/>
    </row>
    <row r="3" spans="1:20" ht="22.5" customHeight="1">
      <c r="A3" s="207" t="str">
        <f>"单位名称："&amp;"寻甸回族彝族自治县第一中学"</f>
        <v>单位名称：寻甸回族彝族自治县第一中学</v>
      </c>
      <c r="B3" s="196"/>
      <c r="C3" s="196"/>
      <c r="D3" s="196"/>
      <c r="E3" s="196"/>
      <c r="F3" s="196"/>
      <c r="G3" s="196"/>
      <c r="H3" s="208"/>
      <c r="I3" s="208"/>
      <c r="J3" s="39"/>
      <c r="K3" s="39"/>
      <c r="L3" s="39"/>
      <c r="M3" s="39"/>
      <c r="N3" s="52"/>
      <c r="O3" s="40"/>
      <c r="P3" s="40"/>
      <c r="Q3" s="45"/>
      <c r="R3" s="40"/>
      <c r="S3" s="55"/>
      <c r="T3" s="54" t="s">
        <v>1</v>
      </c>
    </row>
    <row r="4" spans="1:20" ht="24" customHeight="1">
      <c r="A4" s="168" t="s">
        <v>186</v>
      </c>
      <c r="B4" s="187" t="s">
        <v>187</v>
      </c>
      <c r="C4" s="187" t="s">
        <v>426</v>
      </c>
      <c r="D4" s="187" t="s">
        <v>438</v>
      </c>
      <c r="E4" s="187" t="s">
        <v>439</v>
      </c>
      <c r="F4" s="187" t="s">
        <v>440</v>
      </c>
      <c r="G4" s="187" t="s">
        <v>441</v>
      </c>
      <c r="H4" s="190" t="s">
        <v>442</v>
      </c>
      <c r="I4" s="190" t="s">
        <v>443</v>
      </c>
      <c r="J4" s="198" t="s">
        <v>194</v>
      </c>
      <c r="K4" s="198"/>
      <c r="L4" s="198"/>
      <c r="M4" s="198"/>
      <c r="N4" s="162"/>
      <c r="O4" s="198"/>
      <c r="P4" s="198"/>
      <c r="Q4" s="161"/>
      <c r="R4" s="198"/>
      <c r="S4" s="162"/>
      <c r="T4" s="163"/>
    </row>
    <row r="5" spans="1:20" ht="24" customHeight="1">
      <c r="A5" s="172"/>
      <c r="B5" s="188"/>
      <c r="C5" s="188"/>
      <c r="D5" s="188"/>
      <c r="E5" s="188"/>
      <c r="F5" s="188"/>
      <c r="G5" s="188"/>
      <c r="H5" s="191"/>
      <c r="I5" s="191"/>
      <c r="J5" s="191" t="s">
        <v>55</v>
      </c>
      <c r="K5" s="191" t="s">
        <v>58</v>
      </c>
      <c r="L5" s="191" t="s">
        <v>432</v>
      </c>
      <c r="M5" s="191" t="s">
        <v>433</v>
      </c>
      <c r="N5" s="193" t="s">
        <v>434</v>
      </c>
      <c r="O5" s="199" t="s">
        <v>435</v>
      </c>
      <c r="P5" s="199"/>
      <c r="Q5" s="200"/>
      <c r="R5" s="199"/>
      <c r="S5" s="201"/>
      <c r="T5" s="189"/>
    </row>
    <row r="6" spans="1:20" ht="54" customHeight="1">
      <c r="A6" s="169"/>
      <c r="B6" s="189"/>
      <c r="C6" s="189"/>
      <c r="D6" s="189"/>
      <c r="E6" s="189"/>
      <c r="F6" s="189"/>
      <c r="G6" s="189"/>
      <c r="H6" s="192"/>
      <c r="I6" s="192"/>
      <c r="J6" s="192"/>
      <c r="K6" s="192" t="s">
        <v>57</v>
      </c>
      <c r="L6" s="192"/>
      <c r="M6" s="192"/>
      <c r="N6" s="194"/>
      <c r="O6" s="48" t="s">
        <v>57</v>
      </c>
      <c r="P6" s="48" t="s">
        <v>64</v>
      </c>
      <c r="Q6" s="47" t="s">
        <v>65</v>
      </c>
      <c r="R6" s="48" t="s">
        <v>66</v>
      </c>
      <c r="S6" s="53" t="s">
        <v>67</v>
      </c>
      <c r="T6" s="47" t="s">
        <v>68</v>
      </c>
    </row>
    <row r="7" spans="1:20" ht="17.25" customHeight="1">
      <c r="A7" s="9">
        <v>1</v>
      </c>
      <c r="B7" s="47">
        <v>2</v>
      </c>
      <c r="C7" s="9">
        <v>3</v>
      </c>
      <c r="D7" s="9">
        <v>4</v>
      </c>
      <c r="E7" s="47">
        <v>5</v>
      </c>
      <c r="F7" s="9">
        <v>6</v>
      </c>
      <c r="G7" s="9">
        <v>7</v>
      </c>
      <c r="H7" s="47">
        <v>8</v>
      </c>
      <c r="I7" s="9">
        <v>9</v>
      </c>
      <c r="J7" s="9">
        <v>10</v>
      </c>
      <c r="K7" s="47">
        <v>11</v>
      </c>
      <c r="L7" s="9">
        <v>12</v>
      </c>
      <c r="M7" s="9">
        <v>13</v>
      </c>
      <c r="N7" s="47">
        <v>14</v>
      </c>
      <c r="O7" s="9">
        <v>15</v>
      </c>
      <c r="P7" s="9">
        <v>16</v>
      </c>
      <c r="Q7" s="47">
        <v>17</v>
      </c>
      <c r="R7" s="9">
        <v>18</v>
      </c>
      <c r="S7" s="9">
        <v>19</v>
      </c>
      <c r="T7" s="9">
        <v>20</v>
      </c>
    </row>
    <row r="8" spans="1:20" ht="21" customHeight="1">
      <c r="A8" s="49"/>
      <c r="B8" s="50"/>
      <c r="C8" s="50"/>
      <c r="D8" s="50"/>
      <c r="E8" s="50"/>
      <c r="F8" s="50"/>
      <c r="G8" s="50"/>
      <c r="H8" s="51"/>
      <c r="I8" s="51"/>
      <c r="J8" s="43"/>
      <c r="K8" s="43"/>
      <c r="L8" s="43"/>
      <c r="M8" s="43"/>
      <c r="N8" s="43"/>
      <c r="O8" s="43"/>
      <c r="P8" s="43"/>
      <c r="Q8" s="56"/>
      <c r="R8" s="56"/>
      <c r="S8" s="43"/>
      <c r="T8" s="43"/>
    </row>
    <row r="9" spans="1:20" ht="21" customHeight="1">
      <c r="A9" s="202" t="s">
        <v>177</v>
      </c>
      <c r="B9" s="203"/>
      <c r="C9" s="203"/>
      <c r="D9" s="203"/>
      <c r="E9" s="203"/>
      <c r="F9" s="203"/>
      <c r="G9" s="203"/>
      <c r="H9" s="204"/>
      <c r="I9" s="106"/>
      <c r="J9" s="43"/>
      <c r="K9" s="43"/>
      <c r="L9" s="43"/>
      <c r="M9" s="43"/>
      <c r="N9" s="43"/>
      <c r="O9" s="43"/>
      <c r="P9" s="43"/>
      <c r="Q9" s="56"/>
      <c r="R9" s="56"/>
      <c r="S9" s="43"/>
      <c r="T9" s="43"/>
    </row>
    <row r="11" spans="1:20" ht="14.25" customHeight="1">
      <c r="A11" t="s">
        <v>486</v>
      </c>
    </row>
  </sheetData>
  <mergeCells count="19">
    <mergeCell ref="A9:I9"/>
    <mergeCell ref="A4:A6"/>
    <mergeCell ref="B4:B6"/>
    <mergeCell ref="C4:C6"/>
    <mergeCell ref="D4:D6"/>
    <mergeCell ref="E4:E6"/>
    <mergeCell ref="F4:F6"/>
    <mergeCell ref="G4:G6"/>
    <mergeCell ref="H4:H6"/>
    <mergeCell ref="I4:I6"/>
    <mergeCell ref="L5:L6"/>
    <mergeCell ref="M5:M6"/>
    <mergeCell ref="N5:N6"/>
    <mergeCell ref="A2:T2"/>
    <mergeCell ref="A3:I3"/>
    <mergeCell ref="J4:T4"/>
    <mergeCell ref="O5:T5"/>
    <mergeCell ref="J5:J6"/>
    <mergeCell ref="K5:K6"/>
  </mergeCells>
  <phoneticPr fontId="16" type="noConversion"/>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Right="0"/>
  </sheetPr>
  <dimension ref="A1:X10"/>
  <sheetViews>
    <sheetView showZeros="0" workbookViewId="0">
      <selection activeCell="B15" sqref="B15"/>
    </sheetView>
  </sheetViews>
  <sheetFormatPr defaultColWidth="9.125" defaultRowHeight="14.25" customHeight="1"/>
  <cols>
    <col min="1" max="1" width="37.75" customWidth="1"/>
    <col min="2" max="24" width="20" customWidth="1"/>
  </cols>
  <sheetData>
    <row r="1" spans="1:24" ht="17.25" customHeight="1">
      <c r="D1" s="38"/>
      <c r="W1" s="2"/>
      <c r="X1" s="2" t="s">
        <v>444</v>
      </c>
    </row>
    <row r="2" spans="1:24" ht="41.25" customHeight="1">
      <c r="A2" s="195" t="str">
        <f>"2025"&amp;"年县对下转移支付预算表"</f>
        <v>2025年县对下转移支付预算表</v>
      </c>
      <c r="B2" s="157"/>
      <c r="C2" s="157"/>
      <c r="D2" s="157"/>
      <c r="E2" s="157"/>
      <c r="F2" s="157"/>
      <c r="G2" s="157"/>
      <c r="H2" s="157"/>
      <c r="I2" s="157"/>
      <c r="J2" s="157"/>
      <c r="K2" s="157"/>
      <c r="L2" s="157"/>
      <c r="M2" s="157"/>
      <c r="N2" s="157"/>
      <c r="O2" s="157"/>
      <c r="P2" s="157"/>
      <c r="Q2" s="157"/>
      <c r="R2" s="157"/>
      <c r="S2" s="157"/>
      <c r="T2" s="157"/>
      <c r="U2" s="157"/>
      <c r="V2" s="157"/>
      <c r="W2" s="156"/>
      <c r="X2" s="156"/>
    </row>
    <row r="3" spans="1:24" ht="18" customHeight="1">
      <c r="A3" s="207" t="str">
        <f>"单位名称："&amp;"寻甸回族彝族自治县第一中学"</f>
        <v>单位名称：寻甸回族彝族自治县第一中学</v>
      </c>
      <c r="B3" s="208"/>
      <c r="C3" s="208"/>
      <c r="D3" s="209"/>
      <c r="E3" s="210"/>
      <c r="F3" s="210"/>
      <c r="G3" s="210"/>
      <c r="H3" s="210"/>
      <c r="I3" s="210"/>
      <c r="W3" s="5"/>
      <c r="X3" s="5" t="s">
        <v>1</v>
      </c>
    </row>
    <row r="4" spans="1:24" ht="19.5" customHeight="1">
      <c r="A4" s="173" t="s">
        <v>445</v>
      </c>
      <c r="B4" s="164" t="s">
        <v>194</v>
      </c>
      <c r="C4" s="128"/>
      <c r="D4" s="128"/>
      <c r="E4" s="164" t="s">
        <v>446</v>
      </c>
      <c r="F4" s="128"/>
      <c r="G4" s="128"/>
      <c r="H4" s="128"/>
      <c r="I4" s="128"/>
      <c r="J4" s="128"/>
      <c r="K4" s="128"/>
      <c r="L4" s="128"/>
      <c r="M4" s="128"/>
      <c r="N4" s="128"/>
      <c r="O4" s="128"/>
      <c r="P4" s="128"/>
      <c r="Q4" s="128"/>
      <c r="R4" s="128"/>
      <c r="S4" s="128"/>
      <c r="T4" s="128"/>
      <c r="U4" s="128"/>
      <c r="V4" s="128"/>
      <c r="W4" s="161"/>
      <c r="X4" s="163"/>
    </row>
    <row r="5" spans="1:24" ht="40.5" customHeight="1">
      <c r="A5" s="133"/>
      <c r="B5" s="15" t="s">
        <v>55</v>
      </c>
      <c r="C5" s="6" t="s">
        <v>58</v>
      </c>
      <c r="D5" s="41" t="s">
        <v>432</v>
      </c>
      <c r="E5" s="24" t="s">
        <v>447</v>
      </c>
      <c r="F5" s="24" t="s">
        <v>448</v>
      </c>
      <c r="G5" s="24" t="s">
        <v>449</v>
      </c>
      <c r="H5" s="24" t="s">
        <v>450</v>
      </c>
      <c r="I5" s="24" t="s">
        <v>451</v>
      </c>
      <c r="J5" s="24" t="s">
        <v>452</v>
      </c>
      <c r="K5" s="24" t="s">
        <v>453</v>
      </c>
      <c r="L5" s="24" t="s">
        <v>454</v>
      </c>
      <c r="M5" s="24" t="s">
        <v>455</v>
      </c>
      <c r="N5" s="24" t="s">
        <v>456</v>
      </c>
      <c r="O5" s="24" t="s">
        <v>457</v>
      </c>
      <c r="P5" s="24" t="s">
        <v>458</v>
      </c>
      <c r="Q5" s="24" t="s">
        <v>459</v>
      </c>
      <c r="R5" s="24" t="s">
        <v>460</v>
      </c>
      <c r="S5" s="24" t="s">
        <v>461</v>
      </c>
      <c r="T5" s="24" t="s">
        <v>462</v>
      </c>
      <c r="U5" s="24" t="s">
        <v>463</v>
      </c>
      <c r="V5" s="24" t="s">
        <v>464</v>
      </c>
      <c r="W5" s="24" t="s">
        <v>465</v>
      </c>
      <c r="X5" s="44" t="s">
        <v>466</v>
      </c>
    </row>
    <row r="6" spans="1:24" ht="19.5" customHeight="1">
      <c r="A6" s="10">
        <v>1</v>
      </c>
      <c r="B6" s="10">
        <v>2</v>
      </c>
      <c r="C6" s="10">
        <v>3</v>
      </c>
      <c r="D6" s="42">
        <v>4</v>
      </c>
      <c r="E6" s="19">
        <v>5</v>
      </c>
      <c r="F6" s="10">
        <v>6</v>
      </c>
      <c r="G6" s="10">
        <v>7</v>
      </c>
      <c r="H6" s="42">
        <v>8</v>
      </c>
      <c r="I6" s="10">
        <v>9</v>
      </c>
      <c r="J6" s="10">
        <v>10</v>
      </c>
      <c r="K6" s="10">
        <v>11</v>
      </c>
      <c r="L6" s="42">
        <v>12</v>
      </c>
      <c r="M6" s="10">
        <v>13</v>
      </c>
      <c r="N6" s="10">
        <v>14</v>
      </c>
      <c r="O6" s="10">
        <v>15</v>
      </c>
      <c r="P6" s="42">
        <v>16</v>
      </c>
      <c r="Q6" s="10">
        <v>17</v>
      </c>
      <c r="R6" s="10">
        <v>18</v>
      </c>
      <c r="S6" s="10">
        <v>19</v>
      </c>
      <c r="T6" s="42">
        <v>20</v>
      </c>
      <c r="U6" s="42">
        <v>21</v>
      </c>
      <c r="V6" s="42">
        <v>22</v>
      </c>
      <c r="W6" s="19">
        <v>23</v>
      </c>
      <c r="X6" s="19">
        <v>24</v>
      </c>
    </row>
    <row r="7" spans="1:24" ht="19.5" customHeight="1">
      <c r="A7" s="16"/>
      <c r="B7" s="43"/>
      <c r="C7" s="43"/>
      <c r="D7" s="43"/>
      <c r="E7" s="43"/>
      <c r="F7" s="43"/>
      <c r="G7" s="43"/>
      <c r="H7" s="43"/>
      <c r="I7" s="43"/>
      <c r="J7" s="43"/>
      <c r="K7" s="43"/>
      <c r="L7" s="43"/>
      <c r="M7" s="43"/>
      <c r="N7" s="43"/>
      <c r="O7" s="43"/>
      <c r="P7" s="43"/>
      <c r="Q7" s="43"/>
      <c r="R7" s="43"/>
      <c r="S7" s="43"/>
      <c r="T7" s="43"/>
      <c r="U7" s="43"/>
      <c r="V7" s="43"/>
      <c r="W7" s="43"/>
      <c r="X7" s="43"/>
    </row>
    <row r="8" spans="1:24" ht="19.5" customHeight="1">
      <c r="A8" s="36"/>
      <c r="B8" s="43"/>
      <c r="C8" s="43"/>
      <c r="D8" s="43"/>
      <c r="E8" s="43"/>
      <c r="F8" s="43"/>
      <c r="G8" s="43"/>
      <c r="H8" s="43"/>
      <c r="I8" s="43"/>
      <c r="J8" s="43"/>
      <c r="K8" s="43"/>
      <c r="L8" s="43"/>
      <c r="M8" s="43"/>
      <c r="N8" s="43"/>
      <c r="O8" s="43"/>
      <c r="P8" s="43"/>
      <c r="Q8" s="43"/>
      <c r="R8" s="43"/>
      <c r="S8" s="43"/>
      <c r="T8" s="43"/>
      <c r="U8" s="43"/>
      <c r="V8" s="43"/>
      <c r="W8" s="43"/>
      <c r="X8" s="43"/>
    </row>
    <row r="10" spans="1:24" ht="14.25" customHeight="1">
      <c r="A10" s="87" t="s">
        <v>490</v>
      </c>
    </row>
  </sheetData>
  <mergeCells count="5">
    <mergeCell ref="A2:X2"/>
    <mergeCell ref="A3:I3"/>
    <mergeCell ref="B4:D4"/>
    <mergeCell ref="E4:X4"/>
    <mergeCell ref="A4:A5"/>
  </mergeCells>
  <phoneticPr fontId="16" type="noConversion"/>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Right="0"/>
  </sheetPr>
  <dimension ref="A1:J9"/>
  <sheetViews>
    <sheetView showZeros="0" workbookViewId="0">
      <selection activeCell="A13" sqref="A13"/>
    </sheetView>
  </sheetViews>
  <sheetFormatPr defaultColWidth="9.125" defaultRowHeight="12" customHeight="1"/>
  <cols>
    <col min="1" max="1" width="34.25" customWidth="1"/>
    <col min="2" max="2" width="29" customWidth="1"/>
    <col min="3" max="5" width="23.625" customWidth="1"/>
    <col min="6" max="6" width="11.25" customWidth="1"/>
    <col min="7" max="7" width="25.125" customWidth="1"/>
    <col min="8" max="8" width="15.625" customWidth="1"/>
    <col min="9" max="9" width="13.375" customWidth="1"/>
    <col min="10" max="10" width="18.875" customWidth="1"/>
  </cols>
  <sheetData>
    <row r="1" spans="1:10" ht="16.5" customHeight="1">
      <c r="J1" s="2" t="s">
        <v>467</v>
      </c>
    </row>
    <row r="2" spans="1:10" ht="41.25" customHeight="1">
      <c r="A2" s="176" t="str">
        <f>"2025"&amp;"年对下转移支付绩效目标表"</f>
        <v>2025年对下转移支付绩效目标表</v>
      </c>
      <c r="B2" s="157"/>
      <c r="C2" s="157"/>
      <c r="D2" s="157"/>
      <c r="E2" s="157"/>
      <c r="F2" s="156"/>
      <c r="G2" s="157"/>
      <c r="H2" s="156"/>
      <c r="I2" s="156"/>
      <c r="J2" s="157"/>
    </row>
    <row r="3" spans="1:10" ht="17.25" customHeight="1">
      <c r="A3" s="158" t="str">
        <f>"单位名称："&amp;"寻甸回族彝族自治县第一中学"</f>
        <v>单位名称：寻甸回族彝族自治县第一中学</v>
      </c>
      <c r="B3" s="89"/>
      <c r="C3" s="89"/>
      <c r="D3" s="89"/>
      <c r="E3" s="89"/>
      <c r="F3" s="89"/>
      <c r="G3" s="89"/>
      <c r="H3" s="89"/>
    </row>
    <row r="4" spans="1:10" ht="44.25" customHeight="1">
      <c r="A4" s="34" t="s">
        <v>445</v>
      </c>
      <c r="B4" s="34" t="s">
        <v>288</v>
      </c>
      <c r="C4" s="34" t="s">
        <v>289</v>
      </c>
      <c r="D4" s="34" t="s">
        <v>290</v>
      </c>
      <c r="E4" s="34" t="s">
        <v>291</v>
      </c>
      <c r="F4" s="35" t="s">
        <v>292</v>
      </c>
      <c r="G4" s="34" t="s">
        <v>293</v>
      </c>
      <c r="H4" s="35" t="s">
        <v>294</v>
      </c>
      <c r="I4" s="35" t="s">
        <v>295</v>
      </c>
      <c r="J4" s="34" t="s">
        <v>296</v>
      </c>
    </row>
    <row r="5" spans="1:10" ht="14.25" customHeight="1">
      <c r="A5" s="34">
        <v>1</v>
      </c>
      <c r="B5" s="34">
        <v>2</v>
      </c>
      <c r="C5" s="34">
        <v>3</v>
      </c>
      <c r="D5" s="34">
        <v>4</v>
      </c>
      <c r="E5" s="34">
        <v>5</v>
      </c>
      <c r="F5" s="35">
        <v>6</v>
      </c>
      <c r="G5" s="34">
        <v>7</v>
      </c>
      <c r="H5" s="35">
        <v>8</v>
      </c>
      <c r="I5" s="35">
        <v>9</v>
      </c>
      <c r="J5" s="34">
        <v>10</v>
      </c>
    </row>
    <row r="6" spans="1:10" ht="42" customHeight="1">
      <c r="A6" s="16"/>
      <c r="B6" s="36"/>
      <c r="C6" s="36"/>
      <c r="D6" s="36"/>
      <c r="E6" s="27"/>
      <c r="F6" s="37"/>
      <c r="G6" s="27"/>
      <c r="H6" s="37"/>
      <c r="I6" s="37"/>
      <c r="J6" s="27"/>
    </row>
    <row r="7" spans="1:10" ht="42" customHeight="1">
      <c r="A7" s="16"/>
      <c r="B7" s="11"/>
      <c r="C7" s="11"/>
      <c r="D7" s="11"/>
      <c r="E7" s="16"/>
      <c r="F7" s="11"/>
      <c r="G7" s="16"/>
      <c r="H7" s="11"/>
      <c r="I7" s="11"/>
      <c r="J7" s="16"/>
    </row>
    <row r="9" spans="1:10" ht="12" customHeight="1">
      <c r="A9" t="s">
        <v>487</v>
      </c>
    </row>
  </sheetData>
  <mergeCells count="2">
    <mergeCell ref="A2:J2"/>
    <mergeCell ref="A3:H3"/>
  </mergeCells>
  <phoneticPr fontId="16" type="noConversion"/>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Right="0"/>
  </sheetPr>
  <dimension ref="A1:I10"/>
  <sheetViews>
    <sheetView showZeros="0" workbookViewId="0">
      <selection activeCell="A10" sqref="A10"/>
    </sheetView>
  </sheetViews>
  <sheetFormatPr defaultColWidth="10.375" defaultRowHeight="14.25" customHeight="1"/>
  <cols>
    <col min="1" max="3" width="33.75" customWidth="1"/>
    <col min="4" max="4" width="45.625" customWidth="1"/>
    <col min="5" max="5" width="27.625" customWidth="1"/>
    <col min="6" max="6" width="21.75" customWidth="1"/>
    <col min="7" max="9" width="26.25" customWidth="1"/>
  </cols>
  <sheetData>
    <row r="1" spans="1:9" ht="14.25" customHeight="1">
      <c r="A1" s="211" t="s">
        <v>468</v>
      </c>
      <c r="B1" s="212"/>
      <c r="C1" s="212"/>
      <c r="D1" s="213"/>
      <c r="E1" s="213"/>
      <c r="F1" s="213"/>
      <c r="G1" s="212"/>
      <c r="H1" s="212"/>
      <c r="I1" s="213"/>
    </row>
    <row r="2" spans="1:9" ht="41.25" customHeight="1">
      <c r="A2" s="88" t="str">
        <f>"2025"&amp;"年新增资产配置预算表"</f>
        <v>2025年新增资产配置预算表</v>
      </c>
      <c r="B2" s="138"/>
      <c r="C2" s="138"/>
      <c r="D2" s="137"/>
      <c r="E2" s="137"/>
      <c r="F2" s="137"/>
      <c r="G2" s="138"/>
      <c r="H2" s="138"/>
      <c r="I2" s="137"/>
    </row>
    <row r="3" spans="1:9" ht="14.25" customHeight="1">
      <c r="A3" s="90" t="str">
        <f>"单位名称："&amp;"寻甸回族彝族自治县第一中学"</f>
        <v>单位名称：寻甸回族彝族自治县第一中学</v>
      </c>
      <c r="B3" s="214"/>
      <c r="C3" s="214"/>
      <c r="D3" s="23"/>
      <c r="F3" s="22"/>
      <c r="G3" s="21"/>
      <c r="H3" s="21"/>
      <c r="I3" s="33" t="s">
        <v>1</v>
      </c>
    </row>
    <row r="4" spans="1:9" ht="28.5" customHeight="1">
      <c r="A4" s="141" t="s">
        <v>186</v>
      </c>
      <c r="B4" s="142" t="s">
        <v>187</v>
      </c>
      <c r="C4" s="100" t="s">
        <v>469</v>
      </c>
      <c r="D4" s="141" t="s">
        <v>470</v>
      </c>
      <c r="E4" s="141" t="s">
        <v>471</v>
      </c>
      <c r="F4" s="141" t="s">
        <v>472</v>
      </c>
      <c r="G4" s="142" t="s">
        <v>473</v>
      </c>
      <c r="H4" s="215"/>
      <c r="I4" s="141"/>
    </row>
    <row r="5" spans="1:9" ht="21" customHeight="1">
      <c r="A5" s="100"/>
      <c r="B5" s="145"/>
      <c r="C5" s="145"/>
      <c r="D5" s="144"/>
      <c r="E5" s="145"/>
      <c r="F5" s="145"/>
      <c r="G5" s="24" t="s">
        <v>430</v>
      </c>
      <c r="H5" s="24" t="s">
        <v>474</v>
      </c>
      <c r="I5" s="24" t="s">
        <v>475</v>
      </c>
    </row>
    <row r="6" spans="1:9" ht="17.25" customHeight="1">
      <c r="A6" s="25" t="s">
        <v>82</v>
      </c>
      <c r="B6" s="26" t="s">
        <v>83</v>
      </c>
      <c r="C6" s="25" t="s">
        <v>84</v>
      </c>
      <c r="D6" s="27" t="s">
        <v>85</v>
      </c>
      <c r="E6" s="25" t="s">
        <v>86</v>
      </c>
      <c r="F6" s="26" t="s">
        <v>87</v>
      </c>
      <c r="G6" s="28" t="s">
        <v>88</v>
      </c>
      <c r="H6" s="27" t="s">
        <v>89</v>
      </c>
      <c r="I6" s="27">
        <v>9</v>
      </c>
    </row>
    <row r="7" spans="1:9" ht="19.5" customHeight="1">
      <c r="A7" s="29"/>
      <c r="B7" s="18"/>
      <c r="C7" s="18"/>
      <c r="D7" s="16"/>
      <c r="E7" s="11"/>
      <c r="F7" s="28"/>
      <c r="G7" s="30"/>
      <c r="H7" s="31"/>
      <c r="I7" s="31"/>
    </row>
    <row r="8" spans="1:9" ht="19.5" customHeight="1">
      <c r="A8" s="216" t="s">
        <v>55</v>
      </c>
      <c r="B8" s="217"/>
      <c r="C8" s="217"/>
      <c r="D8" s="218"/>
      <c r="E8" s="219"/>
      <c r="F8" s="219"/>
      <c r="G8" s="30"/>
      <c r="H8" s="31"/>
      <c r="I8" s="31"/>
    </row>
    <row r="10" spans="1:9" ht="14.25" customHeight="1">
      <c r="A10" t="s">
        <v>488</v>
      </c>
    </row>
  </sheetData>
  <mergeCells count="11">
    <mergeCell ref="A1:I1"/>
    <mergeCell ref="A2:I2"/>
    <mergeCell ref="A3:C3"/>
    <mergeCell ref="G4:I4"/>
    <mergeCell ref="A8:F8"/>
    <mergeCell ref="A4:A5"/>
    <mergeCell ref="B4:B5"/>
    <mergeCell ref="C4:C5"/>
    <mergeCell ref="D4:D5"/>
    <mergeCell ref="E4:E5"/>
    <mergeCell ref="F4:F5"/>
  </mergeCells>
  <phoneticPr fontId="16" type="noConversion"/>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Right="0"/>
  </sheetPr>
  <dimension ref="A1:K13"/>
  <sheetViews>
    <sheetView showZeros="0" workbookViewId="0">
      <selection activeCell="D18" sqref="D18"/>
    </sheetView>
  </sheetViews>
  <sheetFormatPr defaultColWidth="9.125" defaultRowHeight="14.25" customHeight="1"/>
  <cols>
    <col min="1" max="1" width="19.25" customWidth="1"/>
    <col min="2" max="2" width="33.875" customWidth="1"/>
    <col min="3" max="3" width="23.875" customWidth="1"/>
    <col min="4" max="4" width="11.125" customWidth="1"/>
    <col min="5" max="5" width="17.75" customWidth="1"/>
    <col min="6" max="6" width="9.875" customWidth="1"/>
    <col min="7" max="7" width="17.75" customWidth="1"/>
    <col min="8" max="11" width="23.125" customWidth="1"/>
  </cols>
  <sheetData>
    <row r="1" spans="1:11" ht="14.25" customHeight="1">
      <c r="D1" s="1"/>
      <c r="E1" s="1"/>
      <c r="F1" s="1"/>
      <c r="G1" s="1"/>
      <c r="K1" s="2" t="s">
        <v>476</v>
      </c>
    </row>
    <row r="2" spans="1:11" ht="41.25" customHeight="1">
      <c r="A2" s="157" t="str">
        <f>"2025"&amp;"年上级转移支付补助项目支出预算表"</f>
        <v>2025年上级转移支付补助项目支出预算表</v>
      </c>
      <c r="B2" s="157"/>
      <c r="C2" s="157"/>
      <c r="D2" s="157"/>
      <c r="E2" s="157"/>
      <c r="F2" s="157"/>
      <c r="G2" s="157"/>
      <c r="H2" s="157"/>
      <c r="I2" s="157"/>
      <c r="J2" s="157"/>
      <c r="K2" s="157"/>
    </row>
    <row r="3" spans="1:11" ht="13.5" customHeight="1">
      <c r="A3" s="158" t="str">
        <f>"单位名称："&amp;"寻甸回族彝族自治县第一中学"</f>
        <v>单位名称：寻甸回族彝族自治县第一中学</v>
      </c>
      <c r="B3" s="159"/>
      <c r="C3" s="159"/>
      <c r="D3" s="159"/>
      <c r="E3" s="159"/>
      <c r="F3" s="159"/>
      <c r="G3" s="159"/>
      <c r="H3" s="4"/>
      <c r="I3" s="4"/>
      <c r="J3" s="4"/>
      <c r="K3" s="5" t="s">
        <v>1</v>
      </c>
    </row>
    <row r="4" spans="1:11" ht="21.75" customHeight="1">
      <c r="A4" s="146" t="s">
        <v>252</v>
      </c>
      <c r="B4" s="146" t="s">
        <v>189</v>
      </c>
      <c r="C4" s="146" t="s">
        <v>253</v>
      </c>
      <c r="D4" s="168" t="s">
        <v>190</v>
      </c>
      <c r="E4" s="168" t="s">
        <v>191</v>
      </c>
      <c r="F4" s="168" t="s">
        <v>254</v>
      </c>
      <c r="G4" s="168" t="s">
        <v>255</v>
      </c>
      <c r="H4" s="173" t="s">
        <v>55</v>
      </c>
      <c r="I4" s="164" t="s">
        <v>477</v>
      </c>
      <c r="J4" s="128"/>
      <c r="K4" s="129"/>
    </row>
    <row r="5" spans="1:11" ht="21.75" customHeight="1">
      <c r="A5" s="152"/>
      <c r="B5" s="152"/>
      <c r="C5" s="152"/>
      <c r="D5" s="172"/>
      <c r="E5" s="172"/>
      <c r="F5" s="172"/>
      <c r="G5" s="172"/>
      <c r="H5" s="153"/>
      <c r="I5" s="168" t="s">
        <v>58</v>
      </c>
      <c r="J5" s="168" t="s">
        <v>59</v>
      </c>
      <c r="K5" s="168" t="s">
        <v>60</v>
      </c>
    </row>
    <row r="6" spans="1:11" ht="40.5" customHeight="1">
      <c r="A6" s="147"/>
      <c r="B6" s="147"/>
      <c r="C6" s="147"/>
      <c r="D6" s="169"/>
      <c r="E6" s="169"/>
      <c r="F6" s="169"/>
      <c r="G6" s="169"/>
      <c r="H6" s="133"/>
      <c r="I6" s="169" t="s">
        <v>57</v>
      </c>
      <c r="J6" s="169"/>
      <c r="K6" s="169"/>
    </row>
    <row r="7" spans="1:11" ht="15" customHeight="1">
      <c r="A7" s="10">
        <v>1</v>
      </c>
      <c r="B7" s="10">
        <v>2</v>
      </c>
      <c r="C7" s="10">
        <v>3</v>
      </c>
      <c r="D7" s="10">
        <v>4</v>
      </c>
      <c r="E7" s="10">
        <v>5</v>
      </c>
      <c r="F7" s="10">
        <v>6</v>
      </c>
      <c r="G7" s="10">
        <v>7</v>
      </c>
      <c r="H7" s="10">
        <v>8</v>
      </c>
      <c r="I7" s="10">
        <v>9</v>
      </c>
      <c r="J7" s="19">
        <v>10</v>
      </c>
      <c r="K7" s="19">
        <v>11</v>
      </c>
    </row>
    <row r="8" spans="1:11" ht="18.75" customHeight="1">
      <c r="A8" s="16"/>
      <c r="B8" s="11"/>
      <c r="C8" s="16"/>
      <c r="D8" s="16"/>
      <c r="E8" s="16"/>
      <c r="F8" s="16"/>
      <c r="G8" s="16"/>
      <c r="H8" s="17"/>
      <c r="I8" s="20"/>
      <c r="J8" s="20"/>
      <c r="K8" s="17"/>
    </row>
    <row r="9" spans="1:11" ht="18.75" customHeight="1">
      <c r="A9" s="18"/>
      <c r="B9" s="11"/>
      <c r="C9" s="11"/>
      <c r="D9" s="11"/>
      <c r="E9" s="11"/>
      <c r="F9" s="11"/>
      <c r="G9" s="11"/>
      <c r="H9" s="13"/>
      <c r="I9" s="13"/>
      <c r="J9" s="13"/>
      <c r="K9" s="17"/>
    </row>
    <row r="10" spans="1:11" ht="18.75" customHeight="1">
      <c r="A10" s="148" t="s">
        <v>177</v>
      </c>
      <c r="B10" s="149"/>
      <c r="C10" s="149"/>
      <c r="D10" s="149"/>
      <c r="E10" s="149"/>
      <c r="F10" s="149"/>
      <c r="G10" s="112"/>
      <c r="H10" s="13"/>
      <c r="I10" s="13"/>
      <c r="J10" s="13"/>
      <c r="K10" s="17"/>
    </row>
    <row r="13" spans="1:11" ht="14.25" customHeight="1">
      <c r="A13" t="s">
        <v>489</v>
      </c>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honeticPr fontId="16" type="noConversion"/>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Right="0"/>
  </sheetPr>
  <dimension ref="A1:G17"/>
  <sheetViews>
    <sheetView showZeros="0" topLeftCell="A10" workbookViewId="0"/>
  </sheetViews>
  <sheetFormatPr defaultColWidth="9.125" defaultRowHeight="14.25" customHeight="1"/>
  <cols>
    <col min="1" max="1" width="35.25" customWidth="1"/>
    <col min="2" max="4" width="28" customWidth="1"/>
    <col min="5" max="7" width="23.875" customWidth="1"/>
  </cols>
  <sheetData>
    <row r="1" spans="1:7" ht="13.5" customHeight="1">
      <c r="D1" s="1"/>
      <c r="G1" s="2" t="s">
        <v>478</v>
      </c>
    </row>
    <row r="2" spans="1:7" ht="41.25" customHeight="1">
      <c r="A2" s="157" t="str">
        <f>"2025"&amp;"年部门项目中期规划预算表"</f>
        <v>2025年部门项目中期规划预算表</v>
      </c>
      <c r="B2" s="157"/>
      <c r="C2" s="157"/>
      <c r="D2" s="157"/>
      <c r="E2" s="157"/>
      <c r="F2" s="157"/>
      <c r="G2" s="157"/>
    </row>
    <row r="3" spans="1:7" ht="13.5" customHeight="1">
      <c r="A3" s="158" t="str">
        <f>"单位名称："&amp;"寻甸回族彝族自治县第一中学"</f>
        <v>单位名称：寻甸回族彝族自治县第一中学</v>
      </c>
      <c r="B3" s="159"/>
      <c r="C3" s="159"/>
      <c r="D3" s="159"/>
      <c r="E3" s="4"/>
      <c r="F3" s="4"/>
      <c r="G3" s="5" t="s">
        <v>1</v>
      </c>
    </row>
    <row r="4" spans="1:7" ht="21.75" customHeight="1">
      <c r="A4" s="146" t="s">
        <v>253</v>
      </c>
      <c r="B4" s="146" t="s">
        <v>252</v>
      </c>
      <c r="C4" s="146" t="s">
        <v>189</v>
      </c>
      <c r="D4" s="168" t="s">
        <v>479</v>
      </c>
      <c r="E4" s="164" t="s">
        <v>58</v>
      </c>
      <c r="F4" s="128"/>
      <c r="G4" s="129"/>
    </row>
    <row r="5" spans="1:7" ht="21.75" customHeight="1">
      <c r="A5" s="152"/>
      <c r="B5" s="152"/>
      <c r="C5" s="152"/>
      <c r="D5" s="172"/>
      <c r="E5" s="223" t="str">
        <f>"2025"&amp;"年"</f>
        <v>2025年</v>
      </c>
      <c r="F5" s="168" t="str">
        <f>("2025"+1)&amp;"年"</f>
        <v>2026年</v>
      </c>
      <c r="G5" s="168" t="str">
        <f>("2025"+2)&amp;"年"</f>
        <v>2027年</v>
      </c>
    </row>
    <row r="6" spans="1:7" ht="40.5" customHeight="1">
      <c r="A6" s="147"/>
      <c r="B6" s="147"/>
      <c r="C6" s="147"/>
      <c r="D6" s="169"/>
      <c r="E6" s="133"/>
      <c r="F6" s="169" t="s">
        <v>57</v>
      </c>
      <c r="G6" s="169"/>
    </row>
    <row r="7" spans="1:7" ht="15" customHeight="1">
      <c r="A7" s="10">
        <v>1</v>
      </c>
      <c r="B7" s="10">
        <v>2</v>
      </c>
      <c r="C7" s="10">
        <v>3</v>
      </c>
      <c r="D7" s="10">
        <v>4</v>
      </c>
      <c r="E7" s="10">
        <v>5</v>
      </c>
      <c r="F7" s="10">
        <v>6</v>
      </c>
      <c r="G7" s="10">
        <v>7</v>
      </c>
    </row>
    <row r="8" spans="1:7" ht="43.5" customHeight="1">
      <c r="A8" s="11" t="s">
        <v>70</v>
      </c>
      <c r="B8" s="12"/>
      <c r="C8" s="12"/>
      <c r="D8" s="11"/>
      <c r="E8" s="13">
        <v>19555727.370000001</v>
      </c>
      <c r="F8" s="13"/>
      <c r="G8" s="13"/>
    </row>
    <row r="9" spans="1:7" ht="39.75" customHeight="1">
      <c r="A9" s="11"/>
      <c r="B9" s="11" t="s">
        <v>480</v>
      </c>
      <c r="C9" s="11" t="s">
        <v>260</v>
      </c>
      <c r="D9" s="11" t="s">
        <v>481</v>
      </c>
      <c r="E9" s="13">
        <v>3456000</v>
      </c>
      <c r="F9" s="13"/>
      <c r="G9" s="13"/>
    </row>
    <row r="10" spans="1:7" ht="47.25" customHeight="1">
      <c r="A10" s="14"/>
      <c r="B10" s="11" t="s">
        <v>480</v>
      </c>
      <c r="C10" s="11" t="s">
        <v>267</v>
      </c>
      <c r="D10" s="11" t="s">
        <v>481</v>
      </c>
      <c r="E10" s="13">
        <v>27800</v>
      </c>
      <c r="F10" s="13"/>
      <c r="G10" s="13"/>
    </row>
    <row r="11" spans="1:7" ht="41.25" customHeight="1">
      <c r="A11" s="14"/>
      <c r="B11" s="11" t="s">
        <v>480</v>
      </c>
      <c r="C11" s="11" t="s">
        <v>269</v>
      </c>
      <c r="D11" s="11" t="s">
        <v>481</v>
      </c>
      <c r="E11" s="13">
        <v>60000</v>
      </c>
      <c r="F11" s="13"/>
      <c r="G11" s="13"/>
    </row>
    <row r="12" spans="1:7" ht="40.5" customHeight="1">
      <c r="A12" s="14"/>
      <c r="B12" s="11" t="s">
        <v>480</v>
      </c>
      <c r="C12" s="11" t="s">
        <v>271</v>
      </c>
      <c r="D12" s="11" t="s">
        <v>481</v>
      </c>
      <c r="E12" s="13">
        <v>1612</v>
      </c>
      <c r="F12" s="13"/>
      <c r="G12" s="13"/>
    </row>
    <row r="13" spans="1:7" ht="47.25" customHeight="1">
      <c r="A13" s="14"/>
      <c r="B13" s="11" t="s">
        <v>480</v>
      </c>
      <c r="C13" s="11" t="s">
        <v>273</v>
      </c>
      <c r="D13" s="11" t="s">
        <v>481</v>
      </c>
      <c r="E13" s="13">
        <v>15738</v>
      </c>
      <c r="F13" s="13"/>
      <c r="G13" s="13"/>
    </row>
    <row r="14" spans="1:7" ht="38.25" customHeight="1">
      <c r="A14" s="14"/>
      <c r="B14" s="11" t="s">
        <v>480</v>
      </c>
      <c r="C14" s="11" t="s">
        <v>275</v>
      </c>
      <c r="D14" s="11" t="s">
        <v>481</v>
      </c>
      <c r="E14" s="13">
        <v>15924963.369999999</v>
      </c>
      <c r="F14" s="13"/>
      <c r="G14" s="13"/>
    </row>
    <row r="15" spans="1:7" ht="38.25" customHeight="1">
      <c r="A15" s="14"/>
      <c r="B15" s="11" t="s">
        <v>482</v>
      </c>
      <c r="C15" s="11" t="s">
        <v>284</v>
      </c>
      <c r="D15" s="11" t="s">
        <v>481</v>
      </c>
      <c r="E15" s="13">
        <v>67114</v>
      </c>
      <c r="F15" s="13"/>
      <c r="G15" s="13"/>
    </row>
    <row r="16" spans="1:7" ht="54" customHeight="1">
      <c r="A16" s="14"/>
      <c r="B16" s="11" t="s">
        <v>482</v>
      </c>
      <c r="C16" s="11" t="s">
        <v>286</v>
      </c>
      <c r="D16" s="11" t="s">
        <v>481</v>
      </c>
      <c r="E16" s="13">
        <v>2500</v>
      </c>
      <c r="F16" s="13"/>
      <c r="G16" s="13"/>
    </row>
    <row r="17" spans="1:7" ht="18.75" customHeight="1">
      <c r="A17" s="220" t="s">
        <v>55</v>
      </c>
      <c r="B17" s="221" t="s">
        <v>483</v>
      </c>
      <c r="C17" s="221"/>
      <c r="D17" s="222"/>
      <c r="E17" s="13">
        <v>19555727.370000001</v>
      </c>
      <c r="F17" s="13"/>
      <c r="G17" s="13"/>
    </row>
  </sheetData>
  <mergeCells count="11">
    <mergeCell ref="A2:G2"/>
    <mergeCell ref="A3:D3"/>
    <mergeCell ref="E4:G4"/>
    <mergeCell ref="A17:D17"/>
    <mergeCell ref="A4:A6"/>
    <mergeCell ref="B4:B6"/>
    <mergeCell ref="C4:C6"/>
    <mergeCell ref="D4:D6"/>
    <mergeCell ref="E5:E6"/>
    <mergeCell ref="F5:F6"/>
    <mergeCell ref="G5:G6"/>
  </mergeCells>
  <phoneticPr fontId="16" type="noConversion"/>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Right="0"/>
    <pageSetUpPr fitToPage="1"/>
  </sheetPr>
  <dimension ref="A1:S9"/>
  <sheetViews>
    <sheetView showGridLines="0" showZeros="0" topLeftCell="E1" workbookViewId="0">
      <selection activeCell="E8" sqref="E8"/>
    </sheetView>
  </sheetViews>
  <sheetFormatPr defaultColWidth="8.625" defaultRowHeight="12.75" customHeight="1"/>
  <cols>
    <col min="1" max="1" width="15.875" customWidth="1"/>
    <col min="2" max="2" width="35" customWidth="1"/>
    <col min="3" max="19" width="22" customWidth="1"/>
  </cols>
  <sheetData>
    <row r="1" spans="1:19" ht="17.25" customHeight="1">
      <c r="A1" s="107" t="s">
        <v>52</v>
      </c>
      <c r="B1" s="89"/>
      <c r="C1" s="89"/>
      <c r="D1" s="89"/>
      <c r="E1" s="89"/>
      <c r="F1" s="89"/>
      <c r="G1" s="89"/>
      <c r="H1" s="89"/>
      <c r="I1" s="89"/>
      <c r="J1" s="89"/>
      <c r="K1" s="89"/>
      <c r="L1" s="89"/>
      <c r="M1" s="89"/>
      <c r="N1" s="89"/>
      <c r="O1" s="89"/>
      <c r="P1" s="89"/>
      <c r="Q1" s="89"/>
      <c r="R1" s="89"/>
      <c r="S1" s="89"/>
    </row>
    <row r="2" spans="1:19" ht="41.25" customHeight="1">
      <c r="A2" s="88" t="str">
        <f>"2025"&amp;"年部门收入预算表"</f>
        <v>2025年部门收入预算表</v>
      </c>
      <c r="B2" s="89"/>
      <c r="C2" s="89"/>
      <c r="D2" s="89"/>
      <c r="E2" s="89"/>
      <c r="F2" s="89"/>
      <c r="G2" s="89"/>
      <c r="H2" s="89"/>
      <c r="I2" s="89"/>
      <c r="J2" s="89"/>
      <c r="K2" s="89"/>
      <c r="L2" s="89"/>
      <c r="M2" s="89"/>
      <c r="N2" s="89"/>
      <c r="O2" s="89"/>
      <c r="P2" s="89"/>
      <c r="Q2" s="89"/>
      <c r="R2" s="89"/>
      <c r="S2" s="89"/>
    </row>
    <row r="3" spans="1:19" ht="17.25" customHeight="1">
      <c r="A3" s="90" t="str">
        <f>"单位名称："&amp;"寻甸回族彝族自治县第一中学"</f>
        <v>单位名称：寻甸回族彝族自治县第一中学</v>
      </c>
      <c r="B3" s="89"/>
      <c r="S3" s="23" t="s">
        <v>1</v>
      </c>
    </row>
    <row r="4" spans="1:19" ht="21.75" customHeight="1">
      <c r="A4" s="102" t="s">
        <v>53</v>
      </c>
      <c r="B4" s="105" t="s">
        <v>54</v>
      </c>
      <c r="C4" s="105" t="s">
        <v>55</v>
      </c>
      <c r="D4" s="108" t="s">
        <v>56</v>
      </c>
      <c r="E4" s="108"/>
      <c r="F4" s="108"/>
      <c r="G4" s="108"/>
      <c r="H4" s="108"/>
      <c r="I4" s="109"/>
      <c r="J4" s="108"/>
      <c r="K4" s="108"/>
      <c r="L4" s="108"/>
      <c r="M4" s="108"/>
      <c r="N4" s="110"/>
      <c r="O4" s="108" t="s">
        <v>45</v>
      </c>
      <c r="P4" s="108"/>
      <c r="Q4" s="108"/>
      <c r="R4" s="108"/>
      <c r="S4" s="110"/>
    </row>
    <row r="5" spans="1:19" ht="27" customHeight="1">
      <c r="A5" s="103"/>
      <c r="B5" s="94"/>
      <c r="C5" s="94"/>
      <c r="D5" s="94" t="s">
        <v>57</v>
      </c>
      <c r="E5" s="94" t="s">
        <v>58</v>
      </c>
      <c r="F5" s="94" t="s">
        <v>59</v>
      </c>
      <c r="G5" s="94" t="s">
        <v>60</v>
      </c>
      <c r="H5" s="94" t="s">
        <v>61</v>
      </c>
      <c r="I5" s="97" t="s">
        <v>62</v>
      </c>
      <c r="J5" s="98"/>
      <c r="K5" s="98"/>
      <c r="L5" s="98"/>
      <c r="M5" s="98"/>
      <c r="N5" s="99"/>
      <c r="O5" s="94" t="s">
        <v>57</v>
      </c>
      <c r="P5" s="94" t="s">
        <v>58</v>
      </c>
      <c r="Q5" s="94" t="s">
        <v>59</v>
      </c>
      <c r="R5" s="94" t="s">
        <v>60</v>
      </c>
      <c r="S5" s="94" t="s">
        <v>63</v>
      </c>
    </row>
    <row r="6" spans="1:19" ht="30" customHeight="1">
      <c r="A6" s="104"/>
      <c r="B6" s="106"/>
      <c r="C6" s="96"/>
      <c r="D6" s="96"/>
      <c r="E6" s="96"/>
      <c r="F6" s="96"/>
      <c r="G6" s="96"/>
      <c r="H6" s="96"/>
      <c r="I6" s="37" t="s">
        <v>57</v>
      </c>
      <c r="J6" s="85" t="s">
        <v>64</v>
      </c>
      <c r="K6" s="85" t="s">
        <v>65</v>
      </c>
      <c r="L6" s="85" t="s">
        <v>66</v>
      </c>
      <c r="M6" s="85" t="s">
        <v>67</v>
      </c>
      <c r="N6" s="85" t="s">
        <v>68</v>
      </c>
      <c r="O6" s="95"/>
      <c r="P6" s="95"/>
      <c r="Q6" s="95"/>
      <c r="R6" s="95"/>
      <c r="S6" s="96"/>
    </row>
    <row r="7" spans="1:19" ht="15" customHeight="1">
      <c r="A7" s="84">
        <v>1</v>
      </c>
      <c r="B7" s="84">
        <v>2</v>
      </c>
      <c r="C7" s="84">
        <v>3</v>
      </c>
      <c r="D7" s="84">
        <v>4</v>
      </c>
      <c r="E7" s="84">
        <v>5</v>
      </c>
      <c r="F7" s="84">
        <v>6</v>
      </c>
      <c r="G7" s="84">
        <v>7</v>
      </c>
      <c r="H7" s="84">
        <v>8</v>
      </c>
      <c r="I7" s="37">
        <v>9</v>
      </c>
      <c r="J7" s="84">
        <v>10</v>
      </c>
      <c r="K7" s="84">
        <v>11</v>
      </c>
      <c r="L7" s="84">
        <v>12</v>
      </c>
      <c r="M7" s="84">
        <v>13</v>
      </c>
      <c r="N7" s="84">
        <v>14</v>
      </c>
      <c r="O7" s="84">
        <v>15</v>
      </c>
      <c r="P7" s="84">
        <v>16</v>
      </c>
      <c r="Q7" s="84">
        <v>17</v>
      </c>
      <c r="R7" s="84">
        <v>18</v>
      </c>
      <c r="S7" s="84">
        <v>19</v>
      </c>
    </row>
    <row r="8" spans="1:19" ht="18" customHeight="1">
      <c r="A8" s="11" t="s">
        <v>69</v>
      </c>
      <c r="B8" s="11" t="s">
        <v>70</v>
      </c>
      <c r="C8" s="56">
        <v>107331274.92</v>
      </c>
      <c r="D8" s="43">
        <v>107252849.92</v>
      </c>
      <c r="E8" s="43">
        <v>102901689.92</v>
      </c>
      <c r="F8" s="43"/>
      <c r="G8" s="43"/>
      <c r="H8" s="43">
        <v>4351160</v>
      </c>
      <c r="I8" s="43"/>
      <c r="J8" s="43"/>
      <c r="K8" s="43"/>
      <c r="L8" s="43"/>
      <c r="M8" s="43"/>
      <c r="N8" s="43"/>
      <c r="O8" s="43">
        <v>78425</v>
      </c>
      <c r="P8" s="43">
        <v>78425</v>
      </c>
      <c r="Q8" s="43"/>
      <c r="R8" s="43"/>
      <c r="S8" s="43"/>
    </row>
    <row r="9" spans="1:19" ht="18" customHeight="1">
      <c r="A9" s="100" t="s">
        <v>55</v>
      </c>
      <c r="B9" s="101"/>
      <c r="C9" s="43">
        <v>107331274.92</v>
      </c>
      <c r="D9" s="43">
        <v>107252849.92</v>
      </c>
      <c r="E9" s="43">
        <v>102901689.92</v>
      </c>
      <c r="F9" s="43"/>
      <c r="G9" s="43"/>
      <c r="H9" s="43">
        <v>4351160</v>
      </c>
      <c r="I9" s="43"/>
      <c r="J9" s="43"/>
      <c r="K9" s="43"/>
      <c r="L9" s="43"/>
      <c r="M9" s="43"/>
      <c r="N9" s="43"/>
      <c r="O9" s="43">
        <v>78425</v>
      </c>
      <c r="P9" s="43">
        <v>78425</v>
      </c>
      <c r="Q9" s="43"/>
      <c r="R9" s="43"/>
      <c r="S9" s="43"/>
    </row>
  </sheetData>
  <mergeCells count="20">
    <mergeCell ref="A1:S1"/>
    <mergeCell ref="A2:S2"/>
    <mergeCell ref="A3:B3"/>
    <mergeCell ref="D4:N4"/>
    <mergeCell ref="O4:S4"/>
    <mergeCell ref="I5:N5"/>
    <mergeCell ref="A9:B9"/>
    <mergeCell ref="A4:A6"/>
    <mergeCell ref="B4:B6"/>
    <mergeCell ref="C4:C6"/>
    <mergeCell ref="D5:D6"/>
    <mergeCell ref="E5:E6"/>
    <mergeCell ref="F5:F6"/>
    <mergeCell ref="G5:G6"/>
    <mergeCell ref="H5:H6"/>
    <mergeCell ref="O5:O6"/>
    <mergeCell ref="P5:P6"/>
    <mergeCell ref="Q5:Q6"/>
    <mergeCell ref="R5:R6"/>
    <mergeCell ref="S5:S6"/>
  </mergeCells>
  <phoneticPr fontId="16" type="noConversion"/>
  <pageMargins left="0.25" right="0.25" top="0.75" bottom="0.75" header="0.3" footer="0.3"/>
  <pageSetup paperSize="9" scale="34" orientation="landscape"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Right="0"/>
    <pageSetUpPr fitToPage="1"/>
  </sheetPr>
  <dimension ref="A1:O28"/>
  <sheetViews>
    <sheetView showGridLines="0" showZeros="0" topLeftCell="E10" workbookViewId="0">
      <selection sqref="A1:O1"/>
    </sheetView>
  </sheetViews>
  <sheetFormatPr defaultColWidth="8.625" defaultRowHeight="12.75" customHeight="1"/>
  <cols>
    <col min="1" max="1" width="14.25" customWidth="1"/>
    <col min="2" max="2" width="37.625" customWidth="1"/>
    <col min="3" max="8" width="24.625" customWidth="1"/>
    <col min="9" max="9" width="26.75" customWidth="1"/>
    <col min="10" max="11" width="24.375" customWidth="1"/>
    <col min="12" max="15" width="24.625" customWidth="1"/>
  </cols>
  <sheetData>
    <row r="1" spans="1:15" ht="17.25" customHeight="1">
      <c r="A1" s="117" t="s">
        <v>71</v>
      </c>
      <c r="B1" s="89"/>
      <c r="C1" s="89"/>
      <c r="D1" s="89"/>
      <c r="E1" s="89"/>
      <c r="F1" s="89"/>
      <c r="G1" s="89"/>
      <c r="H1" s="89"/>
      <c r="I1" s="89"/>
      <c r="J1" s="89"/>
      <c r="K1" s="89"/>
      <c r="L1" s="89"/>
      <c r="M1" s="89"/>
      <c r="N1" s="89"/>
      <c r="O1" s="89"/>
    </row>
    <row r="2" spans="1:15" ht="41.25" customHeight="1">
      <c r="A2" s="88" t="str">
        <f>"2025"&amp;"年部门支出预算表"</f>
        <v>2025年部门支出预算表</v>
      </c>
      <c r="B2" s="89"/>
      <c r="C2" s="89"/>
      <c r="D2" s="89"/>
      <c r="E2" s="89"/>
      <c r="F2" s="89"/>
      <c r="G2" s="89"/>
      <c r="H2" s="89"/>
      <c r="I2" s="89"/>
      <c r="J2" s="89"/>
      <c r="K2" s="89"/>
      <c r="L2" s="89"/>
      <c r="M2" s="89"/>
      <c r="N2" s="89"/>
      <c r="O2" s="89"/>
    </row>
    <row r="3" spans="1:15" ht="17.25" customHeight="1">
      <c r="A3" s="90" t="str">
        <f>"单位名称："&amp;"寻甸回族彝族自治县第一中学"</f>
        <v>单位名称：寻甸回族彝族自治县第一中学</v>
      </c>
      <c r="B3" s="89"/>
      <c r="O3" s="23" t="s">
        <v>1</v>
      </c>
    </row>
    <row r="4" spans="1:15" ht="27" customHeight="1">
      <c r="A4" s="113" t="s">
        <v>72</v>
      </c>
      <c r="B4" s="113" t="s">
        <v>73</v>
      </c>
      <c r="C4" s="113" t="s">
        <v>55</v>
      </c>
      <c r="D4" s="118" t="s">
        <v>58</v>
      </c>
      <c r="E4" s="119"/>
      <c r="F4" s="120"/>
      <c r="G4" s="116" t="s">
        <v>59</v>
      </c>
      <c r="H4" s="116" t="s">
        <v>60</v>
      </c>
      <c r="I4" s="116" t="s">
        <v>74</v>
      </c>
      <c r="J4" s="118" t="s">
        <v>62</v>
      </c>
      <c r="K4" s="119"/>
      <c r="L4" s="119"/>
      <c r="M4" s="119"/>
      <c r="N4" s="121"/>
      <c r="O4" s="122"/>
    </row>
    <row r="5" spans="1:15" ht="42" customHeight="1">
      <c r="A5" s="114"/>
      <c r="B5" s="114"/>
      <c r="C5" s="115"/>
      <c r="D5" s="81" t="s">
        <v>57</v>
      </c>
      <c r="E5" s="81" t="s">
        <v>75</v>
      </c>
      <c r="F5" s="81" t="s">
        <v>76</v>
      </c>
      <c r="G5" s="115"/>
      <c r="H5" s="115"/>
      <c r="I5" s="123"/>
      <c r="J5" s="81" t="s">
        <v>57</v>
      </c>
      <c r="K5" s="76" t="s">
        <v>77</v>
      </c>
      <c r="L5" s="76" t="s">
        <v>78</v>
      </c>
      <c r="M5" s="76" t="s">
        <v>79</v>
      </c>
      <c r="N5" s="76" t="s">
        <v>80</v>
      </c>
      <c r="O5" s="76" t="s">
        <v>81</v>
      </c>
    </row>
    <row r="6" spans="1:15" ht="18" customHeight="1">
      <c r="A6" s="25" t="s">
        <v>82</v>
      </c>
      <c r="B6" s="25" t="s">
        <v>83</v>
      </c>
      <c r="C6" s="25" t="s">
        <v>84</v>
      </c>
      <c r="D6" s="28" t="s">
        <v>85</v>
      </c>
      <c r="E6" s="28" t="s">
        <v>86</v>
      </c>
      <c r="F6" s="28" t="s">
        <v>87</v>
      </c>
      <c r="G6" s="28" t="s">
        <v>88</v>
      </c>
      <c r="H6" s="28" t="s">
        <v>89</v>
      </c>
      <c r="I6" s="28" t="s">
        <v>90</v>
      </c>
      <c r="J6" s="28" t="s">
        <v>91</v>
      </c>
      <c r="K6" s="28" t="s">
        <v>92</v>
      </c>
      <c r="L6" s="28" t="s">
        <v>93</v>
      </c>
      <c r="M6" s="28" t="s">
        <v>94</v>
      </c>
      <c r="N6" s="25" t="s">
        <v>95</v>
      </c>
      <c r="O6" s="28" t="s">
        <v>96</v>
      </c>
    </row>
    <row r="7" spans="1:15" ht="21" customHeight="1">
      <c r="A7" s="29" t="s">
        <v>97</v>
      </c>
      <c r="B7" s="29" t="s">
        <v>98</v>
      </c>
      <c r="C7" s="43">
        <v>84629837.609999999</v>
      </c>
      <c r="D7" s="43">
        <v>80278677.609999999</v>
      </c>
      <c r="E7" s="43">
        <v>60644525.240000002</v>
      </c>
      <c r="F7" s="43">
        <v>19634152.370000001</v>
      </c>
      <c r="G7" s="43"/>
      <c r="H7" s="43"/>
      <c r="I7" s="43">
        <v>4351160</v>
      </c>
      <c r="J7" s="43"/>
      <c r="K7" s="43"/>
      <c r="L7" s="43"/>
      <c r="M7" s="43"/>
      <c r="N7" s="43"/>
      <c r="O7" s="43"/>
    </row>
    <row r="8" spans="1:15" ht="21" customHeight="1">
      <c r="A8" s="82" t="s">
        <v>99</v>
      </c>
      <c r="B8" s="82" t="s">
        <v>100</v>
      </c>
      <c r="C8" s="43">
        <v>84629701.609999999</v>
      </c>
      <c r="D8" s="43">
        <v>80278541.609999999</v>
      </c>
      <c r="E8" s="43">
        <v>60644389.240000002</v>
      </c>
      <c r="F8" s="43">
        <v>19634152.370000001</v>
      </c>
      <c r="G8" s="43"/>
      <c r="H8" s="43"/>
      <c r="I8" s="43">
        <v>4351160</v>
      </c>
      <c r="J8" s="43"/>
      <c r="K8" s="43"/>
      <c r="L8" s="43"/>
      <c r="M8" s="43"/>
      <c r="N8" s="43"/>
      <c r="O8" s="43"/>
    </row>
    <row r="9" spans="1:15" ht="21" customHeight="1">
      <c r="A9" s="83" t="s">
        <v>101</v>
      </c>
      <c r="B9" s="83" t="s">
        <v>102</v>
      </c>
      <c r="C9" s="43">
        <v>20625</v>
      </c>
      <c r="D9" s="43">
        <v>20625</v>
      </c>
      <c r="E9" s="43"/>
      <c r="F9" s="43">
        <v>20625</v>
      </c>
      <c r="G9" s="43"/>
      <c r="H9" s="43"/>
      <c r="I9" s="43"/>
      <c r="J9" s="43"/>
      <c r="K9" s="43"/>
      <c r="L9" s="43"/>
      <c r="M9" s="43"/>
      <c r="N9" s="43"/>
      <c r="O9" s="43"/>
    </row>
    <row r="10" spans="1:15" ht="21" customHeight="1">
      <c r="A10" s="83" t="s">
        <v>103</v>
      </c>
      <c r="B10" s="83" t="s">
        <v>104</v>
      </c>
      <c r="C10" s="43">
        <v>43408.24</v>
      </c>
      <c r="D10" s="43">
        <v>43408.24</v>
      </c>
      <c r="E10" s="43">
        <v>27670.240000000002</v>
      </c>
      <c r="F10" s="43">
        <v>15738</v>
      </c>
      <c r="G10" s="43"/>
      <c r="H10" s="43"/>
      <c r="I10" s="43"/>
      <c r="J10" s="43"/>
      <c r="K10" s="43"/>
      <c r="L10" s="43"/>
      <c r="M10" s="43"/>
      <c r="N10" s="43"/>
      <c r="O10" s="43"/>
    </row>
    <row r="11" spans="1:15" ht="21" customHeight="1">
      <c r="A11" s="83" t="s">
        <v>105</v>
      </c>
      <c r="B11" s="83" t="s">
        <v>106</v>
      </c>
      <c r="C11" s="43">
        <v>84565668.370000005</v>
      </c>
      <c r="D11" s="43">
        <v>80214508.370000005</v>
      </c>
      <c r="E11" s="43">
        <v>60616719</v>
      </c>
      <c r="F11" s="43">
        <v>19597789.370000001</v>
      </c>
      <c r="G11" s="43"/>
      <c r="H11" s="43"/>
      <c r="I11" s="43">
        <v>4351160</v>
      </c>
      <c r="J11" s="43"/>
      <c r="K11" s="43"/>
      <c r="L11" s="43"/>
      <c r="M11" s="43"/>
      <c r="N11" s="43"/>
      <c r="O11" s="43"/>
    </row>
    <row r="12" spans="1:15" ht="21" customHeight="1">
      <c r="A12" s="82" t="s">
        <v>107</v>
      </c>
      <c r="B12" s="82" t="s">
        <v>108</v>
      </c>
      <c r="C12" s="43">
        <v>136</v>
      </c>
      <c r="D12" s="43">
        <v>136</v>
      </c>
      <c r="E12" s="43">
        <v>136</v>
      </c>
      <c r="F12" s="43"/>
      <c r="G12" s="43"/>
      <c r="H12" s="43"/>
      <c r="I12" s="43"/>
      <c r="J12" s="43"/>
      <c r="K12" s="43"/>
      <c r="L12" s="43"/>
      <c r="M12" s="43"/>
      <c r="N12" s="43"/>
      <c r="O12" s="43"/>
    </row>
    <row r="13" spans="1:15" ht="21" customHeight="1">
      <c r="A13" s="83" t="s">
        <v>109</v>
      </c>
      <c r="B13" s="83" t="s">
        <v>110</v>
      </c>
      <c r="C13" s="43">
        <v>136</v>
      </c>
      <c r="D13" s="43">
        <v>136</v>
      </c>
      <c r="E13" s="43">
        <v>136</v>
      </c>
      <c r="F13" s="43"/>
      <c r="G13" s="43"/>
      <c r="H13" s="43"/>
      <c r="I13" s="43"/>
      <c r="J13" s="43"/>
      <c r="K13" s="43"/>
      <c r="L13" s="43"/>
      <c r="M13" s="43"/>
      <c r="N13" s="43"/>
      <c r="O13" s="43"/>
    </row>
    <row r="14" spans="1:15" ht="21" customHeight="1">
      <c r="A14" s="29" t="s">
        <v>111</v>
      </c>
      <c r="B14" s="29" t="s">
        <v>112</v>
      </c>
      <c r="C14" s="43">
        <v>9024190.0899999999</v>
      </c>
      <c r="D14" s="43">
        <v>9024190.0899999999</v>
      </c>
      <c r="E14" s="43">
        <v>9024190.0899999999</v>
      </c>
      <c r="F14" s="43"/>
      <c r="G14" s="43"/>
      <c r="H14" s="43"/>
      <c r="I14" s="43"/>
      <c r="J14" s="43"/>
      <c r="K14" s="43"/>
      <c r="L14" s="43"/>
      <c r="M14" s="43"/>
      <c r="N14" s="43"/>
      <c r="O14" s="43"/>
    </row>
    <row r="15" spans="1:15" ht="21" customHeight="1">
      <c r="A15" s="82" t="s">
        <v>113</v>
      </c>
      <c r="B15" s="82" t="s">
        <v>114</v>
      </c>
      <c r="C15" s="43">
        <v>8980774.0899999999</v>
      </c>
      <c r="D15" s="43">
        <v>8980774.0899999999</v>
      </c>
      <c r="E15" s="43">
        <v>8980774.0899999999</v>
      </c>
      <c r="F15" s="43"/>
      <c r="G15" s="43"/>
      <c r="H15" s="43"/>
      <c r="I15" s="43"/>
      <c r="J15" s="43"/>
      <c r="K15" s="43"/>
      <c r="L15" s="43"/>
      <c r="M15" s="43"/>
      <c r="N15" s="43"/>
      <c r="O15" s="43"/>
    </row>
    <row r="16" spans="1:15" ht="21" customHeight="1">
      <c r="A16" s="83" t="s">
        <v>115</v>
      </c>
      <c r="B16" s="83" t="s">
        <v>116</v>
      </c>
      <c r="C16" s="43">
        <v>7980774.0899999999</v>
      </c>
      <c r="D16" s="43">
        <v>7980774.0899999999</v>
      </c>
      <c r="E16" s="43">
        <v>7980774.0899999999</v>
      </c>
      <c r="F16" s="43"/>
      <c r="G16" s="43"/>
      <c r="H16" s="43"/>
      <c r="I16" s="43"/>
      <c r="J16" s="43"/>
      <c r="K16" s="43"/>
      <c r="L16" s="43"/>
      <c r="M16" s="43"/>
      <c r="N16" s="43"/>
      <c r="O16" s="43"/>
    </row>
    <row r="17" spans="1:15" ht="21" customHeight="1">
      <c r="A17" s="83" t="s">
        <v>117</v>
      </c>
      <c r="B17" s="83" t="s">
        <v>118</v>
      </c>
      <c r="C17" s="43">
        <v>1000000</v>
      </c>
      <c r="D17" s="43">
        <v>1000000</v>
      </c>
      <c r="E17" s="43">
        <v>1000000</v>
      </c>
      <c r="F17" s="43"/>
      <c r="G17" s="43"/>
      <c r="H17" s="43"/>
      <c r="I17" s="43"/>
      <c r="J17" s="43"/>
      <c r="K17" s="43"/>
      <c r="L17" s="43"/>
      <c r="M17" s="43"/>
      <c r="N17" s="43"/>
      <c r="O17" s="43"/>
    </row>
    <row r="18" spans="1:15" ht="21" customHeight="1">
      <c r="A18" s="82" t="s">
        <v>119</v>
      </c>
      <c r="B18" s="82" t="s">
        <v>120</v>
      </c>
      <c r="C18" s="43">
        <v>43416</v>
      </c>
      <c r="D18" s="43">
        <v>43416</v>
      </c>
      <c r="E18" s="43">
        <v>43416</v>
      </c>
      <c r="F18" s="43"/>
      <c r="G18" s="43"/>
      <c r="H18" s="43"/>
      <c r="I18" s="43"/>
      <c r="J18" s="43"/>
      <c r="K18" s="43"/>
      <c r="L18" s="43"/>
      <c r="M18" s="43"/>
      <c r="N18" s="43"/>
      <c r="O18" s="43"/>
    </row>
    <row r="19" spans="1:15" ht="21" customHeight="1">
      <c r="A19" s="83" t="s">
        <v>121</v>
      </c>
      <c r="B19" s="83" t="s">
        <v>122</v>
      </c>
      <c r="C19" s="43">
        <v>43416</v>
      </c>
      <c r="D19" s="43">
        <v>43416</v>
      </c>
      <c r="E19" s="43">
        <v>43416</v>
      </c>
      <c r="F19" s="43"/>
      <c r="G19" s="43"/>
      <c r="H19" s="43"/>
      <c r="I19" s="43"/>
      <c r="J19" s="43"/>
      <c r="K19" s="43"/>
      <c r="L19" s="43"/>
      <c r="M19" s="43"/>
      <c r="N19" s="43"/>
      <c r="O19" s="43"/>
    </row>
    <row r="20" spans="1:15" ht="21" customHeight="1">
      <c r="A20" s="29" t="s">
        <v>123</v>
      </c>
      <c r="B20" s="29" t="s">
        <v>124</v>
      </c>
      <c r="C20" s="43">
        <v>7691666.6600000001</v>
      </c>
      <c r="D20" s="43">
        <v>7691666.6600000001</v>
      </c>
      <c r="E20" s="43">
        <v>7691666.6600000001</v>
      </c>
      <c r="F20" s="43"/>
      <c r="G20" s="43"/>
      <c r="H20" s="43"/>
      <c r="I20" s="43"/>
      <c r="J20" s="43"/>
      <c r="K20" s="43"/>
      <c r="L20" s="43"/>
      <c r="M20" s="43"/>
      <c r="N20" s="43"/>
      <c r="O20" s="43"/>
    </row>
    <row r="21" spans="1:15" ht="21" customHeight="1">
      <c r="A21" s="82" t="s">
        <v>125</v>
      </c>
      <c r="B21" s="82" t="s">
        <v>126</v>
      </c>
      <c r="C21" s="43">
        <v>7691666.6600000001</v>
      </c>
      <c r="D21" s="43">
        <v>7691666.6600000001</v>
      </c>
      <c r="E21" s="43">
        <v>7691666.6600000001</v>
      </c>
      <c r="F21" s="43"/>
      <c r="G21" s="43"/>
      <c r="H21" s="43"/>
      <c r="I21" s="43"/>
      <c r="J21" s="43"/>
      <c r="K21" s="43"/>
      <c r="L21" s="43"/>
      <c r="M21" s="43"/>
      <c r="N21" s="43"/>
      <c r="O21" s="43"/>
    </row>
    <row r="22" spans="1:15" ht="21" customHeight="1">
      <c r="A22" s="83" t="s">
        <v>127</v>
      </c>
      <c r="B22" s="83" t="s">
        <v>128</v>
      </c>
      <c r="C22" s="43">
        <v>4621264.37</v>
      </c>
      <c r="D22" s="43">
        <v>4621264.37</v>
      </c>
      <c r="E22" s="43">
        <v>4621264.37</v>
      </c>
      <c r="F22" s="43"/>
      <c r="G22" s="43"/>
      <c r="H22" s="43"/>
      <c r="I22" s="43"/>
      <c r="J22" s="43"/>
      <c r="K22" s="43"/>
      <c r="L22" s="43"/>
      <c r="M22" s="43"/>
      <c r="N22" s="43"/>
      <c r="O22" s="43"/>
    </row>
    <row r="23" spans="1:15" ht="21" customHeight="1">
      <c r="A23" s="83" t="s">
        <v>129</v>
      </c>
      <c r="B23" s="83" t="s">
        <v>130</v>
      </c>
      <c r="C23" s="43">
        <v>2713971.9</v>
      </c>
      <c r="D23" s="43">
        <v>2713971.9</v>
      </c>
      <c r="E23" s="43">
        <v>2713971.9</v>
      </c>
      <c r="F23" s="43"/>
      <c r="G23" s="43"/>
      <c r="H23" s="43"/>
      <c r="I23" s="43"/>
      <c r="J23" s="43"/>
      <c r="K23" s="43"/>
      <c r="L23" s="43"/>
      <c r="M23" s="43"/>
      <c r="N23" s="43"/>
      <c r="O23" s="43"/>
    </row>
    <row r="24" spans="1:15" ht="21" customHeight="1">
      <c r="A24" s="83" t="s">
        <v>131</v>
      </c>
      <c r="B24" s="83" t="s">
        <v>132</v>
      </c>
      <c r="C24" s="43">
        <v>356430.39</v>
      </c>
      <c r="D24" s="43">
        <v>356430.39</v>
      </c>
      <c r="E24" s="43">
        <v>356430.39</v>
      </c>
      <c r="F24" s="43"/>
      <c r="G24" s="43"/>
      <c r="H24" s="43"/>
      <c r="I24" s="43"/>
      <c r="J24" s="43"/>
      <c r="K24" s="43"/>
      <c r="L24" s="43"/>
      <c r="M24" s="43"/>
      <c r="N24" s="43"/>
      <c r="O24" s="43"/>
    </row>
    <row r="25" spans="1:15" ht="21" customHeight="1">
      <c r="A25" s="29" t="s">
        <v>133</v>
      </c>
      <c r="B25" s="29" t="s">
        <v>134</v>
      </c>
      <c r="C25" s="43">
        <v>5985580.5599999996</v>
      </c>
      <c r="D25" s="43">
        <v>5985580.5599999996</v>
      </c>
      <c r="E25" s="43">
        <v>5985580.5599999996</v>
      </c>
      <c r="F25" s="43"/>
      <c r="G25" s="43"/>
      <c r="H25" s="43"/>
      <c r="I25" s="43"/>
      <c r="J25" s="43"/>
      <c r="K25" s="43"/>
      <c r="L25" s="43"/>
      <c r="M25" s="43"/>
      <c r="N25" s="43"/>
      <c r="O25" s="43"/>
    </row>
    <row r="26" spans="1:15" ht="21" customHeight="1">
      <c r="A26" s="82" t="s">
        <v>135</v>
      </c>
      <c r="B26" s="82" t="s">
        <v>136</v>
      </c>
      <c r="C26" s="43">
        <v>5985580.5599999996</v>
      </c>
      <c r="D26" s="43">
        <v>5985580.5599999996</v>
      </c>
      <c r="E26" s="43">
        <v>5985580.5599999996</v>
      </c>
      <c r="F26" s="43"/>
      <c r="G26" s="43"/>
      <c r="H26" s="43"/>
      <c r="I26" s="43"/>
      <c r="J26" s="43"/>
      <c r="K26" s="43"/>
      <c r="L26" s="43"/>
      <c r="M26" s="43"/>
      <c r="N26" s="43"/>
      <c r="O26" s="43"/>
    </row>
    <row r="27" spans="1:15" ht="21" customHeight="1">
      <c r="A27" s="83" t="s">
        <v>137</v>
      </c>
      <c r="B27" s="83" t="s">
        <v>138</v>
      </c>
      <c r="C27" s="43">
        <v>5985580.5599999996</v>
      </c>
      <c r="D27" s="43">
        <v>5985580.5599999996</v>
      </c>
      <c r="E27" s="43">
        <v>5985580.5599999996</v>
      </c>
      <c r="F27" s="43"/>
      <c r="G27" s="43"/>
      <c r="H27" s="43"/>
      <c r="I27" s="43"/>
      <c r="J27" s="43"/>
      <c r="K27" s="43"/>
      <c r="L27" s="43"/>
      <c r="M27" s="43"/>
      <c r="N27" s="43"/>
      <c r="O27" s="43"/>
    </row>
    <row r="28" spans="1:15" ht="21" customHeight="1">
      <c r="A28" s="111" t="s">
        <v>55</v>
      </c>
      <c r="B28" s="112"/>
      <c r="C28" s="43">
        <v>107331274.92</v>
      </c>
      <c r="D28" s="43">
        <v>102980114.92</v>
      </c>
      <c r="E28" s="43">
        <v>83345962.549999997</v>
      </c>
      <c r="F28" s="43">
        <v>19634152.370000001</v>
      </c>
      <c r="G28" s="43"/>
      <c r="H28" s="43"/>
      <c r="I28" s="43">
        <v>4351160</v>
      </c>
      <c r="J28" s="43"/>
      <c r="K28" s="43"/>
      <c r="L28" s="43"/>
      <c r="M28" s="43"/>
      <c r="N28" s="43"/>
      <c r="O28" s="43"/>
    </row>
  </sheetData>
  <mergeCells count="12">
    <mergeCell ref="A1:O1"/>
    <mergeCell ref="A2:O2"/>
    <mergeCell ref="A3:B3"/>
    <mergeCell ref="D4:F4"/>
    <mergeCell ref="J4:O4"/>
    <mergeCell ref="H4:H5"/>
    <mergeCell ref="I4:I5"/>
    <mergeCell ref="A28:B28"/>
    <mergeCell ref="A4:A5"/>
    <mergeCell ref="B4:B5"/>
    <mergeCell ref="C4:C5"/>
    <mergeCell ref="G4:G5"/>
  </mergeCells>
  <phoneticPr fontId="16" type="noConversion"/>
  <pageMargins left="0.25" right="0.25" top="0.75" bottom="0.75" header="0.3" footer="0.3"/>
  <pageSetup paperSize="9" scale="39" orientation="landscape" horizontalDpi="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Right="0"/>
    <pageSetUpPr fitToPage="1"/>
  </sheetPr>
  <dimension ref="A1:D34"/>
  <sheetViews>
    <sheetView showGridLines="0" showZeros="0" workbookViewId="0">
      <selection activeCell="B7" sqref="B7"/>
    </sheetView>
  </sheetViews>
  <sheetFormatPr defaultColWidth="8.625" defaultRowHeight="12.75" customHeight="1"/>
  <cols>
    <col min="1" max="4" width="35.625" customWidth="1"/>
  </cols>
  <sheetData>
    <row r="1" spans="1:4" ht="15" customHeight="1">
      <c r="A1" s="21"/>
      <c r="B1" s="23"/>
      <c r="C1" s="23"/>
      <c r="D1" s="23" t="s">
        <v>139</v>
      </c>
    </row>
    <row r="2" spans="1:4" ht="41.25" customHeight="1">
      <c r="A2" s="88" t="str">
        <f>"2025"&amp;"年部门财政拨款收支预算总表"</f>
        <v>2025年部门财政拨款收支预算总表</v>
      </c>
      <c r="B2" s="89"/>
      <c r="C2" s="89"/>
      <c r="D2" s="89"/>
    </row>
    <row r="3" spans="1:4" ht="17.25" customHeight="1">
      <c r="A3" s="90" t="str">
        <f>"单位名称："&amp;"寻甸回族彝族自治县第一中学"</f>
        <v>单位名称：寻甸回族彝族自治县第一中学</v>
      </c>
      <c r="B3" s="91"/>
      <c r="D3" s="23" t="s">
        <v>1</v>
      </c>
    </row>
    <row r="4" spans="1:4" ht="17.25" customHeight="1">
      <c r="A4" s="92" t="s">
        <v>2</v>
      </c>
      <c r="B4" s="93"/>
      <c r="C4" s="92" t="s">
        <v>3</v>
      </c>
      <c r="D4" s="93"/>
    </row>
    <row r="5" spans="1:4" ht="18.75" customHeight="1">
      <c r="A5" s="76" t="s">
        <v>4</v>
      </c>
      <c r="B5" s="76" t="s">
        <v>5</v>
      </c>
      <c r="C5" s="76" t="s">
        <v>6</v>
      </c>
      <c r="D5" s="76" t="s">
        <v>5</v>
      </c>
    </row>
    <row r="6" spans="1:4" ht="16.5" customHeight="1">
      <c r="A6" s="77" t="s">
        <v>140</v>
      </c>
      <c r="B6" s="43">
        <v>102901689.92</v>
      </c>
      <c r="C6" s="77" t="s">
        <v>141</v>
      </c>
      <c r="D6" s="56">
        <v>102980114.92</v>
      </c>
    </row>
    <row r="7" spans="1:4" ht="16.5" customHeight="1">
      <c r="A7" s="77" t="s">
        <v>142</v>
      </c>
      <c r="B7" s="43">
        <v>102901689.92</v>
      </c>
      <c r="C7" s="77" t="s">
        <v>143</v>
      </c>
      <c r="D7" s="56"/>
    </row>
    <row r="8" spans="1:4" ht="16.5" customHeight="1">
      <c r="A8" s="77" t="s">
        <v>144</v>
      </c>
      <c r="B8" s="43"/>
      <c r="C8" s="77" t="s">
        <v>145</v>
      </c>
      <c r="D8" s="56"/>
    </row>
    <row r="9" spans="1:4" ht="16.5" customHeight="1">
      <c r="A9" s="77" t="s">
        <v>146</v>
      </c>
      <c r="B9" s="43"/>
      <c r="C9" s="77" t="s">
        <v>147</v>
      </c>
      <c r="D9" s="56"/>
    </row>
    <row r="10" spans="1:4" ht="16.5" customHeight="1">
      <c r="A10" s="77" t="s">
        <v>148</v>
      </c>
      <c r="B10" s="43">
        <v>78425</v>
      </c>
      <c r="C10" s="77" t="s">
        <v>149</v>
      </c>
      <c r="D10" s="56"/>
    </row>
    <row r="11" spans="1:4" ht="16.5" customHeight="1">
      <c r="A11" s="77" t="s">
        <v>142</v>
      </c>
      <c r="B11" s="43">
        <v>78425</v>
      </c>
      <c r="C11" s="77" t="s">
        <v>150</v>
      </c>
      <c r="D11" s="56">
        <v>80278677.609999999</v>
      </c>
    </row>
    <row r="12" spans="1:4" ht="16.5" customHeight="1">
      <c r="A12" s="72" t="s">
        <v>144</v>
      </c>
      <c r="B12" s="43"/>
      <c r="C12" s="36" t="s">
        <v>151</v>
      </c>
      <c r="D12" s="56"/>
    </row>
    <row r="13" spans="1:4" ht="16.5" customHeight="1">
      <c r="A13" s="72" t="s">
        <v>146</v>
      </c>
      <c r="B13" s="43"/>
      <c r="C13" s="36" t="s">
        <v>152</v>
      </c>
      <c r="D13" s="56"/>
    </row>
    <row r="14" spans="1:4" ht="16.5" customHeight="1">
      <c r="A14" s="78"/>
      <c r="B14" s="43"/>
      <c r="C14" s="36" t="s">
        <v>153</v>
      </c>
      <c r="D14" s="56">
        <v>9024190.0899999999</v>
      </c>
    </row>
    <row r="15" spans="1:4" ht="16.5" customHeight="1">
      <c r="A15" s="78"/>
      <c r="B15" s="43"/>
      <c r="C15" s="36" t="s">
        <v>154</v>
      </c>
      <c r="D15" s="56">
        <v>7691666.6600000001</v>
      </c>
    </row>
    <row r="16" spans="1:4" ht="16.5" customHeight="1">
      <c r="A16" s="78"/>
      <c r="B16" s="43"/>
      <c r="C16" s="36" t="s">
        <v>155</v>
      </c>
      <c r="D16" s="56"/>
    </row>
    <row r="17" spans="1:4" ht="16.5" customHeight="1">
      <c r="A17" s="78"/>
      <c r="B17" s="43"/>
      <c r="C17" s="36" t="s">
        <v>156</v>
      </c>
      <c r="D17" s="56"/>
    </row>
    <row r="18" spans="1:4" ht="16.5" customHeight="1">
      <c r="A18" s="78"/>
      <c r="B18" s="43"/>
      <c r="C18" s="36" t="s">
        <v>157</v>
      </c>
      <c r="D18" s="56"/>
    </row>
    <row r="19" spans="1:4" ht="16.5" customHeight="1">
      <c r="A19" s="78"/>
      <c r="B19" s="43"/>
      <c r="C19" s="36" t="s">
        <v>158</v>
      </c>
      <c r="D19" s="56"/>
    </row>
    <row r="20" spans="1:4" ht="16.5" customHeight="1">
      <c r="A20" s="78"/>
      <c r="B20" s="43"/>
      <c r="C20" s="36" t="s">
        <v>159</v>
      </c>
      <c r="D20" s="56"/>
    </row>
    <row r="21" spans="1:4" ht="16.5" customHeight="1">
      <c r="A21" s="78"/>
      <c r="B21" s="43"/>
      <c r="C21" s="36" t="s">
        <v>160</v>
      </c>
      <c r="D21" s="56"/>
    </row>
    <row r="22" spans="1:4" ht="16.5" customHeight="1">
      <c r="A22" s="78"/>
      <c r="B22" s="43"/>
      <c r="C22" s="36" t="s">
        <v>161</v>
      </c>
      <c r="D22" s="56"/>
    </row>
    <row r="23" spans="1:4" ht="16.5" customHeight="1">
      <c r="A23" s="78"/>
      <c r="B23" s="43"/>
      <c r="C23" s="36" t="s">
        <v>162</v>
      </c>
      <c r="D23" s="56"/>
    </row>
    <row r="24" spans="1:4" ht="16.5" customHeight="1">
      <c r="A24" s="78"/>
      <c r="B24" s="43"/>
      <c r="C24" s="36" t="s">
        <v>163</v>
      </c>
      <c r="D24" s="56"/>
    </row>
    <row r="25" spans="1:4" ht="16.5" customHeight="1">
      <c r="A25" s="78"/>
      <c r="B25" s="43"/>
      <c r="C25" s="36" t="s">
        <v>164</v>
      </c>
      <c r="D25" s="56">
        <v>5985580.5599999996</v>
      </c>
    </row>
    <row r="26" spans="1:4" ht="16.5" customHeight="1">
      <c r="A26" s="78"/>
      <c r="B26" s="43"/>
      <c r="C26" s="36" t="s">
        <v>165</v>
      </c>
      <c r="D26" s="56"/>
    </row>
    <row r="27" spans="1:4" ht="16.5" customHeight="1">
      <c r="A27" s="78"/>
      <c r="B27" s="43"/>
      <c r="C27" s="36" t="s">
        <v>166</v>
      </c>
      <c r="D27" s="56"/>
    </row>
    <row r="28" spans="1:4" ht="16.5" customHeight="1">
      <c r="A28" s="78"/>
      <c r="B28" s="43"/>
      <c r="C28" s="36" t="s">
        <v>167</v>
      </c>
      <c r="D28" s="56"/>
    </row>
    <row r="29" spans="1:4" ht="16.5" customHeight="1">
      <c r="A29" s="78"/>
      <c r="B29" s="43"/>
      <c r="C29" s="36" t="s">
        <v>168</v>
      </c>
      <c r="D29" s="56"/>
    </row>
    <row r="30" spans="1:4" ht="16.5" customHeight="1">
      <c r="A30" s="78"/>
      <c r="B30" s="43"/>
      <c r="C30" s="36" t="s">
        <v>169</v>
      </c>
      <c r="D30" s="56"/>
    </row>
    <row r="31" spans="1:4" ht="16.5" customHeight="1">
      <c r="A31" s="78"/>
      <c r="B31" s="43"/>
      <c r="C31" s="72" t="s">
        <v>170</v>
      </c>
      <c r="D31" s="56"/>
    </row>
    <row r="32" spans="1:4" ht="16.5" customHeight="1">
      <c r="A32" s="78"/>
      <c r="B32" s="43"/>
      <c r="C32" s="72" t="s">
        <v>171</v>
      </c>
      <c r="D32" s="56"/>
    </row>
    <row r="33" spans="1:4" ht="16.5" customHeight="1">
      <c r="A33" s="78"/>
      <c r="B33" s="43"/>
      <c r="C33" s="16" t="s">
        <v>172</v>
      </c>
      <c r="D33" s="56"/>
    </row>
    <row r="34" spans="1:4" ht="15" customHeight="1">
      <c r="A34" s="79" t="s">
        <v>50</v>
      </c>
      <c r="B34" s="80">
        <v>102980114.92</v>
      </c>
      <c r="C34" s="79" t="s">
        <v>51</v>
      </c>
      <c r="D34" s="80">
        <v>102980114.92</v>
      </c>
    </row>
  </sheetData>
  <mergeCells count="4">
    <mergeCell ref="A2:D2"/>
    <mergeCell ref="A3:B3"/>
    <mergeCell ref="A4:B4"/>
    <mergeCell ref="C4:D4"/>
  </mergeCells>
  <phoneticPr fontId="16" type="noConversion"/>
  <pageMargins left="0.25" right="0.25" top="0.75" bottom="0.75" header="0.3" footer="0.3"/>
  <pageSetup paperSize="9" scale="82" orientation="landscape" horizontalDpi="0"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Right="0"/>
    <pageSetUpPr fitToPage="1"/>
  </sheetPr>
  <dimension ref="A1:G28"/>
  <sheetViews>
    <sheetView showZeros="0" workbookViewId="0"/>
  </sheetViews>
  <sheetFormatPr defaultColWidth="9.125" defaultRowHeight="14.25" customHeight="1"/>
  <cols>
    <col min="1" max="1" width="20.125" customWidth="1"/>
    <col min="2" max="2" width="44" customWidth="1"/>
    <col min="3" max="7" width="24.125" customWidth="1"/>
  </cols>
  <sheetData>
    <row r="1" spans="1:7" ht="14.25" customHeight="1">
      <c r="D1" s="68"/>
      <c r="F1" s="38"/>
      <c r="G1" s="69" t="s">
        <v>173</v>
      </c>
    </row>
    <row r="2" spans="1:7" ht="41.25" customHeight="1">
      <c r="A2" s="124" t="str">
        <f>"2025"&amp;"年一般公共预算支出预算表（按功能科目分类）"</f>
        <v>2025年一般公共预算支出预算表（按功能科目分类）</v>
      </c>
      <c r="B2" s="124"/>
      <c r="C2" s="124"/>
      <c r="D2" s="124"/>
      <c r="E2" s="124"/>
      <c r="F2" s="124"/>
      <c r="G2" s="124"/>
    </row>
    <row r="3" spans="1:7" ht="18" customHeight="1">
      <c r="A3" s="3" t="str">
        <f>"单位名称："&amp;"寻甸回族彝族自治县第一中学"</f>
        <v>单位名称：寻甸回族彝族自治县第一中学</v>
      </c>
      <c r="F3" s="63"/>
      <c r="G3" s="69" t="s">
        <v>1</v>
      </c>
    </row>
    <row r="4" spans="1:7" ht="20.25" customHeight="1">
      <c r="A4" s="125" t="s">
        <v>174</v>
      </c>
      <c r="B4" s="126"/>
      <c r="C4" s="132" t="s">
        <v>55</v>
      </c>
      <c r="D4" s="127" t="s">
        <v>75</v>
      </c>
      <c r="E4" s="128"/>
      <c r="F4" s="129"/>
      <c r="G4" s="134" t="s">
        <v>76</v>
      </c>
    </row>
    <row r="5" spans="1:7" ht="20.25" customHeight="1">
      <c r="A5" s="74" t="s">
        <v>72</v>
      </c>
      <c r="B5" s="74" t="s">
        <v>73</v>
      </c>
      <c r="C5" s="133"/>
      <c r="D5" s="65" t="s">
        <v>57</v>
      </c>
      <c r="E5" s="65" t="s">
        <v>175</v>
      </c>
      <c r="F5" s="65" t="s">
        <v>176</v>
      </c>
      <c r="G5" s="135"/>
    </row>
    <row r="6" spans="1:7" ht="15" customHeight="1">
      <c r="A6" s="32" t="s">
        <v>82</v>
      </c>
      <c r="B6" s="32" t="s">
        <v>83</v>
      </c>
      <c r="C6" s="32" t="s">
        <v>84</v>
      </c>
      <c r="D6" s="32" t="s">
        <v>85</v>
      </c>
      <c r="E6" s="32" t="s">
        <v>86</v>
      </c>
      <c r="F6" s="32" t="s">
        <v>87</v>
      </c>
      <c r="G6" s="32" t="s">
        <v>88</v>
      </c>
    </row>
    <row r="7" spans="1:7" ht="18" customHeight="1">
      <c r="A7" s="16" t="s">
        <v>97</v>
      </c>
      <c r="B7" s="16" t="s">
        <v>98</v>
      </c>
      <c r="C7" s="43">
        <v>80278677.609999999</v>
      </c>
      <c r="D7" s="43">
        <v>60644525.240000002</v>
      </c>
      <c r="E7" s="43">
        <v>53988401.399999999</v>
      </c>
      <c r="F7" s="43">
        <v>6656123.8399999999</v>
      </c>
      <c r="G7" s="43">
        <v>19634152.370000001</v>
      </c>
    </row>
    <row r="8" spans="1:7" ht="18" customHeight="1">
      <c r="A8" s="67" t="s">
        <v>99</v>
      </c>
      <c r="B8" s="67" t="s">
        <v>100</v>
      </c>
      <c r="C8" s="43">
        <v>80278541.609999999</v>
      </c>
      <c r="D8" s="43">
        <v>60644389.240000002</v>
      </c>
      <c r="E8" s="43">
        <v>53988401.399999999</v>
      </c>
      <c r="F8" s="43">
        <v>6655987.8399999999</v>
      </c>
      <c r="G8" s="43">
        <v>19634152.370000001</v>
      </c>
    </row>
    <row r="9" spans="1:7" ht="18" customHeight="1">
      <c r="A9" s="75" t="s">
        <v>101</v>
      </c>
      <c r="B9" s="75" t="s">
        <v>102</v>
      </c>
      <c r="C9" s="43">
        <v>20625</v>
      </c>
      <c r="D9" s="43"/>
      <c r="E9" s="43"/>
      <c r="F9" s="43"/>
      <c r="G9" s="43">
        <v>20625</v>
      </c>
    </row>
    <row r="10" spans="1:7" ht="18" customHeight="1">
      <c r="A10" s="75" t="s">
        <v>103</v>
      </c>
      <c r="B10" s="75" t="s">
        <v>104</v>
      </c>
      <c r="C10" s="43">
        <v>43408.24</v>
      </c>
      <c r="D10" s="43">
        <v>27670.240000000002</v>
      </c>
      <c r="E10" s="43">
        <v>3002.4</v>
      </c>
      <c r="F10" s="43">
        <v>24667.84</v>
      </c>
      <c r="G10" s="43">
        <v>15738</v>
      </c>
    </row>
    <row r="11" spans="1:7" ht="18" customHeight="1">
      <c r="A11" s="75" t="s">
        <v>105</v>
      </c>
      <c r="B11" s="75" t="s">
        <v>106</v>
      </c>
      <c r="C11" s="43">
        <v>80214508.370000005</v>
      </c>
      <c r="D11" s="43">
        <v>60616719</v>
      </c>
      <c r="E11" s="43">
        <v>53985399</v>
      </c>
      <c r="F11" s="43">
        <v>6631320</v>
      </c>
      <c r="G11" s="43">
        <v>19597789.370000001</v>
      </c>
    </row>
    <row r="12" spans="1:7" ht="18" customHeight="1">
      <c r="A12" s="67" t="s">
        <v>107</v>
      </c>
      <c r="B12" s="67" t="s">
        <v>108</v>
      </c>
      <c r="C12" s="43">
        <v>136</v>
      </c>
      <c r="D12" s="43">
        <v>136</v>
      </c>
      <c r="E12" s="43"/>
      <c r="F12" s="43">
        <v>136</v>
      </c>
      <c r="G12" s="43"/>
    </row>
    <row r="13" spans="1:7" ht="18" customHeight="1">
      <c r="A13" s="75" t="s">
        <v>109</v>
      </c>
      <c r="B13" s="75" t="s">
        <v>110</v>
      </c>
      <c r="C13" s="43">
        <v>136</v>
      </c>
      <c r="D13" s="43">
        <v>136</v>
      </c>
      <c r="E13" s="43"/>
      <c r="F13" s="43">
        <v>136</v>
      </c>
      <c r="G13" s="43"/>
    </row>
    <row r="14" spans="1:7" ht="18" customHeight="1">
      <c r="A14" s="16" t="s">
        <v>111</v>
      </c>
      <c r="B14" s="16" t="s">
        <v>112</v>
      </c>
      <c r="C14" s="43">
        <v>9024190.0899999999</v>
      </c>
      <c r="D14" s="43">
        <v>9024190.0899999999</v>
      </c>
      <c r="E14" s="43">
        <v>9024190.0899999999</v>
      </c>
      <c r="F14" s="43"/>
      <c r="G14" s="43"/>
    </row>
    <row r="15" spans="1:7" ht="18" customHeight="1">
      <c r="A15" s="67" t="s">
        <v>113</v>
      </c>
      <c r="B15" s="67" t="s">
        <v>114</v>
      </c>
      <c r="C15" s="43">
        <v>8980774.0899999999</v>
      </c>
      <c r="D15" s="43">
        <v>8980774.0899999999</v>
      </c>
      <c r="E15" s="43">
        <v>8980774.0899999999</v>
      </c>
      <c r="F15" s="43"/>
      <c r="G15" s="43"/>
    </row>
    <row r="16" spans="1:7" ht="18" customHeight="1">
      <c r="A16" s="75" t="s">
        <v>115</v>
      </c>
      <c r="B16" s="75" t="s">
        <v>116</v>
      </c>
      <c r="C16" s="43">
        <v>7980774.0899999999</v>
      </c>
      <c r="D16" s="43">
        <v>7980774.0899999999</v>
      </c>
      <c r="E16" s="43">
        <v>7980774.0899999999</v>
      </c>
      <c r="F16" s="43"/>
      <c r="G16" s="43"/>
    </row>
    <row r="17" spans="1:7" ht="18" customHeight="1">
      <c r="A17" s="75" t="s">
        <v>117</v>
      </c>
      <c r="B17" s="75" t="s">
        <v>118</v>
      </c>
      <c r="C17" s="43">
        <v>1000000</v>
      </c>
      <c r="D17" s="43">
        <v>1000000</v>
      </c>
      <c r="E17" s="43">
        <v>1000000</v>
      </c>
      <c r="F17" s="43"/>
      <c r="G17" s="43"/>
    </row>
    <row r="18" spans="1:7" ht="18" customHeight="1">
      <c r="A18" s="67" t="s">
        <v>119</v>
      </c>
      <c r="B18" s="67" t="s">
        <v>120</v>
      </c>
      <c r="C18" s="43">
        <v>43416</v>
      </c>
      <c r="D18" s="43">
        <v>43416</v>
      </c>
      <c r="E18" s="43">
        <v>43416</v>
      </c>
      <c r="F18" s="43"/>
      <c r="G18" s="43"/>
    </row>
    <row r="19" spans="1:7" ht="18" customHeight="1">
      <c r="A19" s="75" t="s">
        <v>121</v>
      </c>
      <c r="B19" s="75" t="s">
        <v>122</v>
      </c>
      <c r="C19" s="43">
        <v>43416</v>
      </c>
      <c r="D19" s="43">
        <v>43416</v>
      </c>
      <c r="E19" s="43">
        <v>43416</v>
      </c>
      <c r="F19" s="43"/>
      <c r="G19" s="43"/>
    </row>
    <row r="20" spans="1:7" ht="18" customHeight="1">
      <c r="A20" s="16" t="s">
        <v>123</v>
      </c>
      <c r="B20" s="16" t="s">
        <v>124</v>
      </c>
      <c r="C20" s="43">
        <v>7691666.6600000001</v>
      </c>
      <c r="D20" s="43">
        <v>7691666.6600000001</v>
      </c>
      <c r="E20" s="43">
        <v>7691666.6600000001</v>
      </c>
      <c r="F20" s="43"/>
      <c r="G20" s="43"/>
    </row>
    <row r="21" spans="1:7" ht="18" customHeight="1">
      <c r="A21" s="67" t="s">
        <v>125</v>
      </c>
      <c r="B21" s="67" t="s">
        <v>126</v>
      </c>
      <c r="C21" s="43">
        <v>7691666.6600000001</v>
      </c>
      <c r="D21" s="43">
        <v>7691666.6600000001</v>
      </c>
      <c r="E21" s="43">
        <v>7691666.6600000001</v>
      </c>
      <c r="F21" s="43"/>
      <c r="G21" s="43"/>
    </row>
    <row r="22" spans="1:7" ht="18" customHeight="1">
      <c r="A22" s="75" t="s">
        <v>127</v>
      </c>
      <c r="B22" s="75" t="s">
        <v>128</v>
      </c>
      <c r="C22" s="43">
        <v>4621264.37</v>
      </c>
      <c r="D22" s="43">
        <v>4621264.37</v>
      </c>
      <c r="E22" s="43">
        <v>4621264.37</v>
      </c>
      <c r="F22" s="43"/>
      <c r="G22" s="43"/>
    </row>
    <row r="23" spans="1:7" ht="18" customHeight="1">
      <c r="A23" s="75" t="s">
        <v>129</v>
      </c>
      <c r="B23" s="75" t="s">
        <v>130</v>
      </c>
      <c r="C23" s="43">
        <v>2713971.9</v>
      </c>
      <c r="D23" s="43">
        <v>2713971.9</v>
      </c>
      <c r="E23" s="43">
        <v>2713971.9</v>
      </c>
      <c r="F23" s="43"/>
      <c r="G23" s="43"/>
    </row>
    <row r="24" spans="1:7" ht="18" customHeight="1">
      <c r="A24" s="75" t="s">
        <v>131</v>
      </c>
      <c r="B24" s="75" t="s">
        <v>132</v>
      </c>
      <c r="C24" s="43">
        <v>356430.39</v>
      </c>
      <c r="D24" s="43">
        <v>356430.39</v>
      </c>
      <c r="E24" s="43">
        <v>356430.39</v>
      </c>
      <c r="F24" s="43"/>
      <c r="G24" s="43"/>
    </row>
    <row r="25" spans="1:7" ht="18" customHeight="1">
      <c r="A25" s="16" t="s">
        <v>133</v>
      </c>
      <c r="B25" s="16" t="s">
        <v>134</v>
      </c>
      <c r="C25" s="43">
        <v>5985580.5599999996</v>
      </c>
      <c r="D25" s="43">
        <v>5985580.5599999996</v>
      </c>
      <c r="E25" s="43">
        <v>5985580.5599999996</v>
      </c>
      <c r="F25" s="43"/>
      <c r="G25" s="43"/>
    </row>
    <row r="26" spans="1:7" ht="18" customHeight="1">
      <c r="A26" s="67" t="s">
        <v>135</v>
      </c>
      <c r="B26" s="67" t="s">
        <v>136</v>
      </c>
      <c r="C26" s="43">
        <v>5985580.5599999996</v>
      </c>
      <c r="D26" s="43">
        <v>5985580.5599999996</v>
      </c>
      <c r="E26" s="43">
        <v>5985580.5599999996</v>
      </c>
      <c r="F26" s="43"/>
      <c r="G26" s="43"/>
    </row>
    <row r="27" spans="1:7" ht="18" customHeight="1">
      <c r="A27" s="75" t="s">
        <v>137</v>
      </c>
      <c r="B27" s="75" t="s">
        <v>138</v>
      </c>
      <c r="C27" s="43">
        <v>5985580.5599999996</v>
      </c>
      <c r="D27" s="43">
        <v>5985580.5599999996</v>
      </c>
      <c r="E27" s="43">
        <v>5985580.5599999996</v>
      </c>
      <c r="F27" s="43"/>
      <c r="G27" s="43"/>
    </row>
    <row r="28" spans="1:7" ht="18" customHeight="1">
      <c r="A28" s="130" t="s">
        <v>177</v>
      </c>
      <c r="B28" s="131" t="s">
        <v>177</v>
      </c>
      <c r="C28" s="43">
        <v>102980114.92</v>
      </c>
      <c r="D28" s="43">
        <v>83345962.549999997</v>
      </c>
      <c r="E28" s="43">
        <v>76689838.709999993</v>
      </c>
      <c r="F28" s="43">
        <v>6656123.8399999999</v>
      </c>
      <c r="G28" s="43">
        <v>19634152.370000001</v>
      </c>
    </row>
  </sheetData>
  <mergeCells count="6">
    <mergeCell ref="A2:G2"/>
    <mergeCell ref="A4:B4"/>
    <mergeCell ref="D4:F4"/>
    <mergeCell ref="A28:B28"/>
    <mergeCell ref="C4:C5"/>
    <mergeCell ref="G4:G5"/>
  </mergeCells>
  <phoneticPr fontId="16" type="noConversion"/>
  <pageMargins left="0.75" right="0.75" top="1" bottom="1" header="0.5" footer="0.5"/>
  <pageSetup paperSize="9" scale="71" orientation="landscape" horizontalDpi="0"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Right="0"/>
  </sheetPr>
  <dimension ref="A1:F7"/>
  <sheetViews>
    <sheetView showZeros="0" workbookViewId="0">
      <selection activeCell="D14" sqref="D14"/>
    </sheetView>
  </sheetViews>
  <sheetFormatPr defaultColWidth="10.375" defaultRowHeight="14.25" customHeight="1"/>
  <cols>
    <col min="1" max="6" width="28.125" customWidth="1"/>
  </cols>
  <sheetData>
    <row r="1" spans="1:6" ht="14.25" customHeight="1">
      <c r="A1" s="22"/>
      <c r="B1" s="22"/>
      <c r="C1" s="22"/>
      <c r="D1" s="22"/>
      <c r="E1" s="21"/>
      <c r="F1" s="73" t="s">
        <v>178</v>
      </c>
    </row>
    <row r="2" spans="1:6" ht="41.25" customHeight="1">
      <c r="A2" s="136" t="str">
        <f>"2025"&amp;"年一般公共预算“三公”经费支出预算表"</f>
        <v>2025年一般公共预算“三公”经费支出预算表</v>
      </c>
      <c r="B2" s="137"/>
      <c r="C2" s="137"/>
      <c r="D2" s="137"/>
      <c r="E2" s="138"/>
      <c r="F2" s="137"/>
    </row>
    <row r="3" spans="1:6" ht="14.25" customHeight="1">
      <c r="A3" s="139" t="str">
        <f>"单位名称："&amp;"寻甸回族彝族自治县第一中学"</f>
        <v>单位名称：寻甸回族彝族自治县第一中学</v>
      </c>
      <c r="B3" s="140"/>
      <c r="D3" s="22"/>
      <c r="E3" s="21"/>
      <c r="F3" s="33" t="s">
        <v>1</v>
      </c>
    </row>
    <row r="4" spans="1:6" ht="27" customHeight="1">
      <c r="A4" s="141" t="s">
        <v>179</v>
      </c>
      <c r="B4" s="141" t="s">
        <v>180</v>
      </c>
      <c r="C4" s="100" t="s">
        <v>181</v>
      </c>
      <c r="D4" s="141"/>
      <c r="E4" s="142"/>
      <c r="F4" s="141" t="s">
        <v>182</v>
      </c>
    </row>
    <row r="5" spans="1:6" ht="28.5" customHeight="1">
      <c r="A5" s="143"/>
      <c r="B5" s="144"/>
      <c r="C5" s="24" t="s">
        <v>57</v>
      </c>
      <c r="D5" s="24" t="s">
        <v>183</v>
      </c>
      <c r="E5" s="24" t="s">
        <v>184</v>
      </c>
      <c r="F5" s="145"/>
    </row>
    <row r="6" spans="1:6" ht="17.25" customHeight="1">
      <c r="A6" s="28" t="s">
        <v>82</v>
      </c>
      <c r="B6" s="28" t="s">
        <v>83</v>
      </c>
      <c r="C6" s="28" t="s">
        <v>84</v>
      </c>
      <c r="D6" s="28" t="s">
        <v>85</v>
      </c>
      <c r="E6" s="28" t="s">
        <v>86</v>
      </c>
      <c r="F6" s="28" t="s">
        <v>87</v>
      </c>
    </row>
    <row r="7" spans="1:6" ht="17.25" customHeight="1">
      <c r="A7" s="43">
        <v>10000</v>
      </c>
      <c r="B7" s="43"/>
      <c r="C7" s="43"/>
      <c r="D7" s="43"/>
      <c r="E7" s="43"/>
      <c r="F7" s="43">
        <v>10000</v>
      </c>
    </row>
  </sheetData>
  <mergeCells count="6">
    <mergeCell ref="A2:F2"/>
    <mergeCell ref="A3:B3"/>
    <mergeCell ref="C4:E4"/>
    <mergeCell ref="A4:A5"/>
    <mergeCell ref="B4:B5"/>
    <mergeCell ref="F4:F5"/>
  </mergeCells>
  <phoneticPr fontId="16" type="noConversion"/>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Right="0"/>
  </sheetPr>
  <dimension ref="A1:X37"/>
  <sheetViews>
    <sheetView showZeros="0" topLeftCell="I1" workbookViewId="0"/>
  </sheetViews>
  <sheetFormatPr defaultColWidth="9.125" defaultRowHeight="14.25" customHeight="1"/>
  <cols>
    <col min="1" max="2" width="32.875" customWidth="1"/>
    <col min="3" max="3" width="20.75" customWidth="1"/>
    <col min="4" max="4" width="31.25" customWidth="1"/>
    <col min="5" max="5" width="10.125" customWidth="1"/>
    <col min="6" max="6" width="17.625" customWidth="1"/>
    <col min="7" max="7" width="10.25" customWidth="1"/>
    <col min="8" max="8" width="23" customWidth="1"/>
    <col min="9" max="24" width="18.75" customWidth="1"/>
  </cols>
  <sheetData>
    <row r="1" spans="1:24" ht="13.5" customHeight="1">
      <c r="B1" s="68"/>
      <c r="C1" s="70"/>
      <c r="E1" s="71"/>
      <c r="F1" s="71"/>
      <c r="G1" s="71"/>
      <c r="H1" s="71"/>
      <c r="I1" s="45"/>
      <c r="J1" s="45"/>
      <c r="K1" s="45"/>
      <c r="L1" s="45"/>
      <c r="M1" s="45"/>
      <c r="N1" s="45"/>
      <c r="R1" s="45"/>
      <c r="V1" s="70"/>
      <c r="X1" s="2" t="s">
        <v>185</v>
      </c>
    </row>
    <row r="2" spans="1:24" ht="45.75" customHeight="1">
      <c r="A2" s="156" t="str">
        <f>"2025"&amp;"年部门基本支出预算表"</f>
        <v>2025年部门基本支出预算表</v>
      </c>
      <c r="B2" s="157"/>
      <c r="C2" s="156"/>
      <c r="D2" s="156"/>
      <c r="E2" s="156"/>
      <c r="F2" s="156"/>
      <c r="G2" s="156"/>
      <c r="H2" s="156"/>
      <c r="I2" s="156"/>
      <c r="J2" s="156"/>
      <c r="K2" s="156"/>
      <c r="L2" s="156"/>
      <c r="M2" s="156"/>
      <c r="N2" s="156"/>
      <c r="O2" s="157"/>
      <c r="P2" s="157"/>
      <c r="Q2" s="157"/>
      <c r="R2" s="156"/>
      <c r="S2" s="156"/>
      <c r="T2" s="156"/>
      <c r="U2" s="156"/>
      <c r="V2" s="156"/>
      <c r="W2" s="156"/>
      <c r="X2" s="156"/>
    </row>
    <row r="3" spans="1:24" ht="18.75" customHeight="1">
      <c r="A3" s="158" t="str">
        <f>"单位名称："&amp;"寻甸回族彝族自治县第一中学"</f>
        <v>单位名称：寻甸回族彝族自治县第一中学</v>
      </c>
      <c r="B3" s="159"/>
      <c r="C3" s="160"/>
      <c r="D3" s="160"/>
      <c r="E3" s="160"/>
      <c r="F3" s="160"/>
      <c r="G3" s="160"/>
      <c r="H3" s="160"/>
      <c r="I3" s="46"/>
      <c r="J3" s="46"/>
      <c r="K3" s="46"/>
      <c r="L3" s="46"/>
      <c r="M3" s="46"/>
      <c r="N3" s="46"/>
      <c r="O3" s="4"/>
      <c r="P3" s="4"/>
      <c r="Q3" s="4"/>
      <c r="R3" s="46"/>
      <c r="V3" s="70"/>
      <c r="X3" s="2" t="s">
        <v>1</v>
      </c>
    </row>
    <row r="4" spans="1:24" ht="18" customHeight="1">
      <c r="A4" s="146" t="s">
        <v>186</v>
      </c>
      <c r="B4" s="146" t="s">
        <v>187</v>
      </c>
      <c r="C4" s="146" t="s">
        <v>188</v>
      </c>
      <c r="D4" s="146" t="s">
        <v>189</v>
      </c>
      <c r="E4" s="146" t="s">
        <v>190</v>
      </c>
      <c r="F4" s="146" t="s">
        <v>191</v>
      </c>
      <c r="G4" s="146" t="s">
        <v>192</v>
      </c>
      <c r="H4" s="146" t="s">
        <v>193</v>
      </c>
      <c r="I4" s="127" t="s">
        <v>194</v>
      </c>
      <c r="J4" s="161" t="s">
        <v>194</v>
      </c>
      <c r="K4" s="161"/>
      <c r="L4" s="161"/>
      <c r="M4" s="161"/>
      <c r="N4" s="161"/>
      <c r="O4" s="128"/>
      <c r="P4" s="128"/>
      <c r="Q4" s="128"/>
      <c r="R4" s="162" t="s">
        <v>61</v>
      </c>
      <c r="S4" s="161" t="s">
        <v>62</v>
      </c>
      <c r="T4" s="161"/>
      <c r="U4" s="161"/>
      <c r="V4" s="161"/>
      <c r="W4" s="161"/>
      <c r="X4" s="163"/>
    </row>
    <row r="5" spans="1:24" ht="18" customHeight="1">
      <c r="A5" s="152"/>
      <c r="B5" s="153"/>
      <c r="C5" s="155"/>
      <c r="D5" s="152"/>
      <c r="E5" s="152"/>
      <c r="F5" s="152"/>
      <c r="G5" s="152"/>
      <c r="H5" s="152"/>
      <c r="I5" s="132" t="s">
        <v>195</v>
      </c>
      <c r="J5" s="127" t="s">
        <v>58</v>
      </c>
      <c r="K5" s="161"/>
      <c r="L5" s="161"/>
      <c r="M5" s="161"/>
      <c r="N5" s="163"/>
      <c r="O5" s="164" t="s">
        <v>196</v>
      </c>
      <c r="P5" s="128"/>
      <c r="Q5" s="129"/>
      <c r="R5" s="146" t="s">
        <v>61</v>
      </c>
      <c r="S5" s="127" t="s">
        <v>62</v>
      </c>
      <c r="T5" s="162" t="s">
        <v>64</v>
      </c>
      <c r="U5" s="161" t="s">
        <v>62</v>
      </c>
      <c r="V5" s="162" t="s">
        <v>66</v>
      </c>
      <c r="W5" s="162" t="s">
        <v>67</v>
      </c>
      <c r="X5" s="165" t="s">
        <v>68</v>
      </c>
    </row>
    <row r="6" spans="1:24" ht="19.5" customHeight="1">
      <c r="A6" s="153"/>
      <c r="B6" s="153"/>
      <c r="C6" s="153"/>
      <c r="D6" s="153"/>
      <c r="E6" s="153"/>
      <c r="F6" s="153"/>
      <c r="G6" s="153"/>
      <c r="H6" s="153"/>
      <c r="I6" s="153"/>
      <c r="J6" s="166" t="s">
        <v>197</v>
      </c>
      <c r="K6" s="146" t="s">
        <v>198</v>
      </c>
      <c r="L6" s="146" t="s">
        <v>199</v>
      </c>
      <c r="M6" s="146" t="s">
        <v>200</v>
      </c>
      <c r="N6" s="146" t="s">
        <v>201</v>
      </c>
      <c r="O6" s="146" t="s">
        <v>58</v>
      </c>
      <c r="P6" s="146" t="s">
        <v>59</v>
      </c>
      <c r="Q6" s="146" t="s">
        <v>60</v>
      </c>
      <c r="R6" s="153"/>
      <c r="S6" s="146" t="s">
        <v>57</v>
      </c>
      <c r="T6" s="146" t="s">
        <v>64</v>
      </c>
      <c r="U6" s="146" t="s">
        <v>202</v>
      </c>
      <c r="V6" s="146" t="s">
        <v>66</v>
      </c>
      <c r="W6" s="146" t="s">
        <v>67</v>
      </c>
      <c r="X6" s="146" t="s">
        <v>68</v>
      </c>
    </row>
    <row r="7" spans="1:24" ht="37.5" customHeight="1">
      <c r="A7" s="154"/>
      <c r="B7" s="133"/>
      <c r="C7" s="154"/>
      <c r="D7" s="154"/>
      <c r="E7" s="154"/>
      <c r="F7" s="154"/>
      <c r="G7" s="154"/>
      <c r="H7" s="154"/>
      <c r="I7" s="154"/>
      <c r="J7" s="167" t="s">
        <v>57</v>
      </c>
      <c r="K7" s="147" t="s">
        <v>203</v>
      </c>
      <c r="L7" s="147" t="s">
        <v>199</v>
      </c>
      <c r="M7" s="147" t="s">
        <v>200</v>
      </c>
      <c r="N7" s="147" t="s">
        <v>201</v>
      </c>
      <c r="O7" s="147" t="s">
        <v>199</v>
      </c>
      <c r="P7" s="147" t="s">
        <v>200</v>
      </c>
      <c r="Q7" s="147" t="s">
        <v>201</v>
      </c>
      <c r="R7" s="147" t="s">
        <v>61</v>
      </c>
      <c r="S7" s="147" t="s">
        <v>57</v>
      </c>
      <c r="T7" s="147" t="s">
        <v>64</v>
      </c>
      <c r="U7" s="147" t="s">
        <v>202</v>
      </c>
      <c r="V7" s="147" t="s">
        <v>66</v>
      </c>
      <c r="W7" s="147" t="s">
        <v>67</v>
      </c>
      <c r="X7" s="147" t="s">
        <v>68</v>
      </c>
    </row>
    <row r="8" spans="1:24" ht="14.25" customHeight="1">
      <c r="A8" s="19">
        <v>1</v>
      </c>
      <c r="B8" s="19">
        <v>2</v>
      </c>
      <c r="C8" s="19">
        <v>3</v>
      </c>
      <c r="D8" s="19">
        <v>4</v>
      </c>
      <c r="E8" s="19">
        <v>5</v>
      </c>
      <c r="F8" s="19">
        <v>6</v>
      </c>
      <c r="G8" s="19">
        <v>7</v>
      </c>
      <c r="H8" s="19">
        <v>8</v>
      </c>
      <c r="I8" s="19">
        <v>9</v>
      </c>
      <c r="J8" s="19">
        <v>10</v>
      </c>
      <c r="K8" s="19">
        <v>11</v>
      </c>
      <c r="L8" s="19">
        <v>12</v>
      </c>
      <c r="M8" s="19">
        <v>13</v>
      </c>
      <c r="N8" s="19">
        <v>14</v>
      </c>
      <c r="O8" s="19">
        <v>15</v>
      </c>
      <c r="P8" s="19">
        <v>16</v>
      </c>
      <c r="Q8" s="19">
        <v>17</v>
      </c>
      <c r="R8" s="19">
        <v>18</v>
      </c>
      <c r="S8" s="19">
        <v>19</v>
      </c>
      <c r="T8" s="19">
        <v>20</v>
      </c>
      <c r="U8" s="19">
        <v>21</v>
      </c>
      <c r="V8" s="19">
        <v>22</v>
      </c>
      <c r="W8" s="19">
        <v>23</v>
      </c>
      <c r="X8" s="19">
        <v>24</v>
      </c>
    </row>
    <row r="9" spans="1:24" ht="20.25" customHeight="1">
      <c r="A9" s="72" t="s">
        <v>204</v>
      </c>
      <c r="B9" s="72" t="s">
        <v>70</v>
      </c>
      <c r="C9" s="72" t="s">
        <v>205</v>
      </c>
      <c r="D9" s="72" t="s">
        <v>206</v>
      </c>
      <c r="E9" s="72" t="s">
        <v>105</v>
      </c>
      <c r="F9" s="72" t="s">
        <v>106</v>
      </c>
      <c r="G9" s="72" t="s">
        <v>207</v>
      </c>
      <c r="H9" s="72" t="s">
        <v>208</v>
      </c>
      <c r="I9" s="43">
        <v>23182440</v>
      </c>
      <c r="J9" s="43">
        <v>23182440</v>
      </c>
      <c r="K9" s="43"/>
      <c r="L9" s="43"/>
      <c r="M9" s="56">
        <v>23182440</v>
      </c>
      <c r="N9" s="43"/>
      <c r="O9" s="43"/>
      <c r="P9" s="43"/>
      <c r="Q9" s="43"/>
      <c r="R9" s="43"/>
      <c r="S9" s="43"/>
      <c r="T9" s="43"/>
      <c r="U9" s="43"/>
      <c r="V9" s="43"/>
      <c r="W9" s="43"/>
      <c r="X9" s="43"/>
    </row>
    <row r="10" spans="1:24" ht="20.25" customHeight="1">
      <c r="A10" s="72" t="s">
        <v>204</v>
      </c>
      <c r="B10" s="72" t="s">
        <v>70</v>
      </c>
      <c r="C10" s="72" t="s">
        <v>205</v>
      </c>
      <c r="D10" s="72" t="s">
        <v>206</v>
      </c>
      <c r="E10" s="72" t="s">
        <v>105</v>
      </c>
      <c r="F10" s="72" t="s">
        <v>106</v>
      </c>
      <c r="G10" s="72" t="s">
        <v>209</v>
      </c>
      <c r="H10" s="72" t="s">
        <v>210</v>
      </c>
      <c r="I10" s="43">
        <v>2129916</v>
      </c>
      <c r="J10" s="43">
        <v>2129916</v>
      </c>
      <c r="K10" s="14"/>
      <c r="L10" s="14"/>
      <c r="M10" s="56">
        <v>2129916</v>
      </c>
      <c r="N10" s="14"/>
      <c r="O10" s="43"/>
      <c r="P10" s="43"/>
      <c r="Q10" s="43"/>
      <c r="R10" s="43"/>
      <c r="S10" s="43"/>
      <c r="T10" s="43"/>
      <c r="U10" s="43"/>
      <c r="V10" s="43"/>
      <c r="W10" s="43"/>
      <c r="X10" s="43"/>
    </row>
    <row r="11" spans="1:24" ht="20.25" customHeight="1">
      <c r="A11" s="72" t="s">
        <v>204</v>
      </c>
      <c r="B11" s="72" t="s">
        <v>70</v>
      </c>
      <c r="C11" s="72" t="s">
        <v>205</v>
      </c>
      <c r="D11" s="72" t="s">
        <v>206</v>
      </c>
      <c r="E11" s="72" t="s">
        <v>105</v>
      </c>
      <c r="F11" s="72" t="s">
        <v>106</v>
      </c>
      <c r="G11" s="72" t="s">
        <v>211</v>
      </c>
      <c r="H11" s="72" t="s">
        <v>212</v>
      </c>
      <c r="I11" s="43">
        <v>7350720</v>
      </c>
      <c r="J11" s="43">
        <v>7350720</v>
      </c>
      <c r="K11" s="14"/>
      <c r="L11" s="14"/>
      <c r="M11" s="56">
        <v>7350720</v>
      </c>
      <c r="N11" s="14"/>
      <c r="O11" s="43"/>
      <c r="P11" s="43"/>
      <c r="Q11" s="43"/>
      <c r="R11" s="43"/>
      <c r="S11" s="43"/>
      <c r="T11" s="43"/>
      <c r="U11" s="43"/>
      <c r="V11" s="43"/>
      <c r="W11" s="43"/>
      <c r="X11" s="43"/>
    </row>
    <row r="12" spans="1:24" ht="20.25" customHeight="1">
      <c r="A12" s="72" t="s">
        <v>204</v>
      </c>
      <c r="B12" s="72" t="s">
        <v>70</v>
      </c>
      <c r="C12" s="72" t="s">
        <v>205</v>
      </c>
      <c r="D12" s="72" t="s">
        <v>206</v>
      </c>
      <c r="E12" s="72" t="s">
        <v>105</v>
      </c>
      <c r="F12" s="72" t="s">
        <v>106</v>
      </c>
      <c r="G12" s="72" t="s">
        <v>211</v>
      </c>
      <c r="H12" s="72" t="s">
        <v>212</v>
      </c>
      <c r="I12" s="43">
        <v>2008070</v>
      </c>
      <c r="J12" s="43">
        <v>2008070</v>
      </c>
      <c r="K12" s="14"/>
      <c r="L12" s="14"/>
      <c r="M12" s="56">
        <v>2008070</v>
      </c>
      <c r="N12" s="14"/>
      <c r="O12" s="43"/>
      <c r="P12" s="43"/>
      <c r="Q12" s="43"/>
      <c r="R12" s="43"/>
      <c r="S12" s="43"/>
      <c r="T12" s="43"/>
      <c r="U12" s="43"/>
      <c r="V12" s="43"/>
      <c r="W12" s="43"/>
      <c r="X12" s="43"/>
    </row>
    <row r="13" spans="1:24" ht="20.25" customHeight="1">
      <c r="A13" s="72" t="s">
        <v>204</v>
      </c>
      <c r="B13" s="72" t="s">
        <v>70</v>
      </c>
      <c r="C13" s="72" t="s">
        <v>205</v>
      </c>
      <c r="D13" s="72" t="s">
        <v>206</v>
      </c>
      <c r="E13" s="72" t="s">
        <v>105</v>
      </c>
      <c r="F13" s="72" t="s">
        <v>106</v>
      </c>
      <c r="G13" s="72" t="s">
        <v>211</v>
      </c>
      <c r="H13" s="72" t="s">
        <v>212</v>
      </c>
      <c r="I13" s="43">
        <v>12085452</v>
      </c>
      <c r="J13" s="43">
        <v>12085452</v>
      </c>
      <c r="K13" s="14"/>
      <c r="L13" s="14"/>
      <c r="M13" s="56">
        <v>12085452</v>
      </c>
      <c r="N13" s="14"/>
      <c r="O13" s="43"/>
      <c r="P13" s="43"/>
      <c r="Q13" s="43"/>
      <c r="R13" s="43"/>
      <c r="S13" s="43"/>
      <c r="T13" s="43"/>
      <c r="U13" s="43"/>
      <c r="V13" s="43"/>
      <c r="W13" s="43"/>
      <c r="X13" s="43"/>
    </row>
    <row r="14" spans="1:24" ht="20.25" customHeight="1">
      <c r="A14" s="72" t="s">
        <v>204</v>
      </c>
      <c r="B14" s="72" t="s">
        <v>70</v>
      </c>
      <c r="C14" s="72" t="s">
        <v>213</v>
      </c>
      <c r="D14" s="72" t="s">
        <v>214</v>
      </c>
      <c r="E14" s="72" t="s">
        <v>115</v>
      </c>
      <c r="F14" s="72" t="s">
        <v>116</v>
      </c>
      <c r="G14" s="72" t="s">
        <v>215</v>
      </c>
      <c r="H14" s="72" t="s">
        <v>216</v>
      </c>
      <c r="I14" s="43">
        <v>7980774.0899999999</v>
      </c>
      <c r="J14" s="43">
        <v>7980774.0899999999</v>
      </c>
      <c r="K14" s="14"/>
      <c r="L14" s="14"/>
      <c r="M14" s="56">
        <v>7980774.0899999999</v>
      </c>
      <c r="N14" s="14"/>
      <c r="O14" s="43"/>
      <c r="P14" s="43"/>
      <c r="Q14" s="43"/>
      <c r="R14" s="43"/>
      <c r="S14" s="43"/>
      <c r="T14" s="43"/>
      <c r="U14" s="43"/>
      <c r="V14" s="43"/>
      <c r="W14" s="43"/>
      <c r="X14" s="43"/>
    </row>
    <row r="15" spans="1:24" ht="20.25" customHeight="1">
      <c r="A15" s="72" t="s">
        <v>204</v>
      </c>
      <c r="B15" s="72" t="s">
        <v>70</v>
      </c>
      <c r="C15" s="72" t="s">
        <v>213</v>
      </c>
      <c r="D15" s="72" t="s">
        <v>214</v>
      </c>
      <c r="E15" s="72" t="s">
        <v>117</v>
      </c>
      <c r="F15" s="72" t="s">
        <v>118</v>
      </c>
      <c r="G15" s="72" t="s">
        <v>217</v>
      </c>
      <c r="H15" s="72" t="s">
        <v>218</v>
      </c>
      <c r="I15" s="43">
        <v>1000000</v>
      </c>
      <c r="J15" s="43">
        <v>1000000</v>
      </c>
      <c r="K15" s="14"/>
      <c r="L15" s="14"/>
      <c r="M15" s="56">
        <v>1000000</v>
      </c>
      <c r="N15" s="14"/>
      <c r="O15" s="43"/>
      <c r="P15" s="43"/>
      <c r="Q15" s="43"/>
      <c r="R15" s="43"/>
      <c r="S15" s="43"/>
      <c r="T15" s="43"/>
      <c r="U15" s="43"/>
      <c r="V15" s="43"/>
      <c r="W15" s="43"/>
      <c r="X15" s="43"/>
    </row>
    <row r="16" spans="1:24" ht="20.25" customHeight="1">
      <c r="A16" s="72" t="s">
        <v>204</v>
      </c>
      <c r="B16" s="72" t="s">
        <v>70</v>
      </c>
      <c r="C16" s="72" t="s">
        <v>213</v>
      </c>
      <c r="D16" s="72" t="s">
        <v>214</v>
      </c>
      <c r="E16" s="72" t="s">
        <v>127</v>
      </c>
      <c r="F16" s="72" t="s">
        <v>128</v>
      </c>
      <c r="G16" s="72" t="s">
        <v>219</v>
      </c>
      <c r="H16" s="72" t="s">
        <v>220</v>
      </c>
      <c r="I16" s="43">
        <v>4621264.37</v>
      </c>
      <c r="J16" s="43">
        <v>4621264.37</v>
      </c>
      <c r="K16" s="14"/>
      <c r="L16" s="14"/>
      <c r="M16" s="56">
        <v>4621264.37</v>
      </c>
      <c r="N16" s="14"/>
      <c r="O16" s="43"/>
      <c r="P16" s="43"/>
      <c r="Q16" s="43"/>
      <c r="R16" s="43"/>
      <c r="S16" s="43"/>
      <c r="T16" s="43"/>
      <c r="U16" s="43"/>
      <c r="V16" s="43"/>
      <c r="W16" s="43"/>
      <c r="X16" s="43"/>
    </row>
    <row r="17" spans="1:24" ht="20.25" customHeight="1">
      <c r="A17" s="72" t="s">
        <v>204</v>
      </c>
      <c r="B17" s="72" t="s">
        <v>70</v>
      </c>
      <c r="C17" s="72" t="s">
        <v>213</v>
      </c>
      <c r="D17" s="72" t="s">
        <v>214</v>
      </c>
      <c r="E17" s="72" t="s">
        <v>129</v>
      </c>
      <c r="F17" s="72" t="s">
        <v>130</v>
      </c>
      <c r="G17" s="72" t="s">
        <v>221</v>
      </c>
      <c r="H17" s="72" t="s">
        <v>222</v>
      </c>
      <c r="I17" s="43">
        <v>2333971.9</v>
      </c>
      <c r="J17" s="43">
        <v>2333971.9</v>
      </c>
      <c r="K17" s="14"/>
      <c r="L17" s="14"/>
      <c r="M17" s="56">
        <v>2333971.9</v>
      </c>
      <c r="N17" s="14"/>
      <c r="O17" s="43"/>
      <c r="P17" s="43"/>
      <c r="Q17" s="43"/>
      <c r="R17" s="43"/>
      <c r="S17" s="43"/>
      <c r="T17" s="43"/>
      <c r="U17" s="43"/>
      <c r="V17" s="43"/>
      <c r="W17" s="43"/>
      <c r="X17" s="43"/>
    </row>
    <row r="18" spans="1:24" ht="20.25" customHeight="1">
      <c r="A18" s="72" t="s">
        <v>204</v>
      </c>
      <c r="B18" s="72" t="s">
        <v>70</v>
      </c>
      <c r="C18" s="72" t="s">
        <v>213</v>
      </c>
      <c r="D18" s="72" t="s">
        <v>214</v>
      </c>
      <c r="E18" s="72" t="s">
        <v>105</v>
      </c>
      <c r="F18" s="72" t="s">
        <v>106</v>
      </c>
      <c r="G18" s="72" t="s">
        <v>223</v>
      </c>
      <c r="H18" s="72" t="s">
        <v>224</v>
      </c>
      <c r="I18" s="43">
        <v>146304</v>
      </c>
      <c r="J18" s="43">
        <v>146304</v>
      </c>
      <c r="K18" s="14"/>
      <c r="L18" s="14"/>
      <c r="M18" s="56">
        <v>146304</v>
      </c>
      <c r="N18" s="14"/>
      <c r="O18" s="43"/>
      <c r="P18" s="43"/>
      <c r="Q18" s="43"/>
      <c r="R18" s="43"/>
      <c r="S18" s="43"/>
      <c r="T18" s="43"/>
      <c r="U18" s="43"/>
      <c r="V18" s="43"/>
      <c r="W18" s="43"/>
      <c r="X18" s="43"/>
    </row>
    <row r="19" spans="1:24" ht="20.25" customHeight="1">
      <c r="A19" s="72" t="s">
        <v>204</v>
      </c>
      <c r="B19" s="72" t="s">
        <v>70</v>
      </c>
      <c r="C19" s="72" t="s">
        <v>213</v>
      </c>
      <c r="D19" s="72" t="s">
        <v>214</v>
      </c>
      <c r="E19" s="72" t="s">
        <v>131</v>
      </c>
      <c r="F19" s="72" t="s">
        <v>132</v>
      </c>
      <c r="G19" s="72" t="s">
        <v>223</v>
      </c>
      <c r="H19" s="72" t="s">
        <v>224</v>
      </c>
      <c r="I19" s="43">
        <v>199519.35</v>
      </c>
      <c r="J19" s="43">
        <v>199519.35</v>
      </c>
      <c r="K19" s="14"/>
      <c r="L19" s="14"/>
      <c r="M19" s="56">
        <v>199519.35</v>
      </c>
      <c r="N19" s="14"/>
      <c r="O19" s="43"/>
      <c r="P19" s="43"/>
      <c r="Q19" s="43"/>
      <c r="R19" s="43"/>
      <c r="S19" s="43"/>
      <c r="T19" s="43"/>
      <c r="U19" s="43"/>
      <c r="V19" s="43"/>
      <c r="W19" s="43"/>
      <c r="X19" s="43"/>
    </row>
    <row r="20" spans="1:24" ht="20.25" customHeight="1">
      <c r="A20" s="72" t="s">
        <v>204</v>
      </c>
      <c r="B20" s="72" t="s">
        <v>70</v>
      </c>
      <c r="C20" s="72" t="s">
        <v>213</v>
      </c>
      <c r="D20" s="72" t="s">
        <v>214</v>
      </c>
      <c r="E20" s="72" t="s">
        <v>131</v>
      </c>
      <c r="F20" s="72" t="s">
        <v>132</v>
      </c>
      <c r="G20" s="72" t="s">
        <v>223</v>
      </c>
      <c r="H20" s="72" t="s">
        <v>224</v>
      </c>
      <c r="I20" s="43">
        <v>156911.04000000001</v>
      </c>
      <c r="J20" s="43">
        <v>156911.04000000001</v>
      </c>
      <c r="K20" s="14"/>
      <c r="L20" s="14"/>
      <c r="M20" s="56">
        <v>156911.04000000001</v>
      </c>
      <c r="N20" s="14"/>
      <c r="O20" s="43"/>
      <c r="P20" s="43"/>
      <c r="Q20" s="43"/>
      <c r="R20" s="43"/>
      <c r="S20" s="43"/>
      <c r="T20" s="43"/>
      <c r="U20" s="43"/>
      <c r="V20" s="43"/>
      <c r="W20" s="43"/>
      <c r="X20" s="43"/>
    </row>
    <row r="21" spans="1:24" ht="20.25" customHeight="1">
      <c r="A21" s="72" t="s">
        <v>204</v>
      </c>
      <c r="B21" s="72" t="s">
        <v>70</v>
      </c>
      <c r="C21" s="72" t="s">
        <v>225</v>
      </c>
      <c r="D21" s="72" t="s">
        <v>138</v>
      </c>
      <c r="E21" s="72" t="s">
        <v>137</v>
      </c>
      <c r="F21" s="72" t="s">
        <v>138</v>
      </c>
      <c r="G21" s="72" t="s">
        <v>226</v>
      </c>
      <c r="H21" s="72" t="s">
        <v>138</v>
      </c>
      <c r="I21" s="43">
        <v>5985580.5599999996</v>
      </c>
      <c r="J21" s="43">
        <v>5985580.5599999996</v>
      </c>
      <c r="K21" s="14"/>
      <c r="L21" s="14"/>
      <c r="M21" s="56">
        <v>5985580.5599999996</v>
      </c>
      <c r="N21" s="14"/>
      <c r="O21" s="43"/>
      <c r="P21" s="43"/>
      <c r="Q21" s="43"/>
      <c r="R21" s="43"/>
      <c r="S21" s="43"/>
      <c r="T21" s="43"/>
      <c r="U21" s="43"/>
      <c r="V21" s="43"/>
      <c r="W21" s="43"/>
      <c r="X21" s="43"/>
    </row>
    <row r="22" spans="1:24" ht="20.25" customHeight="1">
      <c r="A22" s="72" t="s">
        <v>204</v>
      </c>
      <c r="B22" s="72" t="s">
        <v>70</v>
      </c>
      <c r="C22" s="72" t="s">
        <v>227</v>
      </c>
      <c r="D22" s="72" t="s">
        <v>228</v>
      </c>
      <c r="E22" s="72" t="s">
        <v>103</v>
      </c>
      <c r="F22" s="72" t="s">
        <v>104</v>
      </c>
      <c r="G22" s="72" t="s">
        <v>229</v>
      </c>
      <c r="H22" s="72" t="s">
        <v>230</v>
      </c>
      <c r="I22" s="43">
        <v>3002.4</v>
      </c>
      <c r="J22" s="43">
        <v>3002.4</v>
      </c>
      <c r="K22" s="14"/>
      <c r="L22" s="14"/>
      <c r="M22" s="56">
        <v>3002.4</v>
      </c>
      <c r="N22" s="14"/>
      <c r="O22" s="43"/>
      <c r="P22" s="43"/>
      <c r="Q22" s="43"/>
      <c r="R22" s="43"/>
      <c r="S22" s="43"/>
      <c r="T22" s="43"/>
      <c r="U22" s="43"/>
      <c r="V22" s="43"/>
      <c r="W22" s="43"/>
      <c r="X22" s="43"/>
    </row>
    <row r="23" spans="1:24" ht="20.25" customHeight="1">
      <c r="A23" s="72" t="s">
        <v>204</v>
      </c>
      <c r="B23" s="72" t="s">
        <v>70</v>
      </c>
      <c r="C23" s="72" t="s">
        <v>227</v>
      </c>
      <c r="D23" s="72" t="s">
        <v>228</v>
      </c>
      <c r="E23" s="72" t="s">
        <v>105</v>
      </c>
      <c r="F23" s="72" t="s">
        <v>106</v>
      </c>
      <c r="G23" s="72" t="s">
        <v>229</v>
      </c>
      <c r="H23" s="72" t="s">
        <v>230</v>
      </c>
      <c r="I23" s="43">
        <v>67518</v>
      </c>
      <c r="J23" s="43">
        <v>67518</v>
      </c>
      <c r="K23" s="14"/>
      <c r="L23" s="14"/>
      <c r="M23" s="56">
        <v>67518</v>
      </c>
      <c r="N23" s="14"/>
      <c r="O23" s="43"/>
      <c r="P23" s="43"/>
      <c r="Q23" s="43"/>
      <c r="R23" s="43"/>
      <c r="S23" s="43"/>
      <c r="T23" s="43"/>
      <c r="U23" s="43"/>
      <c r="V23" s="43"/>
      <c r="W23" s="43"/>
      <c r="X23" s="43"/>
    </row>
    <row r="24" spans="1:24" ht="20.25" customHeight="1">
      <c r="A24" s="72" t="s">
        <v>204</v>
      </c>
      <c r="B24" s="72" t="s">
        <v>70</v>
      </c>
      <c r="C24" s="72" t="s">
        <v>231</v>
      </c>
      <c r="D24" s="72" t="s">
        <v>232</v>
      </c>
      <c r="E24" s="72" t="s">
        <v>105</v>
      </c>
      <c r="F24" s="72" t="s">
        <v>106</v>
      </c>
      <c r="G24" s="72" t="s">
        <v>233</v>
      </c>
      <c r="H24" s="72" t="s">
        <v>232</v>
      </c>
      <c r="I24" s="43">
        <v>883920</v>
      </c>
      <c r="J24" s="43">
        <v>883920</v>
      </c>
      <c r="K24" s="14"/>
      <c r="L24" s="14"/>
      <c r="M24" s="56">
        <v>883920</v>
      </c>
      <c r="N24" s="14"/>
      <c r="O24" s="43"/>
      <c r="P24" s="43"/>
      <c r="Q24" s="43"/>
      <c r="R24" s="43"/>
      <c r="S24" s="43"/>
      <c r="T24" s="43"/>
      <c r="U24" s="43"/>
      <c r="V24" s="43"/>
      <c r="W24" s="43"/>
      <c r="X24" s="43"/>
    </row>
    <row r="25" spans="1:24" ht="20.25" customHeight="1">
      <c r="A25" s="72" t="s">
        <v>204</v>
      </c>
      <c r="B25" s="72" t="s">
        <v>70</v>
      </c>
      <c r="C25" s="72" t="s">
        <v>234</v>
      </c>
      <c r="D25" s="72" t="s">
        <v>235</v>
      </c>
      <c r="E25" s="72" t="s">
        <v>105</v>
      </c>
      <c r="F25" s="72" t="s">
        <v>106</v>
      </c>
      <c r="G25" s="72" t="s">
        <v>236</v>
      </c>
      <c r="H25" s="72" t="s">
        <v>237</v>
      </c>
      <c r="I25" s="43">
        <v>57000</v>
      </c>
      <c r="J25" s="43">
        <v>57000</v>
      </c>
      <c r="K25" s="14"/>
      <c r="L25" s="14"/>
      <c r="M25" s="56">
        <v>57000</v>
      </c>
      <c r="N25" s="14"/>
      <c r="O25" s="43"/>
      <c r="P25" s="43"/>
      <c r="Q25" s="43"/>
      <c r="R25" s="43"/>
      <c r="S25" s="43"/>
      <c r="T25" s="43"/>
      <c r="U25" s="43"/>
      <c r="V25" s="43"/>
      <c r="W25" s="43"/>
      <c r="X25" s="43"/>
    </row>
    <row r="26" spans="1:24" ht="20.25" customHeight="1">
      <c r="A26" s="72" t="s">
        <v>204</v>
      </c>
      <c r="B26" s="72" t="s">
        <v>70</v>
      </c>
      <c r="C26" s="72" t="s">
        <v>234</v>
      </c>
      <c r="D26" s="72" t="s">
        <v>235</v>
      </c>
      <c r="E26" s="72" t="s">
        <v>105</v>
      </c>
      <c r="F26" s="72" t="s">
        <v>106</v>
      </c>
      <c r="G26" s="72" t="s">
        <v>236</v>
      </c>
      <c r="H26" s="72" t="s">
        <v>237</v>
      </c>
      <c r="I26" s="43">
        <v>3751000</v>
      </c>
      <c r="J26" s="43"/>
      <c r="K26" s="14"/>
      <c r="L26" s="14"/>
      <c r="M26" s="56"/>
      <c r="N26" s="14"/>
      <c r="O26" s="43"/>
      <c r="P26" s="43"/>
      <c r="Q26" s="43"/>
      <c r="R26" s="43">
        <v>3751000</v>
      </c>
      <c r="S26" s="43"/>
      <c r="T26" s="43"/>
      <c r="U26" s="43"/>
      <c r="V26" s="43"/>
      <c r="W26" s="43"/>
      <c r="X26" s="43"/>
    </row>
    <row r="27" spans="1:24" ht="20.25" customHeight="1">
      <c r="A27" s="72" t="s">
        <v>204</v>
      </c>
      <c r="B27" s="72" t="s">
        <v>70</v>
      </c>
      <c r="C27" s="72" t="s">
        <v>234</v>
      </c>
      <c r="D27" s="72" t="s">
        <v>235</v>
      </c>
      <c r="E27" s="72" t="s">
        <v>105</v>
      </c>
      <c r="F27" s="72" t="s">
        <v>106</v>
      </c>
      <c r="G27" s="72" t="s">
        <v>236</v>
      </c>
      <c r="H27" s="72" t="s">
        <v>237</v>
      </c>
      <c r="I27" s="43">
        <v>600160</v>
      </c>
      <c r="J27" s="43"/>
      <c r="K27" s="14"/>
      <c r="L27" s="14"/>
      <c r="M27" s="56"/>
      <c r="N27" s="14"/>
      <c r="O27" s="43"/>
      <c r="P27" s="43"/>
      <c r="Q27" s="43"/>
      <c r="R27" s="43">
        <v>600160</v>
      </c>
      <c r="S27" s="43"/>
      <c r="T27" s="43"/>
      <c r="U27" s="43"/>
      <c r="V27" s="43"/>
      <c r="W27" s="43"/>
      <c r="X27" s="43"/>
    </row>
    <row r="28" spans="1:24" ht="20.25" customHeight="1">
      <c r="A28" s="72" t="s">
        <v>204</v>
      </c>
      <c r="B28" s="72" t="s">
        <v>70</v>
      </c>
      <c r="C28" s="72" t="s">
        <v>234</v>
      </c>
      <c r="D28" s="72" t="s">
        <v>235</v>
      </c>
      <c r="E28" s="72" t="s">
        <v>105</v>
      </c>
      <c r="F28" s="72" t="s">
        <v>106</v>
      </c>
      <c r="G28" s="72" t="s">
        <v>238</v>
      </c>
      <c r="H28" s="72" t="s">
        <v>239</v>
      </c>
      <c r="I28" s="43">
        <v>63900</v>
      </c>
      <c r="J28" s="43">
        <v>63900</v>
      </c>
      <c r="K28" s="14"/>
      <c r="L28" s="14"/>
      <c r="M28" s="56">
        <v>63900</v>
      </c>
      <c r="N28" s="14"/>
      <c r="O28" s="43"/>
      <c r="P28" s="43"/>
      <c r="Q28" s="43"/>
      <c r="R28" s="43"/>
      <c r="S28" s="43"/>
      <c r="T28" s="43"/>
      <c r="U28" s="43"/>
      <c r="V28" s="43"/>
      <c r="W28" s="43"/>
      <c r="X28" s="43"/>
    </row>
    <row r="29" spans="1:24" ht="20.25" customHeight="1">
      <c r="A29" s="72" t="s">
        <v>204</v>
      </c>
      <c r="B29" s="72" t="s">
        <v>70</v>
      </c>
      <c r="C29" s="72" t="s">
        <v>240</v>
      </c>
      <c r="D29" s="72" t="s">
        <v>241</v>
      </c>
      <c r="E29" s="72" t="s">
        <v>121</v>
      </c>
      <c r="F29" s="72" t="s">
        <v>122</v>
      </c>
      <c r="G29" s="72" t="s">
        <v>242</v>
      </c>
      <c r="H29" s="72" t="s">
        <v>243</v>
      </c>
      <c r="I29" s="43">
        <v>43416</v>
      </c>
      <c r="J29" s="43">
        <v>43416</v>
      </c>
      <c r="K29" s="14"/>
      <c r="L29" s="14"/>
      <c r="M29" s="56">
        <v>43416</v>
      </c>
      <c r="N29" s="14"/>
      <c r="O29" s="43"/>
      <c r="P29" s="43"/>
      <c r="Q29" s="43"/>
      <c r="R29" s="43"/>
      <c r="S29" s="43"/>
      <c r="T29" s="43"/>
      <c r="U29" s="43"/>
      <c r="V29" s="43"/>
      <c r="W29" s="43"/>
      <c r="X29" s="43"/>
    </row>
    <row r="30" spans="1:24" ht="20.25" customHeight="1">
      <c r="A30" s="72" t="s">
        <v>204</v>
      </c>
      <c r="B30" s="72" t="s">
        <v>70</v>
      </c>
      <c r="C30" s="72" t="s">
        <v>244</v>
      </c>
      <c r="D30" s="72" t="s">
        <v>245</v>
      </c>
      <c r="E30" s="72" t="s">
        <v>105</v>
      </c>
      <c r="F30" s="72" t="s">
        <v>106</v>
      </c>
      <c r="G30" s="72" t="s">
        <v>211</v>
      </c>
      <c r="H30" s="72" t="s">
        <v>212</v>
      </c>
      <c r="I30" s="43">
        <v>6858000</v>
      </c>
      <c r="J30" s="43">
        <v>6858000</v>
      </c>
      <c r="K30" s="14"/>
      <c r="L30" s="14"/>
      <c r="M30" s="56">
        <v>6858000</v>
      </c>
      <c r="N30" s="14"/>
      <c r="O30" s="43"/>
      <c r="P30" s="43"/>
      <c r="Q30" s="43"/>
      <c r="R30" s="43"/>
      <c r="S30" s="43"/>
      <c r="T30" s="43"/>
      <c r="U30" s="43"/>
      <c r="V30" s="43"/>
      <c r="W30" s="43"/>
      <c r="X30" s="43"/>
    </row>
    <row r="31" spans="1:24" ht="20.25" customHeight="1">
      <c r="A31" s="72" t="s">
        <v>204</v>
      </c>
      <c r="B31" s="72" t="s">
        <v>70</v>
      </c>
      <c r="C31" s="72" t="s">
        <v>246</v>
      </c>
      <c r="D31" s="72" t="s">
        <v>247</v>
      </c>
      <c r="E31" s="72" t="s">
        <v>109</v>
      </c>
      <c r="F31" s="72" t="s">
        <v>110</v>
      </c>
      <c r="G31" s="72" t="s">
        <v>236</v>
      </c>
      <c r="H31" s="72" t="s">
        <v>237</v>
      </c>
      <c r="I31" s="43">
        <v>136</v>
      </c>
      <c r="J31" s="43">
        <v>136</v>
      </c>
      <c r="K31" s="14"/>
      <c r="L31" s="14"/>
      <c r="M31" s="56">
        <v>136</v>
      </c>
      <c r="N31" s="14"/>
      <c r="O31" s="43"/>
      <c r="P31" s="43"/>
      <c r="Q31" s="43"/>
      <c r="R31" s="43"/>
      <c r="S31" s="43"/>
      <c r="T31" s="43"/>
      <c r="U31" s="43"/>
      <c r="V31" s="43"/>
      <c r="W31" s="43"/>
      <c r="X31" s="43"/>
    </row>
    <row r="32" spans="1:24" ht="20.25" customHeight="1">
      <c r="A32" s="72" t="s">
        <v>204</v>
      </c>
      <c r="B32" s="72" t="s">
        <v>70</v>
      </c>
      <c r="C32" s="72" t="s">
        <v>246</v>
      </c>
      <c r="D32" s="72" t="s">
        <v>247</v>
      </c>
      <c r="E32" s="72" t="s">
        <v>103</v>
      </c>
      <c r="F32" s="72" t="s">
        <v>104</v>
      </c>
      <c r="G32" s="72" t="s">
        <v>238</v>
      </c>
      <c r="H32" s="72" t="s">
        <v>239</v>
      </c>
      <c r="I32" s="43">
        <v>22080.959999999999</v>
      </c>
      <c r="J32" s="43">
        <v>22080.959999999999</v>
      </c>
      <c r="K32" s="14"/>
      <c r="L32" s="14"/>
      <c r="M32" s="56">
        <v>22080.959999999999</v>
      </c>
      <c r="N32" s="14"/>
      <c r="O32" s="43"/>
      <c r="P32" s="43"/>
      <c r="Q32" s="43"/>
      <c r="R32" s="43"/>
      <c r="S32" s="43"/>
      <c r="T32" s="43"/>
      <c r="U32" s="43"/>
      <c r="V32" s="43"/>
      <c r="W32" s="43"/>
      <c r="X32" s="43"/>
    </row>
    <row r="33" spans="1:24" ht="20.25" customHeight="1">
      <c r="A33" s="72" t="s">
        <v>204</v>
      </c>
      <c r="B33" s="72" t="s">
        <v>70</v>
      </c>
      <c r="C33" s="72" t="s">
        <v>246</v>
      </c>
      <c r="D33" s="72" t="s">
        <v>247</v>
      </c>
      <c r="E33" s="72" t="s">
        <v>103</v>
      </c>
      <c r="F33" s="72" t="s">
        <v>104</v>
      </c>
      <c r="G33" s="72" t="s">
        <v>238</v>
      </c>
      <c r="H33" s="72" t="s">
        <v>239</v>
      </c>
      <c r="I33" s="43">
        <v>2586.88</v>
      </c>
      <c r="J33" s="43">
        <v>2586.88</v>
      </c>
      <c r="K33" s="14"/>
      <c r="L33" s="14"/>
      <c r="M33" s="56">
        <v>2586.88</v>
      </c>
      <c r="N33" s="14"/>
      <c r="O33" s="43"/>
      <c r="P33" s="43"/>
      <c r="Q33" s="43"/>
      <c r="R33" s="43"/>
      <c r="S33" s="43"/>
      <c r="T33" s="43"/>
      <c r="U33" s="43"/>
      <c r="V33" s="43"/>
      <c r="W33" s="43"/>
      <c r="X33" s="43"/>
    </row>
    <row r="34" spans="1:24" ht="20.25" customHeight="1">
      <c r="A34" s="72" t="s">
        <v>204</v>
      </c>
      <c r="B34" s="72" t="s">
        <v>70</v>
      </c>
      <c r="C34" s="72" t="s">
        <v>246</v>
      </c>
      <c r="D34" s="72" t="s">
        <v>247</v>
      </c>
      <c r="E34" s="72" t="s">
        <v>105</v>
      </c>
      <c r="F34" s="72" t="s">
        <v>106</v>
      </c>
      <c r="G34" s="72" t="s">
        <v>238</v>
      </c>
      <c r="H34" s="72" t="s">
        <v>239</v>
      </c>
      <c r="I34" s="43">
        <v>5626500</v>
      </c>
      <c r="J34" s="43">
        <v>5626500</v>
      </c>
      <c r="K34" s="14"/>
      <c r="L34" s="14"/>
      <c r="M34" s="56">
        <v>5626500</v>
      </c>
      <c r="N34" s="14"/>
      <c r="O34" s="43"/>
      <c r="P34" s="43"/>
      <c r="Q34" s="43"/>
      <c r="R34" s="43"/>
      <c r="S34" s="43"/>
      <c r="T34" s="43"/>
      <c r="U34" s="43"/>
      <c r="V34" s="43"/>
      <c r="W34" s="43"/>
      <c r="X34" s="43"/>
    </row>
    <row r="35" spans="1:24" ht="20.25" customHeight="1">
      <c r="A35" s="72" t="s">
        <v>204</v>
      </c>
      <c r="B35" s="72" t="s">
        <v>70</v>
      </c>
      <c r="C35" s="72" t="s">
        <v>248</v>
      </c>
      <c r="D35" s="72" t="s">
        <v>224</v>
      </c>
      <c r="E35" s="72" t="s">
        <v>129</v>
      </c>
      <c r="F35" s="72" t="s">
        <v>130</v>
      </c>
      <c r="G35" s="72" t="s">
        <v>221</v>
      </c>
      <c r="H35" s="72" t="s">
        <v>222</v>
      </c>
      <c r="I35" s="43">
        <v>380000</v>
      </c>
      <c r="J35" s="43">
        <v>380000</v>
      </c>
      <c r="K35" s="14"/>
      <c r="L35" s="14"/>
      <c r="M35" s="56">
        <v>380000</v>
      </c>
      <c r="N35" s="14"/>
      <c r="O35" s="43"/>
      <c r="P35" s="43"/>
      <c r="Q35" s="43"/>
      <c r="R35" s="43"/>
      <c r="S35" s="43"/>
      <c r="T35" s="43"/>
      <c r="U35" s="43"/>
      <c r="V35" s="43"/>
      <c r="W35" s="43"/>
      <c r="X35" s="43"/>
    </row>
    <row r="36" spans="1:24" ht="20.25" customHeight="1">
      <c r="A36" s="72" t="s">
        <v>204</v>
      </c>
      <c r="B36" s="72" t="s">
        <v>70</v>
      </c>
      <c r="C36" s="72" t="s">
        <v>249</v>
      </c>
      <c r="D36" s="72" t="s">
        <v>250</v>
      </c>
      <c r="E36" s="72" t="s">
        <v>105</v>
      </c>
      <c r="F36" s="72" t="s">
        <v>106</v>
      </c>
      <c r="G36" s="72" t="s">
        <v>211</v>
      </c>
      <c r="H36" s="72" t="s">
        <v>212</v>
      </c>
      <c r="I36" s="43">
        <v>156979</v>
      </c>
      <c r="J36" s="43">
        <v>156979</v>
      </c>
      <c r="K36" s="14"/>
      <c r="L36" s="14"/>
      <c r="M36" s="56">
        <v>156979</v>
      </c>
      <c r="N36" s="14"/>
      <c r="O36" s="43"/>
      <c r="P36" s="43"/>
      <c r="Q36" s="43"/>
      <c r="R36" s="43"/>
      <c r="S36" s="43"/>
      <c r="T36" s="43"/>
      <c r="U36" s="43"/>
      <c r="V36" s="43"/>
      <c r="W36" s="43"/>
      <c r="X36" s="43"/>
    </row>
    <row r="37" spans="1:24" ht="17.25" customHeight="1">
      <c r="A37" s="148" t="s">
        <v>177</v>
      </c>
      <c r="B37" s="149"/>
      <c r="C37" s="150"/>
      <c r="D37" s="150"/>
      <c r="E37" s="150"/>
      <c r="F37" s="150"/>
      <c r="G37" s="150"/>
      <c r="H37" s="151"/>
      <c r="I37" s="43">
        <v>87697122.549999997</v>
      </c>
      <c r="J37" s="43">
        <v>83345962.549999997</v>
      </c>
      <c r="K37" s="43"/>
      <c r="L37" s="43"/>
      <c r="M37" s="56">
        <v>83345962.549999997</v>
      </c>
      <c r="N37" s="43"/>
      <c r="O37" s="43"/>
      <c r="P37" s="43"/>
      <c r="Q37" s="43"/>
      <c r="R37" s="43">
        <v>4351160</v>
      </c>
      <c r="S37" s="43"/>
      <c r="T37" s="43"/>
      <c r="U37" s="43"/>
      <c r="V37" s="43"/>
      <c r="W37" s="43"/>
      <c r="X37" s="43"/>
    </row>
  </sheetData>
  <mergeCells count="31">
    <mergeCell ref="A2:X2"/>
    <mergeCell ref="A3:H3"/>
    <mergeCell ref="I4:X4"/>
    <mergeCell ref="J5:N5"/>
    <mergeCell ref="O5:Q5"/>
    <mergeCell ref="S5:X5"/>
    <mergeCell ref="I5:I7"/>
    <mergeCell ref="J6:J7"/>
    <mergeCell ref="K6:K7"/>
    <mergeCell ref="L6:L7"/>
    <mergeCell ref="M6:M7"/>
    <mergeCell ref="N6:N7"/>
    <mergeCell ref="O6:O7"/>
    <mergeCell ref="P6:P7"/>
    <mergeCell ref="Q6:Q7"/>
    <mergeCell ref="R5:R7"/>
    <mergeCell ref="A37:H37"/>
    <mergeCell ref="A4:A7"/>
    <mergeCell ref="B4:B7"/>
    <mergeCell ref="C4:C7"/>
    <mergeCell ref="D4:D7"/>
    <mergeCell ref="E4:E7"/>
    <mergeCell ref="F4:F7"/>
    <mergeCell ref="G4:G7"/>
    <mergeCell ref="H4:H7"/>
    <mergeCell ref="X6:X7"/>
    <mergeCell ref="S6:S7"/>
    <mergeCell ref="T6:T7"/>
    <mergeCell ref="U6:U7"/>
    <mergeCell ref="V6:V7"/>
    <mergeCell ref="W6:W7"/>
  </mergeCells>
  <phoneticPr fontId="16" type="noConversion"/>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Right="0"/>
  </sheetPr>
  <dimension ref="A1:W23"/>
  <sheetViews>
    <sheetView showZeros="0" topLeftCell="A7" workbookViewId="0">
      <selection activeCell="I14" sqref="I14"/>
    </sheetView>
  </sheetViews>
  <sheetFormatPr defaultColWidth="9.125" defaultRowHeight="14.25" customHeight="1"/>
  <cols>
    <col min="1" max="1" width="10.25" customWidth="1"/>
    <col min="2" max="2" width="13.375" customWidth="1"/>
    <col min="3" max="3" width="32.875" customWidth="1"/>
    <col min="4" max="4" width="23.875" customWidth="1"/>
    <col min="5" max="5" width="11.125" customWidth="1"/>
    <col min="6" max="6" width="17.75" customWidth="1"/>
    <col min="7" max="7" width="9.875" customWidth="1"/>
    <col min="8" max="8" width="17.75" customWidth="1"/>
    <col min="9" max="13" width="20" customWidth="1"/>
    <col min="14" max="14" width="12.25" customWidth="1"/>
    <col min="15" max="15" width="12.75" customWidth="1"/>
    <col min="16" max="16" width="11.125" customWidth="1"/>
    <col min="17" max="21" width="19.875" customWidth="1"/>
    <col min="22" max="22" width="20" customWidth="1"/>
    <col min="23" max="23" width="19.875" customWidth="1"/>
  </cols>
  <sheetData>
    <row r="1" spans="1:23" ht="13.5" customHeight="1">
      <c r="B1" s="68"/>
      <c r="E1" s="1"/>
      <c r="F1" s="1"/>
      <c r="G1" s="1"/>
      <c r="H1" s="1"/>
      <c r="U1" s="68"/>
      <c r="W1" s="69" t="s">
        <v>251</v>
      </c>
    </row>
    <row r="2" spans="1:23" ht="46.5" customHeight="1">
      <c r="A2" s="157" t="str">
        <f>"2025"&amp;"年部门项目支出预算表"</f>
        <v>2025年部门项目支出预算表</v>
      </c>
      <c r="B2" s="157"/>
      <c r="C2" s="157"/>
      <c r="D2" s="157"/>
      <c r="E2" s="157"/>
      <c r="F2" s="157"/>
      <c r="G2" s="157"/>
      <c r="H2" s="157"/>
      <c r="I2" s="157"/>
      <c r="J2" s="157"/>
      <c r="K2" s="157"/>
      <c r="L2" s="157"/>
      <c r="M2" s="157"/>
      <c r="N2" s="157"/>
      <c r="O2" s="157"/>
      <c r="P2" s="157"/>
      <c r="Q2" s="157"/>
      <c r="R2" s="157"/>
      <c r="S2" s="157"/>
      <c r="T2" s="157"/>
      <c r="U2" s="157"/>
      <c r="V2" s="157"/>
      <c r="W2" s="157"/>
    </row>
    <row r="3" spans="1:23" ht="13.5" customHeight="1">
      <c r="A3" s="158" t="str">
        <f>"单位名称："&amp;"寻甸回族彝族自治县第一中学"</f>
        <v>单位名称：寻甸回族彝族自治县第一中学</v>
      </c>
      <c r="B3" s="159"/>
      <c r="C3" s="159"/>
      <c r="D3" s="159"/>
      <c r="E3" s="159"/>
      <c r="F3" s="159"/>
      <c r="G3" s="159"/>
      <c r="H3" s="159"/>
      <c r="I3" s="4"/>
      <c r="J3" s="4"/>
      <c r="K3" s="4"/>
      <c r="L3" s="4"/>
      <c r="M3" s="4"/>
      <c r="N3" s="4"/>
      <c r="O3" s="4"/>
      <c r="P3" s="4"/>
      <c r="Q3" s="4"/>
      <c r="U3" s="68"/>
      <c r="W3" s="60" t="s">
        <v>1</v>
      </c>
    </row>
    <row r="4" spans="1:23" ht="21.75" customHeight="1">
      <c r="A4" s="146" t="s">
        <v>252</v>
      </c>
      <c r="B4" s="168" t="s">
        <v>188</v>
      </c>
      <c r="C4" s="146" t="s">
        <v>189</v>
      </c>
      <c r="D4" s="146" t="s">
        <v>253</v>
      </c>
      <c r="E4" s="168" t="s">
        <v>190</v>
      </c>
      <c r="F4" s="168" t="s">
        <v>191</v>
      </c>
      <c r="G4" s="168" t="s">
        <v>254</v>
      </c>
      <c r="H4" s="168" t="s">
        <v>255</v>
      </c>
      <c r="I4" s="173" t="s">
        <v>55</v>
      </c>
      <c r="J4" s="164" t="s">
        <v>256</v>
      </c>
      <c r="K4" s="128"/>
      <c r="L4" s="128"/>
      <c r="M4" s="129"/>
      <c r="N4" s="164" t="s">
        <v>196</v>
      </c>
      <c r="O4" s="128"/>
      <c r="P4" s="129"/>
      <c r="Q4" s="168" t="s">
        <v>61</v>
      </c>
      <c r="R4" s="164" t="s">
        <v>62</v>
      </c>
      <c r="S4" s="128"/>
      <c r="T4" s="128"/>
      <c r="U4" s="128"/>
      <c r="V4" s="128"/>
      <c r="W4" s="129"/>
    </row>
    <row r="5" spans="1:23" ht="21.75" customHeight="1">
      <c r="A5" s="152"/>
      <c r="B5" s="153"/>
      <c r="C5" s="152"/>
      <c r="D5" s="152"/>
      <c r="E5" s="172"/>
      <c r="F5" s="172"/>
      <c r="G5" s="172"/>
      <c r="H5" s="172"/>
      <c r="I5" s="153"/>
      <c r="J5" s="170" t="s">
        <v>58</v>
      </c>
      <c r="K5" s="134"/>
      <c r="L5" s="168" t="s">
        <v>59</v>
      </c>
      <c r="M5" s="168" t="s">
        <v>60</v>
      </c>
      <c r="N5" s="168" t="s">
        <v>58</v>
      </c>
      <c r="O5" s="168" t="s">
        <v>59</v>
      </c>
      <c r="P5" s="168" t="s">
        <v>60</v>
      </c>
      <c r="Q5" s="172"/>
      <c r="R5" s="168" t="s">
        <v>57</v>
      </c>
      <c r="S5" s="168" t="s">
        <v>64</v>
      </c>
      <c r="T5" s="168" t="s">
        <v>202</v>
      </c>
      <c r="U5" s="168" t="s">
        <v>66</v>
      </c>
      <c r="V5" s="168" t="s">
        <v>67</v>
      </c>
      <c r="W5" s="168" t="s">
        <v>68</v>
      </c>
    </row>
    <row r="6" spans="1:23" ht="21" customHeight="1">
      <c r="A6" s="153"/>
      <c r="B6" s="153"/>
      <c r="C6" s="153"/>
      <c r="D6" s="153"/>
      <c r="E6" s="153"/>
      <c r="F6" s="153"/>
      <c r="G6" s="153"/>
      <c r="H6" s="153"/>
      <c r="I6" s="153"/>
      <c r="J6" s="171" t="s">
        <v>57</v>
      </c>
      <c r="K6" s="135"/>
      <c r="L6" s="153"/>
      <c r="M6" s="153"/>
      <c r="N6" s="153"/>
      <c r="O6" s="153"/>
      <c r="P6" s="153"/>
      <c r="Q6" s="153"/>
      <c r="R6" s="153"/>
      <c r="S6" s="153"/>
      <c r="T6" s="153"/>
      <c r="U6" s="153"/>
      <c r="V6" s="153"/>
      <c r="W6" s="153"/>
    </row>
    <row r="7" spans="1:23" ht="39.75" customHeight="1">
      <c r="A7" s="147"/>
      <c r="B7" s="133"/>
      <c r="C7" s="147"/>
      <c r="D7" s="147"/>
      <c r="E7" s="169"/>
      <c r="F7" s="169"/>
      <c r="G7" s="169"/>
      <c r="H7" s="169"/>
      <c r="I7" s="133"/>
      <c r="J7" s="34" t="s">
        <v>57</v>
      </c>
      <c r="K7" s="34" t="s">
        <v>257</v>
      </c>
      <c r="L7" s="169"/>
      <c r="M7" s="169"/>
      <c r="N7" s="169"/>
      <c r="O7" s="169"/>
      <c r="P7" s="169"/>
      <c r="Q7" s="169"/>
      <c r="R7" s="169"/>
      <c r="S7" s="169"/>
      <c r="T7" s="169"/>
      <c r="U7" s="133"/>
      <c r="V7" s="169"/>
      <c r="W7" s="169"/>
    </row>
    <row r="8" spans="1:23" ht="15" customHeight="1">
      <c r="A8" s="10">
        <v>1</v>
      </c>
      <c r="B8" s="10">
        <v>2</v>
      </c>
      <c r="C8" s="10">
        <v>3</v>
      </c>
      <c r="D8" s="10">
        <v>4</v>
      </c>
      <c r="E8" s="10">
        <v>5</v>
      </c>
      <c r="F8" s="10">
        <v>6</v>
      </c>
      <c r="G8" s="10">
        <v>7</v>
      </c>
      <c r="H8" s="10">
        <v>8</v>
      </c>
      <c r="I8" s="10">
        <v>9</v>
      </c>
      <c r="J8" s="10">
        <v>10</v>
      </c>
      <c r="K8" s="10">
        <v>11</v>
      </c>
      <c r="L8" s="19">
        <v>12</v>
      </c>
      <c r="M8" s="19">
        <v>13</v>
      </c>
      <c r="N8" s="19">
        <v>14</v>
      </c>
      <c r="O8" s="19">
        <v>15</v>
      </c>
      <c r="P8" s="19">
        <v>16</v>
      </c>
      <c r="Q8" s="19">
        <v>17</v>
      </c>
      <c r="R8" s="19">
        <v>18</v>
      </c>
      <c r="S8" s="19">
        <v>19</v>
      </c>
      <c r="T8" s="19">
        <v>20</v>
      </c>
      <c r="U8" s="10">
        <v>21</v>
      </c>
      <c r="V8" s="19">
        <v>22</v>
      </c>
      <c r="W8" s="10">
        <v>23</v>
      </c>
    </row>
    <row r="9" spans="1:23" ht="21.75" customHeight="1">
      <c r="A9" s="36" t="s">
        <v>258</v>
      </c>
      <c r="B9" s="36" t="s">
        <v>259</v>
      </c>
      <c r="C9" s="36" t="s">
        <v>260</v>
      </c>
      <c r="D9" s="36" t="s">
        <v>70</v>
      </c>
      <c r="E9" s="36" t="s">
        <v>105</v>
      </c>
      <c r="F9" s="36" t="s">
        <v>106</v>
      </c>
      <c r="G9" s="36" t="s">
        <v>236</v>
      </c>
      <c r="H9" s="36" t="s">
        <v>237</v>
      </c>
      <c r="I9" s="43">
        <v>1446000</v>
      </c>
      <c r="J9" s="43">
        <v>1446000</v>
      </c>
      <c r="K9" s="56">
        <v>1446000</v>
      </c>
      <c r="L9" s="43"/>
      <c r="M9" s="43"/>
      <c r="N9" s="43"/>
      <c r="O9" s="43"/>
      <c r="P9" s="43"/>
      <c r="Q9" s="43"/>
      <c r="R9" s="43"/>
      <c r="S9" s="43"/>
      <c r="T9" s="43"/>
      <c r="U9" s="43"/>
      <c r="V9" s="43"/>
      <c r="W9" s="43"/>
    </row>
    <row r="10" spans="1:23" ht="21.75" customHeight="1">
      <c r="A10" s="36" t="s">
        <v>258</v>
      </c>
      <c r="B10" s="36" t="s">
        <v>259</v>
      </c>
      <c r="C10" s="36" t="s">
        <v>260</v>
      </c>
      <c r="D10" s="36" t="s">
        <v>70</v>
      </c>
      <c r="E10" s="36" t="s">
        <v>105</v>
      </c>
      <c r="F10" s="36" t="s">
        <v>106</v>
      </c>
      <c r="G10" s="36" t="s">
        <v>261</v>
      </c>
      <c r="H10" s="36" t="s">
        <v>262</v>
      </c>
      <c r="I10" s="43">
        <v>1000000</v>
      </c>
      <c r="J10" s="43">
        <v>1000000</v>
      </c>
      <c r="K10" s="56">
        <v>1000000</v>
      </c>
      <c r="L10" s="43"/>
      <c r="M10" s="43"/>
      <c r="N10" s="43"/>
      <c r="O10" s="43"/>
      <c r="P10" s="43"/>
      <c r="Q10" s="43"/>
      <c r="R10" s="43"/>
      <c r="S10" s="43"/>
      <c r="T10" s="43"/>
      <c r="U10" s="43"/>
      <c r="V10" s="43"/>
      <c r="W10" s="43"/>
    </row>
    <row r="11" spans="1:23" ht="21.75" customHeight="1">
      <c r="A11" s="36" t="s">
        <v>258</v>
      </c>
      <c r="B11" s="36" t="s">
        <v>259</v>
      </c>
      <c r="C11" s="36" t="s">
        <v>260</v>
      </c>
      <c r="D11" s="36" t="s">
        <v>70</v>
      </c>
      <c r="E11" s="36" t="s">
        <v>105</v>
      </c>
      <c r="F11" s="36" t="s">
        <v>106</v>
      </c>
      <c r="G11" s="36" t="s">
        <v>263</v>
      </c>
      <c r="H11" s="36" t="s">
        <v>182</v>
      </c>
      <c r="I11" s="43">
        <v>10000</v>
      </c>
      <c r="J11" s="43">
        <v>10000</v>
      </c>
      <c r="K11" s="56">
        <v>10000</v>
      </c>
      <c r="L11" s="43"/>
      <c r="M11" s="43"/>
      <c r="N11" s="43"/>
      <c r="O11" s="43"/>
      <c r="P11" s="43"/>
      <c r="Q11" s="43"/>
      <c r="R11" s="43"/>
      <c r="S11" s="43"/>
      <c r="T11" s="43"/>
      <c r="U11" s="43"/>
      <c r="V11" s="43"/>
      <c r="W11" s="43"/>
    </row>
    <row r="12" spans="1:23" ht="21.75" customHeight="1">
      <c r="A12" s="36" t="s">
        <v>258</v>
      </c>
      <c r="B12" s="36" t="s">
        <v>259</v>
      </c>
      <c r="C12" s="36" t="s">
        <v>260</v>
      </c>
      <c r="D12" s="36" t="s">
        <v>70</v>
      </c>
      <c r="E12" s="36" t="s">
        <v>105</v>
      </c>
      <c r="F12" s="36" t="s">
        <v>106</v>
      </c>
      <c r="G12" s="36" t="s">
        <v>264</v>
      </c>
      <c r="H12" s="36" t="s">
        <v>265</v>
      </c>
      <c r="I12" s="43">
        <v>1000000</v>
      </c>
      <c r="J12" s="43">
        <v>1000000</v>
      </c>
      <c r="K12" s="56">
        <v>1000000</v>
      </c>
      <c r="L12" s="43"/>
      <c r="M12" s="43"/>
      <c r="N12" s="43"/>
      <c r="O12" s="43"/>
      <c r="P12" s="43"/>
      <c r="Q12" s="43"/>
      <c r="R12" s="43"/>
      <c r="S12" s="43"/>
      <c r="T12" s="43"/>
      <c r="U12" s="43"/>
      <c r="V12" s="43"/>
      <c r="W12" s="43"/>
    </row>
    <row r="13" spans="1:23" ht="21.75" customHeight="1">
      <c r="A13" s="36" t="s">
        <v>258</v>
      </c>
      <c r="B13" s="36" t="s">
        <v>266</v>
      </c>
      <c r="C13" s="36" t="s">
        <v>267</v>
      </c>
      <c r="D13" s="36" t="s">
        <v>70</v>
      </c>
      <c r="E13" s="36" t="s">
        <v>105</v>
      </c>
      <c r="F13" s="36" t="s">
        <v>106</v>
      </c>
      <c r="G13" s="36" t="s">
        <v>242</v>
      </c>
      <c r="H13" s="36" t="s">
        <v>243</v>
      </c>
      <c r="I13" s="43">
        <v>27800</v>
      </c>
      <c r="J13" s="43">
        <v>27800</v>
      </c>
      <c r="K13" s="56">
        <v>27800</v>
      </c>
      <c r="L13" s="43"/>
      <c r="M13" s="43"/>
      <c r="N13" s="43"/>
      <c r="O13" s="43"/>
      <c r="P13" s="43"/>
      <c r="Q13" s="43"/>
      <c r="R13" s="43"/>
      <c r="S13" s="43"/>
      <c r="T13" s="43"/>
      <c r="U13" s="43"/>
      <c r="V13" s="43"/>
      <c r="W13" s="43"/>
    </row>
    <row r="14" spans="1:23" ht="21.75" customHeight="1">
      <c r="A14" s="36" t="s">
        <v>258</v>
      </c>
      <c r="B14" s="36" t="s">
        <v>268</v>
      </c>
      <c r="C14" s="36" t="s">
        <v>269</v>
      </c>
      <c r="D14" s="36" t="s">
        <v>70</v>
      </c>
      <c r="E14" s="36" t="s">
        <v>105</v>
      </c>
      <c r="F14" s="36" t="s">
        <v>106</v>
      </c>
      <c r="G14" s="36" t="s">
        <v>236</v>
      </c>
      <c r="H14" s="36" t="s">
        <v>237</v>
      </c>
      <c r="I14" s="43">
        <v>60000</v>
      </c>
      <c r="J14" s="43">
        <v>60000</v>
      </c>
      <c r="K14" s="56">
        <v>60000</v>
      </c>
      <c r="L14" s="43"/>
      <c r="M14" s="43"/>
      <c r="N14" s="43"/>
      <c r="O14" s="43"/>
      <c r="P14" s="43"/>
      <c r="Q14" s="43"/>
      <c r="R14" s="43"/>
      <c r="S14" s="43"/>
      <c r="T14" s="43"/>
      <c r="U14" s="43"/>
      <c r="V14" s="43"/>
      <c r="W14" s="43"/>
    </row>
    <row r="15" spans="1:23" ht="21.75" customHeight="1">
      <c r="A15" s="36" t="s">
        <v>258</v>
      </c>
      <c r="B15" s="36" t="s">
        <v>270</v>
      </c>
      <c r="C15" s="36" t="s">
        <v>271</v>
      </c>
      <c r="D15" s="36" t="s">
        <v>70</v>
      </c>
      <c r="E15" s="36" t="s">
        <v>105</v>
      </c>
      <c r="F15" s="36" t="s">
        <v>106</v>
      </c>
      <c r="G15" s="36" t="s">
        <v>236</v>
      </c>
      <c r="H15" s="36" t="s">
        <v>237</v>
      </c>
      <c r="I15" s="43">
        <v>1612</v>
      </c>
      <c r="J15" s="43">
        <v>1612</v>
      </c>
      <c r="K15" s="56">
        <v>1612</v>
      </c>
      <c r="L15" s="43"/>
      <c r="M15" s="43"/>
      <c r="N15" s="43"/>
      <c r="O15" s="43"/>
      <c r="P15" s="43"/>
      <c r="Q15" s="43"/>
      <c r="R15" s="43"/>
      <c r="S15" s="43"/>
      <c r="T15" s="43"/>
      <c r="U15" s="43"/>
      <c r="V15" s="43"/>
      <c r="W15" s="43"/>
    </row>
    <row r="16" spans="1:23" ht="21.75" customHeight="1">
      <c r="A16" s="36" t="s">
        <v>258</v>
      </c>
      <c r="B16" s="36" t="s">
        <v>272</v>
      </c>
      <c r="C16" s="36" t="s">
        <v>273</v>
      </c>
      <c r="D16" s="36" t="s">
        <v>70</v>
      </c>
      <c r="E16" s="36" t="s">
        <v>103</v>
      </c>
      <c r="F16" s="36" t="s">
        <v>104</v>
      </c>
      <c r="G16" s="36" t="s">
        <v>236</v>
      </c>
      <c r="H16" s="36" t="s">
        <v>237</v>
      </c>
      <c r="I16" s="43">
        <v>15738</v>
      </c>
      <c r="J16" s="43">
        <v>15738</v>
      </c>
      <c r="K16" s="56">
        <v>15738</v>
      </c>
      <c r="L16" s="43"/>
      <c r="M16" s="43"/>
      <c r="N16" s="43"/>
      <c r="O16" s="43"/>
      <c r="P16" s="43"/>
      <c r="Q16" s="43"/>
      <c r="R16" s="43"/>
      <c r="S16" s="43"/>
      <c r="T16" s="43"/>
      <c r="U16" s="43"/>
      <c r="V16" s="43"/>
      <c r="W16" s="43"/>
    </row>
    <row r="17" spans="1:23" ht="21.75" customHeight="1">
      <c r="A17" s="36" t="s">
        <v>258</v>
      </c>
      <c r="B17" s="36" t="s">
        <v>274</v>
      </c>
      <c r="C17" s="36" t="s">
        <v>275</v>
      </c>
      <c r="D17" s="36" t="s">
        <v>70</v>
      </c>
      <c r="E17" s="36" t="s">
        <v>105</v>
      </c>
      <c r="F17" s="36" t="s">
        <v>106</v>
      </c>
      <c r="G17" s="36" t="s">
        <v>236</v>
      </c>
      <c r="H17" s="36" t="s">
        <v>237</v>
      </c>
      <c r="I17" s="43">
        <v>15924963.369999999</v>
      </c>
      <c r="J17" s="43">
        <v>15924963.369999999</v>
      </c>
      <c r="K17" s="56">
        <v>15924963.369999999</v>
      </c>
      <c r="L17" s="43"/>
      <c r="M17" s="43"/>
      <c r="N17" s="43"/>
      <c r="O17" s="43"/>
      <c r="P17" s="43"/>
      <c r="Q17" s="43"/>
      <c r="R17" s="43"/>
      <c r="S17" s="43"/>
      <c r="T17" s="43"/>
      <c r="U17" s="43"/>
      <c r="V17" s="43"/>
      <c r="W17" s="43"/>
    </row>
    <row r="18" spans="1:23" ht="21.75" customHeight="1">
      <c r="A18" s="36" t="s">
        <v>276</v>
      </c>
      <c r="B18" s="36" t="s">
        <v>277</v>
      </c>
      <c r="C18" s="36" t="s">
        <v>278</v>
      </c>
      <c r="D18" s="36" t="s">
        <v>70</v>
      </c>
      <c r="E18" s="36" t="s">
        <v>101</v>
      </c>
      <c r="F18" s="36" t="s">
        <v>102</v>
      </c>
      <c r="G18" s="36" t="s">
        <v>242</v>
      </c>
      <c r="H18" s="36" t="s">
        <v>243</v>
      </c>
      <c r="I18" s="43">
        <v>20625</v>
      </c>
      <c r="J18" s="43"/>
      <c r="K18" s="56"/>
      <c r="L18" s="43"/>
      <c r="M18" s="43"/>
      <c r="N18" s="43">
        <v>20625</v>
      </c>
      <c r="O18" s="43"/>
      <c r="P18" s="43"/>
      <c r="Q18" s="43"/>
      <c r="R18" s="43"/>
      <c r="S18" s="43"/>
      <c r="T18" s="43"/>
      <c r="U18" s="43"/>
      <c r="V18" s="43"/>
      <c r="W18" s="43"/>
    </row>
    <row r="19" spans="1:23" ht="21.75" customHeight="1">
      <c r="A19" s="36" t="s">
        <v>276</v>
      </c>
      <c r="B19" s="36" t="s">
        <v>279</v>
      </c>
      <c r="C19" s="36" t="s">
        <v>280</v>
      </c>
      <c r="D19" s="36" t="s">
        <v>70</v>
      </c>
      <c r="E19" s="36" t="s">
        <v>105</v>
      </c>
      <c r="F19" s="36" t="s">
        <v>106</v>
      </c>
      <c r="G19" s="36" t="s">
        <v>242</v>
      </c>
      <c r="H19" s="36" t="s">
        <v>243</v>
      </c>
      <c r="I19" s="43">
        <v>57500</v>
      </c>
      <c r="J19" s="43"/>
      <c r="K19" s="56"/>
      <c r="L19" s="43"/>
      <c r="M19" s="43"/>
      <c r="N19" s="43">
        <v>57500</v>
      </c>
      <c r="O19" s="43"/>
      <c r="P19" s="43"/>
      <c r="Q19" s="43"/>
      <c r="R19" s="43"/>
      <c r="S19" s="43"/>
      <c r="T19" s="43"/>
      <c r="U19" s="43"/>
      <c r="V19" s="43"/>
      <c r="W19" s="43"/>
    </row>
    <row r="20" spans="1:23" ht="21.75" customHeight="1">
      <c r="A20" s="36" t="s">
        <v>276</v>
      </c>
      <c r="B20" s="36" t="s">
        <v>281</v>
      </c>
      <c r="C20" s="36" t="s">
        <v>282</v>
      </c>
      <c r="D20" s="36" t="s">
        <v>70</v>
      </c>
      <c r="E20" s="36" t="s">
        <v>105</v>
      </c>
      <c r="F20" s="36" t="s">
        <v>106</v>
      </c>
      <c r="G20" s="36" t="s">
        <v>236</v>
      </c>
      <c r="H20" s="36" t="s">
        <v>237</v>
      </c>
      <c r="I20" s="43">
        <v>300</v>
      </c>
      <c r="J20" s="43"/>
      <c r="K20" s="56"/>
      <c r="L20" s="43"/>
      <c r="M20" s="43"/>
      <c r="N20" s="43">
        <v>300</v>
      </c>
      <c r="O20" s="43"/>
      <c r="P20" s="43"/>
      <c r="Q20" s="43"/>
      <c r="R20" s="43"/>
      <c r="S20" s="43"/>
      <c r="T20" s="43"/>
      <c r="U20" s="43"/>
      <c r="V20" s="43"/>
      <c r="W20" s="43"/>
    </row>
    <row r="21" spans="1:23" ht="21.75" customHeight="1">
      <c r="A21" s="36" t="s">
        <v>276</v>
      </c>
      <c r="B21" s="36" t="s">
        <v>283</v>
      </c>
      <c r="C21" s="36" t="s">
        <v>284</v>
      </c>
      <c r="D21" s="36" t="s">
        <v>70</v>
      </c>
      <c r="E21" s="36" t="s">
        <v>105</v>
      </c>
      <c r="F21" s="36" t="s">
        <v>106</v>
      </c>
      <c r="G21" s="36" t="s">
        <v>242</v>
      </c>
      <c r="H21" s="36" t="s">
        <v>243</v>
      </c>
      <c r="I21" s="43">
        <v>67114</v>
      </c>
      <c r="J21" s="43">
        <v>67114</v>
      </c>
      <c r="K21" s="56">
        <v>67114</v>
      </c>
      <c r="L21" s="43"/>
      <c r="M21" s="43"/>
      <c r="N21" s="43"/>
      <c r="O21" s="43"/>
      <c r="P21" s="43"/>
      <c r="Q21" s="43"/>
      <c r="R21" s="43"/>
      <c r="S21" s="43"/>
      <c r="T21" s="43"/>
      <c r="U21" s="43"/>
      <c r="V21" s="43"/>
      <c r="W21" s="43"/>
    </row>
    <row r="22" spans="1:23" ht="21.75" customHeight="1">
      <c r="A22" s="36" t="s">
        <v>276</v>
      </c>
      <c r="B22" s="36" t="s">
        <v>285</v>
      </c>
      <c r="C22" s="36" t="s">
        <v>286</v>
      </c>
      <c r="D22" s="36" t="s">
        <v>70</v>
      </c>
      <c r="E22" s="36" t="s">
        <v>105</v>
      </c>
      <c r="F22" s="36" t="s">
        <v>106</v>
      </c>
      <c r="G22" s="36" t="s">
        <v>242</v>
      </c>
      <c r="H22" s="36" t="s">
        <v>243</v>
      </c>
      <c r="I22" s="43">
        <v>2500</v>
      </c>
      <c r="J22" s="43">
        <v>2500</v>
      </c>
      <c r="K22" s="56">
        <v>2500</v>
      </c>
      <c r="L22" s="43"/>
      <c r="M22" s="43"/>
      <c r="N22" s="43"/>
      <c r="O22" s="43"/>
      <c r="P22" s="43"/>
      <c r="Q22" s="43"/>
      <c r="R22" s="43"/>
      <c r="S22" s="43"/>
      <c r="T22" s="43"/>
      <c r="U22" s="43"/>
      <c r="V22" s="43"/>
      <c r="W22" s="43"/>
    </row>
    <row r="23" spans="1:23" ht="18.75" customHeight="1">
      <c r="A23" s="148" t="s">
        <v>177</v>
      </c>
      <c r="B23" s="149"/>
      <c r="C23" s="149"/>
      <c r="D23" s="149"/>
      <c r="E23" s="149"/>
      <c r="F23" s="149"/>
      <c r="G23" s="149"/>
      <c r="H23" s="112"/>
      <c r="I23" s="43">
        <v>19634152.370000001</v>
      </c>
      <c r="J23" s="43">
        <v>19555727.370000001</v>
      </c>
      <c r="K23" s="56">
        <v>19555727.370000001</v>
      </c>
      <c r="L23" s="43"/>
      <c r="M23" s="43"/>
      <c r="N23" s="43">
        <v>78425</v>
      </c>
      <c r="O23" s="43"/>
      <c r="P23" s="43"/>
      <c r="Q23" s="43"/>
      <c r="R23" s="43"/>
      <c r="S23" s="43"/>
      <c r="T23" s="43"/>
      <c r="U23" s="43"/>
      <c r="V23" s="43"/>
      <c r="W23" s="43"/>
    </row>
  </sheetData>
  <mergeCells count="28">
    <mergeCell ref="A2:W2"/>
    <mergeCell ref="A3:H3"/>
    <mergeCell ref="J4:M4"/>
    <mergeCell ref="N4:P4"/>
    <mergeCell ref="R4:W4"/>
    <mergeCell ref="I4:I7"/>
    <mergeCell ref="L5:L7"/>
    <mergeCell ref="M5:M7"/>
    <mergeCell ref="N5:N7"/>
    <mergeCell ref="O5:O7"/>
    <mergeCell ref="P5:P7"/>
    <mergeCell ref="Q4:Q7"/>
    <mergeCell ref="R5:R7"/>
    <mergeCell ref="S5:S7"/>
    <mergeCell ref="T5:T7"/>
    <mergeCell ref="U5:U7"/>
    <mergeCell ref="V5:V7"/>
    <mergeCell ref="W5:W7"/>
    <mergeCell ref="J5:K6"/>
    <mergeCell ref="A23:H23"/>
    <mergeCell ref="A4:A7"/>
    <mergeCell ref="B4:B7"/>
    <mergeCell ref="C4:C7"/>
    <mergeCell ref="D4:D7"/>
    <mergeCell ref="E4:E7"/>
    <mergeCell ref="F4:F7"/>
    <mergeCell ref="G4:G7"/>
    <mergeCell ref="H4:H7"/>
  </mergeCells>
  <phoneticPr fontId="16" type="noConversion"/>
  <pageMargins left="0.75" right="0.75" top="1" bottom="1" header="0.5" footer="0.5"/>
  <pageSetup paperSize="9" orientation="portrait" horizontalDpi="0"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Right="0"/>
  </sheetPr>
  <dimension ref="A1:J59"/>
  <sheetViews>
    <sheetView showZeros="0" tabSelected="1" topLeftCell="B21" workbookViewId="0">
      <selection activeCell="G27" sqref="G27"/>
    </sheetView>
  </sheetViews>
  <sheetFormatPr defaultColWidth="9.125" defaultRowHeight="12" customHeight="1"/>
  <cols>
    <col min="1" max="1" width="34.25" customWidth="1"/>
    <col min="2" max="2" width="29" customWidth="1"/>
    <col min="3" max="5" width="23.625" customWidth="1"/>
    <col min="6" max="6" width="11.25" customWidth="1"/>
    <col min="7" max="7" width="25.125" customWidth="1"/>
    <col min="8" max="8" width="15.625" customWidth="1"/>
    <col min="9" max="9" width="13.375" customWidth="1"/>
    <col min="10" max="10" width="18.875" customWidth="1"/>
  </cols>
  <sheetData>
    <row r="1" spans="1:10" ht="18" customHeight="1">
      <c r="J1" s="2" t="s">
        <v>287</v>
      </c>
    </row>
    <row r="2" spans="1:10" ht="39.75" customHeight="1">
      <c r="A2" s="176" t="str">
        <f>"2025"&amp;"年部门项目支出绩效目标表"</f>
        <v>2025年部门项目支出绩效目标表</v>
      </c>
      <c r="B2" s="157"/>
      <c r="C2" s="157"/>
      <c r="D2" s="157"/>
      <c r="E2" s="157"/>
      <c r="F2" s="156"/>
      <c r="G2" s="157"/>
      <c r="H2" s="156"/>
      <c r="I2" s="156"/>
      <c r="J2" s="157"/>
    </row>
    <row r="3" spans="1:10" ht="17.25" customHeight="1">
      <c r="A3" s="158" t="str">
        <f>"单位名称："&amp;"寻甸回族彝族自治县第一中学"</f>
        <v>单位名称：寻甸回族彝族自治县第一中学</v>
      </c>
      <c r="B3" s="89"/>
      <c r="C3" s="89"/>
      <c r="D3" s="89"/>
      <c r="E3" s="89"/>
      <c r="F3" s="89"/>
      <c r="G3" s="89"/>
      <c r="H3" s="89"/>
    </row>
    <row r="4" spans="1:10" ht="44.25" customHeight="1">
      <c r="A4" s="34" t="s">
        <v>189</v>
      </c>
      <c r="B4" s="34" t="s">
        <v>288</v>
      </c>
      <c r="C4" s="34" t="s">
        <v>289</v>
      </c>
      <c r="D4" s="34" t="s">
        <v>290</v>
      </c>
      <c r="E4" s="34" t="s">
        <v>291</v>
      </c>
      <c r="F4" s="35" t="s">
        <v>292</v>
      </c>
      <c r="G4" s="34" t="s">
        <v>293</v>
      </c>
      <c r="H4" s="35" t="s">
        <v>294</v>
      </c>
      <c r="I4" s="35" t="s">
        <v>295</v>
      </c>
      <c r="J4" s="34" t="s">
        <v>296</v>
      </c>
    </row>
    <row r="5" spans="1:10" ht="18.75" customHeight="1">
      <c r="A5" s="66">
        <v>1</v>
      </c>
      <c r="B5" s="66">
        <v>2</v>
      </c>
      <c r="C5" s="66">
        <v>3</v>
      </c>
      <c r="D5" s="66">
        <v>4</v>
      </c>
      <c r="E5" s="66">
        <v>5</v>
      </c>
      <c r="F5" s="19">
        <v>6</v>
      </c>
      <c r="G5" s="66">
        <v>7</v>
      </c>
      <c r="H5" s="19">
        <v>8</v>
      </c>
      <c r="I5" s="19">
        <v>9</v>
      </c>
      <c r="J5" s="66">
        <v>10</v>
      </c>
    </row>
    <row r="6" spans="1:10" ht="42" customHeight="1">
      <c r="A6" s="16" t="s">
        <v>70</v>
      </c>
      <c r="B6" s="36"/>
      <c r="C6" s="36"/>
      <c r="D6" s="36"/>
      <c r="E6" s="27"/>
      <c r="F6" s="37"/>
      <c r="G6" s="27"/>
      <c r="H6" s="37"/>
      <c r="I6" s="37"/>
      <c r="J6" s="27"/>
    </row>
    <row r="7" spans="1:10" ht="42" customHeight="1">
      <c r="A7" s="175" t="s">
        <v>286</v>
      </c>
      <c r="B7" s="174" t="s">
        <v>297</v>
      </c>
      <c r="C7" s="11" t="s">
        <v>298</v>
      </c>
      <c r="D7" s="11" t="s">
        <v>299</v>
      </c>
      <c r="E7" s="16" t="s">
        <v>300</v>
      </c>
      <c r="F7" s="11" t="s">
        <v>301</v>
      </c>
      <c r="G7" s="16" t="s">
        <v>302</v>
      </c>
      <c r="H7" s="11" t="s">
        <v>303</v>
      </c>
      <c r="I7" s="11" t="s">
        <v>304</v>
      </c>
      <c r="J7" s="16" t="s">
        <v>305</v>
      </c>
    </row>
    <row r="8" spans="1:10" ht="42" customHeight="1">
      <c r="A8" s="175" t="s">
        <v>286</v>
      </c>
      <c r="B8" s="174" t="s">
        <v>297</v>
      </c>
      <c r="C8" s="11" t="s">
        <v>298</v>
      </c>
      <c r="D8" s="11" t="s">
        <v>306</v>
      </c>
      <c r="E8" s="16" t="s">
        <v>307</v>
      </c>
      <c r="F8" s="11" t="s">
        <v>301</v>
      </c>
      <c r="G8" s="16" t="s">
        <v>302</v>
      </c>
      <c r="H8" s="11" t="s">
        <v>303</v>
      </c>
      <c r="I8" s="11" t="s">
        <v>304</v>
      </c>
      <c r="J8" s="16" t="s">
        <v>308</v>
      </c>
    </row>
    <row r="9" spans="1:10" ht="42" customHeight="1">
      <c r="A9" s="175" t="s">
        <v>286</v>
      </c>
      <c r="B9" s="174" t="s">
        <v>297</v>
      </c>
      <c r="C9" s="11" t="s">
        <v>298</v>
      </c>
      <c r="D9" s="11" t="s">
        <v>309</v>
      </c>
      <c r="E9" s="16" t="s">
        <v>310</v>
      </c>
      <c r="F9" s="11" t="s">
        <v>301</v>
      </c>
      <c r="G9" s="16" t="s">
        <v>311</v>
      </c>
      <c r="H9" s="11" t="s">
        <v>303</v>
      </c>
      <c r="I9" s="11" t="s">
        <v>304</v>
      </c>
      <c r="J9" s="16" t="s">
        <v>312</v>
      </c>
    </row>
    <row r="10" spans="1:10" ht="42" customHeight="1">
      <c r="A10" s="175" t="s">
        <v>286</v>
      </c>
      <c r="B10" s="174" t="s">
        <v>297</v>
      </c>
      <c r="C10" s="11" t="s">
        <v>313</v>
      </c>
      <c r="D10" s="11" t="s">
        <v>314</v>
      </c>
      <c r="E10" s="16" t="s">
        <v>315</v>
      </c>
      <c r="F10" s="11" t="s">
        <v>301</v>
      </c>
      <c r="G10" s="16" t="s">
        <v>302</v>
      </c>
      <c r="H10" s="11" t="s">
        <v>303</v>
      </c>
      <c r="I10" s="11" t="s">
        <v>304</v>
      </c>
      <c r="J10" s="16" t="s">
        <v>316</v>
      </c>
    </row>
    <row r="11" spans="1:10" ht="42" customHeight="1">
      <c r="A11" s="175" t="s">
        <v>286</v>
      </c>
      <c r="B11" s="174" t="s">
        <v>297</v>
      </c>
      <c r="C11" s="11" t="s">
        <v>313</v>
      </c>
      <c r="D11" s="11" t="s">
        <v>314</v>
      </c>
      <c r="E11" s="16" t="s">
        <v>317</v>
      </c>
      <c r="F11" s="11" t="s">
        <v>301</v>
      </c>
      <c r="G11" s="16" t="s">
        <v>302</v>
      </c>
      <c r="H11" s="11" t="s">
        <v>303</v>
      </c>
      <c r="I11" s="11" t="s">
        <v>304</v>
      </c>
      <c r="J11" s="16" t="s">
        <v>318</v>
      </c>
    </row>
    <row r="12" spans="1:10" ht="42" customHeight="1">
      <c r="A12" s="175" t="s">
        <v>286</v>
      </c>
      <c r="B12" s="174" t="s">
        <v>297</v>
      </c>
      <c r="C12" s="11" t="s">
        <v>319</v>
      </c>
      <c r="D12" s="11" t="s">
        <v>320</v>
      </c>
      <c r="E12" s="16" t="s">
        <v>321</v>
      </c>
      <c r="F12" s="11" t="s">
        <v>322</v>
      </c>
      <c r="G12" s="16" t="s">
        <v>323</v>
      </c>
      <c r="H12" s="11" t="s">
        <v>303</v>
      </c>
      <c r="I12" s="11" t="s">
        <v>304</v>
      </c>
      <c r="J12" s="16" t="s">
        <v>324</v>
      </c>
    </row>
    <row r="13" spans="1:10" ht="42" customHeight="1">
      <c r="A13" s="175" t="s">
        <v>286</v>
      </c>
      <c r="B13" s="174" t="s">
        <v>297</v>
      </c>
      <c r="C13" s="11" t="s">
        <v>319</v>
      </c>
      <c r="D13" s="11" t="s">
        <v>320</v>
      </c>
      <c r="E13" s="16" t="s">
        <v>325</v>
      </c>
      <c r="F13" s="11" t="s">
        <v>322</v>
      </c>
      <c r="G13" s="16" t="s">
        <v>323</v>
      </c>
      <c r="H13" s="11" t="s">
        <v>303</v>
      </c>
      <c r="I13" s="11" t="s">
        <v>304</v>
      </c>
      <c r="J13" s="16" t="s">
        <v>326</v>
      </c>
    </row>
    <row r="14" spans="1:10" ht="42" customHeight="1">
      <c r="A14" s="175" t="s">
        <v>267</v>
      </c>
      <c r="B14" s="174" t="s">
        <v>327</v>
      </c>
      <c r="C14" s="11" t="s">
        <v>298</v>
      </c>
      <c r="D14" s="11" t="s">
        <v>299</v>
      </c>
      <c r="E14" s="16" t="s">
        <v>328</v>
      </c>
      <c r="F14" s="11" t="s">
        <v>301</v>
      </c>
      <c r="G14" s="16" t="s">
        <v>329</v>
      </c>
      <c r="H14" s="11" t="s">
        <v>330</v>
      </c>
      <c r="I14" s="11" t="s">
        <v>304</v>
      </c>
      <c r="J14" s="16" t="s">
        <v>331</v>
      </c>
    </row>
    <row r="15" spans="1:10" ht="42" customHeight="1">
      <c r="A15" s="175" t="s">
        <v>267</v>
      </c>
      <c r="B15" s="174" t="s">
        <v>327</v>
      </c>
      <c r="C15" s="11" t="s">
        <v>298</v>
      </c>
      <c r="D15" s="11" t="s">
        <v>306</v>
      </c>
      <c r="E15" s="16" t="s">
        <v>332</v>
      </c>
      <c r="F15" s="11" t="s">
        <v>301</v>
      </c>
      <c r="G15" s="16" t="s">
        <v>302</v>
      </c>
      <c r="H15" s="11" t="s">
        <v>303</v>
      </c>
      <c r="I15" s="11" t="s">
        <v>304</v>
      </c>
      <c r="J15" s="16" t="s">
        <v>333</v>
      </c>
    </row>
    <row r="16" spans="1:10" ht="42" customHeight="1">
      <c r="A16" s="175" t="s">
        <v>267</v>
      </c>
      <c r="B16" s="174" t="s">
        <v>327</v>
      </c>
      <c r="C16" s="11" t="s">
        <v>298</v>
      </c>
      <c r="D16" s="11" t="s">
        <v>306</v>
      </c>
      <c r="E16" s="16" t="s">
        <v>334</v>
      </c>
      <c r="F16" s="11" t="s">
        <v>301</v>
      </c>
      <c r="G16" s="16" t="s">
        <v>302</v>
      </c>
      <c r="H16" s="11" t="s">
        <v>303</v>
      </c>
      <c r="I16" s="11" t="s">
        <v>304</v>
      </c>
      <c r="J16" s="16" t="s">
        <v>335</v>
      </c>
    </row>
    <row r="17" spans="1:10" ht="42" customHeight="1">
      <c r="A17" s="175" t="s">
        <v>267</v>
      </c>
      <c r="B17" s="174" t="s">
        <v>327</v>
      </c>
      <c r="C17" s="11" t="s">
        <v>298</v>
      </c>
      <c r="D17" s="11" t="s">
        <v>306</v>
      </c>
      <c r="E17" s="16" t="s">
        <v>336</v>
      </c>
      <c r="F17" s="11" t="s">
        <v>322</v>
      </c>
      <c r="G17" s="16" t="s">
        <v>302</v>
      </c>
      <c r="H17" s="11" t="s">
        <v>303</v>
      </c>
      <c r="I17" s="11" t="s">
        <v>304</v>
      </c>
      <c r="J17" s="16" t="s">
        <v>337</v>
      </c>
    </row>
    <row r="18" spans="1:10" ht="42" customHeight="1">
      <c r="A18" s="175" t="s">
        <v>267</v>
      </c>
      <c r="B18" s="174" t="s">
        <v>327</v>
      </c>
      <c r="C18" s="11" t="s">
        <v>298</v>
      </c>
      <c r="D18" s="11" t="s">
        <v>306</v>
      </c>
      <c r="E18" s="16" t="s">
        <v>338</v>
      </c>
      <c r="F18" s="11" t="s">
        <v>322</v>
      </c>
      <c r="G18" s="16" t="s">
        <v>302</v>
      </c>
      <c r="H18" s="11" t="s">
        <v>303</v>
      </c>
      <c r="I18" s="11" t="s">
        <v>304</v>
      </c>
      <c r="J18" s="16" t="s">
        <v>339</v>
      </c>
    </row>
    <row r="19" spans="1:10" ht="42" customHeight="1">
      <c r="A19" s="175" t="s">
        <v>267</v>
      </c>
      <c r="B19" s="174" t="s">
        <v>327</v>
      </c>
      <c r="C19" s="11" t="s">
        <v>298</v>
      </c>
      <c r="D19" s="11" t="s">
        <v>309</v>
      </c>
      <c r="E19" s="16" t="s">
        <v>340</v>
      </c>
      <c r="F19" s="11" t="s">
        <v>301</v>
      </c>
      <c r="G19" s="16" t="s">
        <v>302</v>
      </c>
      <c r="H19" s="11" t="s">
        <v>303</v>
      </c>
      <c r="I19" s="11" t="s">
        <v>304</v>
      </c>
      <c r="J19" s="16" t="s">
        <v>341</v>
      </c>
    </row>
    <row r="20" spans="1:10" ht="42" customHeight="1">
      <c r="A20" s="175" t="s">
        <v>267</v>
      </c>
      <c r="B20" s="174" t="s">
        <v>327</v>
      </c>
      <c r="C20" s="11" t="s">
        <v>313</v>
      </c>
      <c r="D20" s="11" t="s">
        <v>342</v>
      </c>
      <c r="E20" s="16" t="s">
        <v>343</v>
      </c>
      <c r="F20" s="11" t="s">
        <v>322</v>
      </c>
      <c r="G20" s="16" t="s">
        <v>344</v>
      </c>
      <c r="H20" s="11" t="s">
        <v>345</v>
      </c>
      <c r="I20" s="11" t="s">
        <v>304</v>
      </c>
      <c r="J20" s="16" t="s">
        <v>346</v>
      </c>
    </row>
    <row r="21" spans="1:10" ht="42" customHeight="1">
      <c r="A21" s="175" t="s">
        <v>267</v>
      </c>
      <c r="B21" s="174" t="s">
        <v>327</v>
      </c>
      <c r="C21" s="11" t="s">
        <v>313</v>
      </c>
      <c r="D21" s="11" t="s">
        <v>314</v>
      </c>
      <c r="E21" s="16" t="s">
        <v>347</v>
      </c>
      <c r="F21" s="11" t="s">
        <v>322</v>
      </c>
      <c r="G21" s="16" t="s">
        <v>302</v>
      </c>
      <c r="H21" s="11" t="s">
        <v>303</v>
      </c>
      <c r="I21" s="11" t="s">
        <v>304</v>
      </c>
      <c r="J21" s="16" t="s">
        <v>348</v>
      </c>
    </row>
    <row r="22" spans="1:10" ht="42" customHeight="1">
      <c r="A22" s="175" t="s">
        <v>267</v>
      </c>
      <c r="B22" s="174" t="s">
        <v>327</v>
      </c>
      <c r="C22" s="11" t="s">
        <v>319</v>
      </c>
      <c r="D22" s="11" t="s">
        <v>320</v>
      </c>
      <c r="E22" s="16" t="s">
        <v>349</v>
      </c>
      <c r="F22" s="11" t="s">
        <v>322</v>
      </c>
      <c r="G22" s="16" t="s">
        <v>302</v>
      </c>
      <c r="H22" s="11" t="s">
        <v>303</v>
      </c>
      <c r="I22" s="11" t="s">
        <v>304</v>
      </c>
      <c r="J22" s="16" t="s">
        <v>350</v>
      </c>
    </row>
    <row r="23" spans="1:10" ht="42" customHeight="1">
      <c r="A23" s="175" t="s">
        <v>492</v>
      </c>
      <c r="B23" s="174" t="s">
        <v>493</v>
      </c>
      <c r="C23" s="11" t="s">
        <v>298</v>
      </c>
      <c r="D23" s="11" t="s">
        <v>299</v>
      </c>
      <c r="E23" s="16" t="s">
        <v>494</v>
      </c>
      <c r="F23" s="11" t="s">
        <v>301</v>
      </c>
      <c r="G23" s="16" t="s">
        <v>83</v>
      </c>
      <c r="H23" s="11" t="s">
        <v>352</v>
      </c>
      <c r="I23" s="11" t="s">
        <v>304</v>
      </c>
      <c r="J23" s="16" t="s">
        <v>353</v>
      </c>
    </row>
    <row r="24" spans="1:10" ht="42" customHeight="1">
      <c r="A24" s="175" t="s">
        <v>269</v>
      </c>
      <c r="B24" s="174" t="s">
        <v>351</v>
      </c>
      <c r="C24" s="11" t="s">
        <v>298</v>
      </c>
      <c r="D24" s="11" t="s">
        <v>299</v>
      </c>
      <c r="E24" s="16" t="s">
        <v>495</v>
      </c>
      <c r="F24" s="11" t="s">
        <v>301</v>
      </c>
      <c r="G24" s="16" t="s">
        <v>83</v>
      </c>
      <c r="H24" s="11" t="s">
        <v>352</v>
      </c>
      <c r="I24" s="11" t="s">
        <v>304</v>
      </c>
      <c r="J24" s="16" t="s">
        <v>354</v>
      </c>
    </row>
    <row r="25" spans="1:10" ht="42" customHeight="1">
      <c r="A25" s="175" t="s">
        <v>269</v>
      </c>
      <c r="B25" s="174" t="s">
        <v>351</v>
      </c>
      <c r="C25" s="11" t="s">
        <v>298</v>
      </c>
      <c r="D25" s="11" t="s">
        <v>299</v>
      </c>
      <c r="E25" s="16" t="s">
        <v>496</v>
      </c>
      <c r="F25" s="11" t="s">
        <v>301</v>
      </c>
      <c r="G25" s="16" t="s">
        <v>355</v>
      </c>
      <c r="H25" s="11" t="s">
        <v>352</v>
      </c>
      <c r="I25" s="11" t="s">
        <v>304</v>
      </c>
      <c r="J25" s="16" t="s">
        <v>356</v>
      </c>
    </row>
    <row r="26" spans="1:10" ht="42" customHeight="1">
      <c r="A26" s="175" t="s">
        <v>269</v>
      </c>
      <c r="B26" s="174" t="s">
        <v>351</v>
      </c>
      <c r="C26" s="11" t="s">
        <v>298</v>
      </c>
      <c r="D26" s="11" t="s">
        <v>306</v>
      </c>
      <c r="E26" s="16" t="s">
        <v>357</v>
      </c>
      <c r="F26" s="11" t="s">
        <v>301</v>
      </c>
      <c r="G26" s="16" t="s">
        <v>302</v>
      </c>
      <c r="H26" s="11" t="s">
        <v>303</v>
      </c>
      <c r="I26" s="11" t="s">
        <v>304</v>
      </c>
      <c r="J26" s="16" t="s">
        <v>358</v>
      </c>
    </row>
    <row r="27" spans="1:10" ht="42" customHeight="1">
      <c r="A27" s="175" t="s">
        <v>269</v>
      </c>
      <c r="B27" s="174" t="s">
        <v>351</v>
      </c>
      <c r="C27" s="11" t="s">
        <v>298</v>
      </c>
      <c r="D27" s="11" t="s">
        <v>309</v>
      </c>
      <c r="E27" s="16" t="s">
        <v>359</v>
      </c>
      <c r="F27" s="11" t="s">
        <v>322</v>
      </c>
      <c r="G27" s="16" t="s">
        <v>311</v>
      </c>
      <c r="H27" s="11" t="s">
        <v>303</v>
      </c>
      <c r="I27" s="11" t="s">
        <v>304</v>
      </c>
      <c r="J27" s="16" t="s">
        <v>360</v>
      </c>
    </row>
    <row r="28" spans="1:10" ht="42" customHeight="1">
      <c r="A28" s="175" t="s">
        <v>269</v>
      </c>
      <c r="B28" s="174" t="s">
        <v>351</v>
      </c>
      <c r="C28" s="11" t="s">
        <v>313</v>
      </c>
      <c r="D28" s="11" t="s">
        <v>361</v>
      </c>
      <c r="E28" s="16" t="s">
        <v>497</v>
      </c>
      <c r="F28" s="11" t="s">
        <v>301</v>
      </c>
      <c r="G28" s="16" t="s">
        <v>362</v>
      </c>
      <c r="H28" s="11" t="s">
        <v>363</v>
      </c>
      <c r="I28" s="11" t="s">
        <v>304</v>
      </c>
      <c r="J28" s="16" t="s">
        <v>364</v>
      </c>
    </row>
    <row r="29" spans="1:10" ht="42" customHeight="1">
      <c r="A29" s="175" t="s">
        <v>269</v>
      </c>
      <c r="B29" s="174" t="s">
        <v>351</v>
      </c>
      <c r="C29" s="11" t="s">
        <v>319</v>
      </c>
      <c r="D29" s="11" t="s">
        <v>320</v>
      </c>
      <c r="E29" s="16" t="s">
        <v>498</v>
      </c>
      <c r="F29" s="11" t="s">
        <v>322</v>
      </c>
      <c r="G29" s="16" t="s">
        <v>365</v>
      </c>
      <c r="H29" s="11" t="s">
        <v>303</v>
      </c>
      <c r="I29" s="11" t="s">
        <v>304</v>
      </c>
      <c r="J29" s="16" t="s">
        <v>366</v>
      </c>
    </row>
    <row r="30" spans="1:10" ht="42" customHeight="1">
      <c r="A30" s="175" t="s">
        <v>271</v>
      </c>
      <c r="B30" s="174" t="s">
        <v>367</v>
      </c>
      <c r="C30" s="11" t="s">
        <v>298</v>
      </c>
      <c r="D30" s="11" t="s">
        <v>299</v>
      </c>
      <c r="E30" s="16" t="s">
        <v>368</v>
      </c>
      <c r="F30" s="11" t="s">
        <v>301</v>
      </c>
      <c r="G30" s="16" t="s">
        <v>91</v>
      </c>
      <c r="H30" s="11" t="s">
        <v>369</v>
      </c>
      <c r="I30" s="11" t="s">
        <v>304</v>
      </c>
      <c r="J30" s="16" t="s">
        <v>370</v>
      </c>
    </row>
    <row r="31" spans="1:10" ht="42" customHeight="1">
      <c r="A31" s="175" t="s">
        <v>271</v>
      </c>
      <c r="B31" s="174" t="s">
        <v>367</v>
      </c>
      <c r="C31" s="11" t="s">
        <v>298</v>
      </c>
      <c r="D31" s="11" t="s">
        <v>306</v>
      </c>
      <c r="E31" s="16" t="s">
        <v>371</v>
      </c>
      <c r="F31" s="11" t="s">
        <v>301</v>
      </c>
      <c r="G31" s="16" t="s">
        <v>302</v>
      </c>
      <c r="H31" s="11" t="s">
        <v>303</v>
      </c>
      <c r="I31" s="11" t="s">
        <v>304</v>
      </c>
      <c r="J31" s="16" t="s">
        <v>372</v>
      </c>
    </row>
    <row r="32" spans="1:10" ht="42" customHeight="1">
      <c r="A32" s="175" t="s">
        <v>271</v>
      </c>
      <c r="B32" s="174" t="s">
        <v>367</v>
      </c>
      <c r="C32" s="11" t="s">
        <v>298</v>
      </c>
      <c r="D32" s="11" t="s">
        <v>309</v>
      </c>
      <c r="E32" s="16" t="s">
        <v>373</v>
      </c>
      <c r="F32" s="11" t="s">
        <v>301</v>
      </c>
      <c r="G32" s="16" t="s">
        <v>374</v>
      </c>
      <c r="H32" s="11" t="s">
        <v>363</v>
      </c>
      <c r="I32" s="11" t="s">
        <v>304</v>
      </c>
      <c r="J32" s="16" t="s">
        <v>375</v>
      </c>
    </row>
    <row r="33" spans="1:10" ht="42" customHeight="1">
      <c r="A33" s="175" t="s">
        <v>271</v>
      </c>
      <c r="B33" s="174" t="s">
        <v>367</v>
      </c>
      <c r="C33" s="11" t="s">
        <v>313</v>
      </c>
      <c r="D33" s="11" t="s">
        <v>314</v>
      </c>
      <c r="E33" s="16" t="s">
        <v>376</v>
      </c>
      <c r="F33" s="11" t="s">
        <v>322</v>
      </c>
      <c r="G33" s="16" t="s">
        <v>323</v>
      </c>
      <c r="H33" s="11" t="s">
        <v>303</v>
      </c>
      <c r="I33" s="11" t="s">
        <v>304</v>
      </c>
      <c r="J33" s="16" t="s">
        <v>377</v>
      </c>
    </row>
    <row r="34" spans="1:10" ht="42" customHeight="1">
      <c r="A34" s="175" t="s">
        <v>271</v>
      </c>
      <c r="B34" s="174" t="s">
        <v>367</v>
      </c>
      <c r="C34" s="11" t="s">
        <v>319</v>
      </c>
      <c r="D34" s="11" t="s">
        <v>320</v>
      </c>
      <c r="E34" s="16" t="s">
        <v>378</v>
      </c>
      <c r="F34" s="11" t="s">
        <v>322</v>
      </c>
      <c r="G34" s="16" t="s">
        <v>323</v>
      </c>
      <c r="H34" s="11" t="s">
        <v>303</v>
      </c>
      <c r="I34" s="11" t="s">
        <v>304</v>
      </c>
      <c r="J34" s="16" t="s">
        <v>379</v>
      </c>
    </row>
    <row r="35" spans="1:10" ht="42" customHeight="1">
      <c r="A35" s="175" t="s">
        <v>284</v>
      </c>
      <c r="B35" s="174" t="s">
        <v>380</v>
      </c>
      <c r="C35" s="11" t="s">
        <v>298</v>
      </c>
      <c r="D35" s="11" t="s">
        <v>299</v>
      </c>
      <c r="E35" s="16" t="s">
        <v>381</v>
      </c>
      <c r="F35" s="11" t="s">
        <v>301</v>
      </c>
      <c r="G35" s="16" t="s">
        <v>302</v>
      </c>
      <c r="H35" s="11" t="s">
        <v>303</v>
      </c>
      <c r="I35" s="11" t="s">
        <v>304</v>
      </c>
      <c r="J35" s="16" t="s">
        <v>382</v>
      </c>
    </row>
    <row r="36" spans="1:10" ht="42" customHeight="1">
      <c r="A36" s="175" t="s">
        <v>284</v>
      </c>
      <c r="B36" s="174" t="s">
        <v>380</v>
      </c>
      <c r="C36" s="11" t="s">
        <v>298</v>
      </c>
      <c r="D36" s="11" t="s">
        <v>306</v>
      </c>
      <c r="E36" s="16" t="s">
        <v>383</v>
      </c>
      <c r="F36" s="11" t="s">
        <v>301</v>
      </c>
      <c r="G36" s="16" t="s">
        <v>384</v>
      </c>
      <c r="H36" s="11" t="s">
        <v>303</v>
      </c>
      <c r="I36" s="11" t="s">
        <v>304</v>
      </c>
      <c r="J36" s="16" t="s">
        <v>385</v>
      </c>
    </row>
    <row r="37" spans="1:10" ht="42" customHeight="1">
      <c r="A37" s="175" t="s">
        <v>284</v>
      </c>
      <c r="B37" s="174" t="s">
        <v>380</v>
      </c>
      <c r="C37" s="11" t="s">
        <v>298</v>
      </c>
      <c r="D37" s="11" t="s">
        <v>306</v>
      </c>
      <c r="E37" s="16" t="s">
        <v>386</v>
      </c>
      <c r="F37" s="11" t="s">
        <v>322</v>
      </c>
      <c r="G37" s="16" t="s">
        <v>311</v>
      </c>
      <c r="H37" s="11" t="s">
        <v>303</v>
      </c>
      <c r="I37" s="11" t="s">
        <v>304</v>
      </c>
      <c r="J37" s="16" t="s">
        <v>387</v>
      </c>
    </row>
    <row r="38" spans="1:10" ht="42" customHeight="1">
      <c r="A38" s="175" t="s">
        <v>284</v>
      </c>
      <c r="B38" s="174" t="s">
        <v>380</v>
      </c>
      <c r="C38" s="11" t="s">
        <v>313</v>
      </c>
      <c r="D38" s="11" t="s">
        <v>314</v>
      </c>
      <c r="E38" s="16" t="s">
        <v>347</v>
      </c>
      <c r="F38" s="11" t="s">
        <v>322</v>
      </c>
      <c r="G38" s="16" t="s">
        <v>323</v>
      </c>
      <c r="H38" s="11" t="s">
        <v>303</v>
      </c>
      <c r="I38" s="11" t="s">
        <v>304</v>
      </c>
      <c r="J38" s="16" t="s">
        <v>388</v>
      </c>
    </row>
    <row r="39" spans="1:10" ht="42" customHeight="1">
      <c r="A39" s="175" t="s">
        <v>284</v>
      </c>
      <c r="B39" s="174" t="s">
        <v>380</v>
      </c>
      <c r="C39" s="11" t="s">
        <v>313</v>
      </c>
      <c r="D39" s="11" t="s">
        <v>361</v>
      </c>
      <c r="E39" s="16" t="s">
        <v>389</v>
      </c>
      <c r="F39" s="11" t="s">
        <v>390</v>
      </c>
      <c r="G39" s="16" t="s">
        <v>84</v>
      </c>
      <c r="H39" s="11" t="s">
        <v>363</v>
      </c>
      <c r="I39" s="11" t="s">
        <v>304</v>
      </c>
      <c r="J39" s="16" t="s">
        <v>391</v>
      </c>
    </row>
    <row r="40" spans="1:10" ht="42" customHeight="1">
      <c r="A40" s="175" t="s">
        <v>284</v>
      </c>
      <c r="B40" s="174" t="s">
        <v>380</v>
      </c>
      <c r="C40" s="11" t="s">
        <v>319</v>
      </c>
      <c r="D40" s="11" t="s">
        <v>320</v>
      </c>
      <c r="E40" s="16" t="s">
        <v>321</v>
      </c>
      <c r="F40" s="11" t="s">
        <v>322</v>
      </c>
      <c r="G40" s="16" t="s">
        <v>323</v>
      </c>
      <c r="H40" s="11" t="s">
        <v>303</v>
      </c>
      <c r="I40" s="11" t="s">
        <v>304</v>
      </c>
      <c r="J40" s="16" t="s">
        <v>350</v>
      </c>
    </row>
    <row r="41" spans="1:10" ht="42" customHeight="1">
      <c r="A41" s="175" t="s">
        <v>284</v>
      </c>
      <c r="B41" s="174" t="s">
        <v>380</v>
      </c>
      <c r="C41" s="11" t="s">
        <v>319</v>
      </c>
      <c r="D41" s="11" t="s">
        <v>320</v>
      </c>
      <c r="E41" s="16" t="s">
        <v>325</v>
      </c>
      <c r="F41" s="11" t="s">
        <v>322</v>
      </c>
      <c r="G41" s="16" t="s">
        <v>323</v>
      </c>
      <c r="H41" s="11" t="s">
        <v>303</v>
      </c>
      <c r="I41" s="11" t="s">
        <v>304</v>
      </c>
      <c r="J41" s="16" t="s">
        <v>326</v>
      </c>
    </row>
    <row r="42" spans="1:10" ht="42" customHeight="1">
      <c r="A42" s="175" t="s">
        <v>275</v>
      </c>
      <c r="B42" s="174" t="s">
        <v>491</v>
      </c>
      <c r="C42" s="11" t="s">
        <v>298</v>
      </c>
      <c r="D42" s="11" t="s">
        <v>299</v>
      </c>
      <c r="E42" s="16" t="s">
        <v>393</v>
      </c>
      <c r="F42" s="11" t="s">
        <v>301</v>
      </c>
      <c r="G42" s="16" t="s">
        <v>302</v>
      </c>
      <c r="H42" s="11" t="s">
        <v>303</v>
      </c>
      <c r="I42" s="11" t="s">
        <v>304</v>
      </c>
      <c r="J42" s="16" t="s">
        <v>394</v>
      </c>
    </row>
    <row r="43" spans="1:10" ht="42" customHeight="1">
      <c r="A43" s="175" t="s">
        <v>275</v>
      </c>
      <c r="B43" s="174" t="s">
        <v>392</v>
      </c>
      <c r="C43" s="11" t="s">
        <v>298</v>
      </c>
      <c r="D43" s="11" t="s">
        <v>309</v>
      </c>
      <c r="E43" s="16" t="s">
        <v>395</v>
      </c>
      <c r="F43" s="11" t="s">
        <v>322</v>
      </c>
      <c r="G43" s="16" t="s">
        <v>311</v>
      </c>
      <c r="H43" s="11" t="s">
        <v>303</v>
      </c>
      <c r="I43" s="11" t="s">
        <v>304</v>
      </c>
      <c r="J43" s="16" t="s">
        <v>396</v>
      </c>
    </row>
    <row r="44" spans="1:10" ht="42" customHeight="1">
      <c r="A44" s="175" t="s">
        <v>275</v>
      </c>
      <c r="B44" s="174" t="s">
        <v>392</v>
      </c>
      <c r="C44" s="11" t="s">
        <v>313</v>
      </c>
      <c r="D44" s="11" t="s">
        <v>314</v>
      </c>
      <c r="E44" s="16" t="s">
        <v>397</v>
      </c>
      <c r="F44" s="11" t="s">
        <v>301</v>
      </c>
      <c r="G44" s="16" t="s">
        <v>398</v>
      </c>
      <c r="H44" s="11" t="s">
        <v>303</v>
      </c>
      <c r="I44" s="11" t="s">
        <v>399</v>
      </c>
      <c r="J44" s="16" t="s">
        <v>400</v>
      </c>
    </row>
    <row r="45" spans="1:10" ht="42" customHeight="1">
      <c r="A45" s="175" t="s">
        <v>275</v>
      </c>
      <c r="B45" s="174" t="s">
        <v>392</v>
      </c>
      <c r="C45" s="11" t="s">
        <v>313</v>
      </c>
      <c r="D45" s="11" t="s">
        <v>361</v>
      </c>
      <c r="E45" s="16" t="s">
        <v>401</v>
      </c>
      <c r="F45" s="11" t="s">
        <v>301</v>
      </c>
      <c r="G45" s="16" t="s">
        <v>398</v>
      </c>
      <c r="H45" s="11" t="s">
        <v>303</v>
      </c>
      <c r="I45" s="11" t="s">
        <v>399</v>
      </c>
      <c r="J45" s="16" t="s">
        <v>402</v>
      </c>
    </row>
    <row r="46" spans="1:10" ht="42" customHeight="1">
      <c r="A46" s="175" t="s">
        <v>275</v>
      </c>
      <c r="B46" s="174" t="s">
        <v>392</v>
      </c>
      <c r="C46" s="11" t="s">
        <v>319</v>
      </c>
      <c r="D46" s="11" t="s">
        <v>320</v>
      </c>
      <c r="E46" s="16" t="s">
        <v>403</v>
      </c>
      <c r="F46" s="11" t="s">
        <v>322</v>
      </c>
      <c r="G46" s="16" t="s">
        <v>323</v>
      </c>
      <c r="H46" s="11" t="s">
        <v>303</v>
      </c>
      <c r="I46" s="11" t="s">
        <v>304</v>
      </c>
      <c r="J46" s="16" t="s">
        <v>404</v>
      </c>
    </row>
    <row r="47" spans="1:10" ht="42" customHeight="1">
      <c r="A47" s="175" t="s">
        <v>260</v>
      </c>
      <c r="B47" s="174" t="s">
        <v>405</v>
      </c>
      <c r="C47" s="11" t="s">
        <v>298</v>
      </c>
      <c r="D47" s="11" t="s">
        <v>299</v>
      </c>
      <c r="E47" s="16" t="s">
        <v>393</v>
      </c>
      <c r="F47" s="11" t="s">
        <v>301</v>
      </c>
      <c r="G47" s="16" t="s">
        <v>302</v>
      </c>
      <c r="H47" s="11" t="s">
        <v>303</v>
      </c>
      <c r="I47" s="11" t="s">
        <v>304</v>
      </c>
      <c r="J47" s="16" t="s">
        <v>394</v>
      </c>
    </row>
    <row r="48" spans="1:10" ht="42" customHeight="1">
      <c r="A48" s="175" t="s">
        <v>260</v>
      </c>
      <c r="B48" s="174" t="s">
        <v>405</v>
      </c>
      <c r="C48" s="11" t="s">
        <v>298</v>
      </c>
      <c r="D48" s="11" t="s">
        <v>309</v>
      </c>
      <c r="E48" s="16" t="s">
        <v>395</v>
      </c>
      <c r="F48" s="11" t="s">
        <v>322</v>
      </c>
      <c r="G48" s="16" t="s">
        <v>311</v>
      </c>
      <c r="H48" s="11" t="s">
        <v>303</v>
      </c>
      <c r="I48" s="11" t="s">
        <v>304</v>
      </c>
      <c r="J48" s="16" t="s">
        <v>396</v>
      </c>
    </row>
    <row r="49" spans="1:10" ht="42" customHeight="1">
      <c r="A49" s="175" t="s">
        <v>260</v>
      </c>
      <c r="B49" s="174" t="s">
        <v>405</v>
      </c>
      <c r="C49" s="11" t="s">
        <v>313</v>
      </c>
      <c r="D49" s="11" t="s">
        <v>314</v>
      </c>
      <c r="E49" s="16" t="s">
        <v>397</v>
      </c>
      <c r="F49" s="11" t="s">
        <v>301</v>
      </c>
      <c r="G49" s="16" t="s">
        <v>398</v>
      </c>
      <c r="H49" s="11" t="s">
        <v>303</v>
      </c>
      <c r="I49" s="11" t="s">
        <v>399</v>
      </c>
      <c r="J49" s="16" t="s">
        <v>400</v>
      </c>
    </row>
    <row r="50" spans="1:10" ht="42" customHeight="1">
      <c r="A50" s="175" t="s">
        <v>260</v>
      </c>
      <c r="B50" s="174" t="s">
        <v>405</v>
      </c>
      <c r="C50" s="11" t="s">
        <v>313</v>
      </c>
      <c r="D50" s="11" t="s">
        <v>361</v>
      </c>
      <c r="E50" s="16" t="s">
        <v>401</v>
      </c>
      <c r="F50" s="11" t="s">
        <v>301</v>
      </c>
      <c r="G50" s="16" t="s">
        <v>398</v>
      </c>
      <c r="H50" s="11" t="s">
        <v>303</v>
      </c>
      <c r="I50" s="11" t="s">
        <v>399</v>
      </c>
      <c r="J50" s="16" t="s">
        <v>402</v>
      </c>
    </row>
    <row r="51" spans="1:10" ht="42" customHeight="1">
      <c r="A51" s="175" t="s">
        <v>260</v>
      </c>
      <c r="B51" s="174" t="s">
        <v>405</v>
      </c>
      <c r="C51" s="11" t="s">
        <v>319</v>
      </c>
      <c r="D51" s="11" t="s">
        <v>320</v>
      </c>
      <c r="E51" s="16" t="s">
        <v>403</v>
      </c>
      <c r="F51" s="11" t="s">
        <v>322</v>
      </c>
      <c r="G51" s="16" t="s">
        <v>323</v>
      </c>
      <c r="H51" s="11" t="s">
        <v>303</v>
      </c>
      <c r="I51" s="11" t="s">
        <v>304</v>
      </c>
      <c r="J51" s="16" t="s">
        <v>404</v>
      </c>
    </row>
    <row r="52" spans="1:10" ht="42" customHeight="1">
      <c r="A52" s="175" t="s">
        <v>273</v>
      </c>
      <c r="B52" s="174" t="s">
        <v>406</v>
      </c>
      <c r="C52" s="11" t="s">
        <v>298</v>
      </c>
      <c r="D52" s="11" t="s">
        <v>299</v>
      </c>
      <c r="E52" s="16" t="s">
        <v>407</v>
      </c>
      <c r="F52" s="11" t="s">
        <v>301</v>
      </c>
      <c r="G52" s="16" t="s">
        <v>302</v>
      </c>
      <c r="H52" s="11" t="s">
        <v>303</v>
      </c>
      <c r="I52" s="11" t="s">
        <v>304</v>
      </c>
      <c r="J52" s="16" t="s">
        <v>408</v>
      </c>
    </row>
    <row r="53" spans="1:10" ht="42" customHeight="1">
      <c r="A53" s="175" t="s">
        <v>273</v>
      </c>
      <c r="B53" s="174" t="s">
        <v>406</v>
      </c>
      <c r="C53" s="11" t="s">
        <v>298</v>
      </c>
      <c r="D53" s="11" t="s">
        <v>299</v>
      </c>
      <c r="E53" s="16" t="s">
        <v>409</v>
      </c>
      <c r="F53" s="11" t="s">
        <v>301</v>
      </c>
      <c r="G53" s="16" t="s">
        <v>302</v>
      </c>
      <c r="H53" s="11" t="s">
        <v>303</v>
      </c>
      <c r="I53" s="11" t="s">
        <v>304</v>
      </c>
      <c r="J53" s="16" t="s">
        <v>410</v>
      </c>
    </row>
    <row r="54" spans="1:10" ht="42" customHeight="1">
      <c r="A54" s="175" t="s">
        <v>273</v>
      </c>
      <c r="B54" s="174" t="s">
        <v>406</v>
      </c>
      <c r="C54" s="11" t="s">
        <v>298</v>
      </c>
      <c r="D54" s="11" t="s">
        <v>306</v>
      </c>
      <c r="E54" s="16" t="s">
        <v>411</v>
      </c>
      <c r="F54" s="11" t="s">
        <v>301</v>
      </c>
      <c r="G54" s="16" t="s">
        <v>302</v>
      </c>
      <c r="H54" s="11" t="s">
        <v>303</v>
      </c>
      <c r="I54" s="11" t="s">
        <v>304</v>
      </c>
      <c r="J54" s="16" t="s">
        <v>412</v>
      </c>
    </row>
    <row r="55" spans="1:10" ht="42" customHeight="1">
      <c r="A55" s="175" t="s">
        <v>273</v>
      </c>
      <c r="B55" s="174" t="s">
        <v>406</v>
      </c>
      <c r="C55" s="11" t="s">
        <v>298</v>
      </c>
      <c r="D55" s="11" t="s">
        <v>306</v>
      </c>
      <c r="E55" s="16" t="s">
        <v>413</v>
      </c>
      <c r="F55" s="11" t="s">
        <v>322</v>
      </c>
      <c r="G55" s="16" t="s">
        <v>365</v>
      </c>
      <c r="H55" s="11" t="s">
        <v>303</v>
      </c>
      <c r="I55" s="11" t="s">
        <v>304</v>
      </c>
      <c r="J55" s="16" t="s">
        <v>414</v>
      </c>
    </row>
    <row r="56" spans="1:10" ht="42" customHeight="1">
      <c r="A56" s="175" t="s">
        <v>273</v>
      </c>
      <c r="B56" s="174" t="s">
        <v>406</v>
      </c>
      <c r="C56" s="11" t="s">
        <v>298</v>
      </c>
      <c r="D56" s="11" t="s">
        <v>306</v>
      </c>
      <c r="E56" s="16" t="s">
        <v>415</v>
      </c>
      <c r="F56" s="11" t="s">
        <v>322</v>
      </c>
      <c r="G56" s="16" t="s">
        <v>365</v>
      </c>
      <c r="H56" s="11" t="s">
        <v>303</v>
      </c>
      <c r="I56" s="11" t="s">
        <v>304</v>
      </c>
      <c r="J56" s="16" t="s">
        <v>416</v>
      </c>
    </row>
    <row r="57" spans="1:10" ht="42" customHeight="1">
      <c r="A57" s="175" t="s">
        <v>273</v>
      </c>
      <c r="B57" s="174" t="s">
        <v>406</v>
      </c>
      <c r="C57" s="11" t="s">
        <v>298</v>
      </c>
      <c r="D57" s="11" t="s">
        <v>309</v>
      </c>
      <c r="E57" s="16" t="s">
        <v>417</v>
      </c>
      <c r="F57" s="11" t="s">
        <v>301</v>
      </c>
      <c r="G57" s="16" t="s">
        <v>302</v>
      </c>
      <c r="H57" s="11" t="s">
        <v>303</v>
      </c>
      <c r="I57" s="11" t="s">
        <v>304</v>
      </c>
      <c r="J57" s="16" t="s">
        <v>418</v>
      </c>
    </row>
    <row r="58" spans="1:10" ht="42" customHeight="1">
      <c r="A58" s="175" t="s">
        <v>273</v>
      </c>
      <c r="B58" s="174" t="s">
        <v>406</v>
      </c>
      <c r="C58" s="11" t="s">
        <v>313</v>
      </c>
      <c r="D58" s="11" t="s">
        <v>314</v>
      </c>
      <c r="E58" s="16" t="s">
        <v>419</v>
      </c>
      <c r="F58" s="11" t="s">
        <v>322</v>
      </c>
      <c r="G58" s="16" t="s">
        <v>302</v>
      </c>
      <c r="H58" s="11" t="s">
        <v>303</v>
      </c>
      <c r="I58" s="11" t="s">
        <v>304</v>
      </c>
      <c r="J58" s="16" t="s">
        <v>420</v>
      </c>
    </row>
    <row r="59" spans="1:10" ht="42" customHeight="1">
      <c r="A59" s="175" t="s">
        <v>273</v>
      </c>
      <c r="B59" s="174" t="s">
        <v>406</v>
      </c>
      <c r="C59" s="11" t="s">
        <v>319</v>
      </c>
      <c r="D59" s="11" t="s">
        <v>320</v>
      </c>
      <c r="E59" s="16" t="s">
        <v>325</v>
      </c>
      <c r="F59" s="11" t="s">
        <v>322</v>
      </c>
      <c r="G59" s="16" t="s">
        <v>323</v>
      </c>
      <c r="H59" s="11" t="s">
        <v>303</v>
      </c>
      <c r="I59" s="11" t="s">
        <v>304</v>
      </c>
      <c r="J59" s="16" t="s">
        <v>326</v>
      </c>
    </row>
  </sheetData>
  <mergeCells count="18">
    <mergeCell ref="A2:J2"/>
    <mergeCell ref="A3:H3"/>
    <mergeCell ref="A7:A13"/>
    <mergeCell ref="A14:A22"/>
    <mergeCell ref="A23:A29"/>
    <mergeCell ref="B7:B13"/>
    <mergeCell ref="B14:B22"/>
    <mergeCell ref="B23:B29"/>
    <mergeCell ref="A30:A34"/>
    <mergeCell ref="A35:A41"/>
    <mergeCell ref="A42:A46"/>
    <mergeCell ref="A47:A51"/>
    <mergeCell ref="A52:A59"/>
    <mergeCell ref="B30:B34"/>
    <mergeCell ref="B35:B41"/>
    <mergeCell ref="B42:B46"/>
    <mergeCell ref="B47:B51"/>
    <mergeCell ref="B52:B59"/>
  </mergeCells>
  <phoneticPr fontId="16" type="noConversion"/>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县对下转移支付预算表09-1</vt:lpstr>
      <vt:lpstr>县对下转移支付绩效目标表09-2</vt:lpstr>
      <vt:lpstr>新增资产配置表10</vt:lpstr>
      <vt:lpstr>上级转移支付补助项目支出预算表11</vt:lpstr>
      <vt:lpstr>部门项目中期规划预算表12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微软用户</cp:lastModifiedBy>
  <cp:lastPrinted>2025-03-27T08:51:21Z</cp:lastPrinted>
  <dcterms:created xsi:type="dcterms:W3CDTF">2025-03-21T07:07:00Z</dcterms:created>
  <dcterms:modified xsi:type="dcterms:W3CDTF">2025-03-28T01:10:54Z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2052-11.8.6.8722</vt:lpwstr>
  </property>
</Properties>
</file>