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125" windowHeight="14220" tabRatio="894" firstSheet="1" activeTab="7"/>
  </bookViews>
  <sheets>
    <sheet name="部门财务收支预算总表01-1" sheetId="1" r:id="rId1"/>
    <sheet name="部门收入预算表01-2" sheetId="2" r:id="rId2"/>
    <sheet name="部门支出预算表01-3" sheetId="3" r:id="rId3"/>
    <sheet name="部门财政拨款收支预算总表02-1" sheetId="4" r:id="rId4"/>
    <sheet name="一般公共预算支出预算表02-2" sheetId="5" r:id="rId5"/>
    <sheet name="一般公共预算“三公”经费支出预算表03" sheetId="6" r:id="rId6"/>
    <sheet name="部门基本支出预算表04" sheetId="7" r:id="rId7"/>
    <sheet name="部门项目支出预算表05-1" sheetId="8" r:id="rId8"/>
    <sheet name="部门项目支出绩效目标表05-2" sheetId="9" r:id="rId9"/>
    <sheet name="部门政府性基金预算支出预算表06" sheetId="10" r:id="rId10"/>
    <sheet name="部门政府采购预算表07" sheetId="11" r:id="rId11"/>
    <sheet name="部门政府购买服务预算表08" sheetId="12" r:id="rId12"/>
    <sheet name="县对下转移支付预算表09-1" sheetId="13" r:id="rId13"/>
    <sheet name="县对下转移支付绩效目标表09-2" sheetId="14" r:id="rId14"/>
    <sheet name="新增资产配置表10" sheetId="15" r:id="rId15"/>
    <sheet name="上级转移支付补助项目支出预算表11" sheetId="16" r:id="rId16"/>
    <sheet name="部门项目中期规划预算表12" sheetId="17" r:id="rId17"/>
  </sheets>
  <definedNames>
    <definedName name="_xlnm.Print_Titles" localSheetId="0">'部门财务收支预算总表01-1'!$A:$A,'部门财务收支预算总表01-1'!$1:$1</definedName>
    <definedName name="_xlnm.Print_Titles" localSheetId="3">'部门财政拨款收支预算总表02-1'!$A:$A,'部门财政拨款收支预算总表02-1'!#REF!</definedName>
    <definedName name="_xlnm.Print_Titles" localSheetId="6">部门基本支出预算表04!$A:$A,部门基本支出预算表04!$1:$1</definedName>
    <definedName name="_xlnm.Print_Titles" localSheetId="1">'部门收入预算表01-2'!$A:$A,'部门收入预算表01-2'!$1:$1</definedName>
    <definedName name="_xlnm.Print_Titles" localSheetId="8">'部门项目支出绩效目标表05-2'!$A:$A,'部门项目支出绩效目标表05-2'!#REF!</definedName>
    <definedName name="_xlnm.Print_Titles" localSheetId="7">'部门项目支出预算表05-1'!$A:$A,'部门项目支出预算表05-1'!#REF!</definedName>
    <definedName name="_xlnm.Print_Titles" localSheetId="16">部门项目中期规划预算表12!$A:$A,部门项目中期规划预算表12!$1:$1</definedName>
    <definedName name="_xlnm.Print_Titles" localSheetId="10">部门政府采购预算表07!$A:$A,部门政府采购预算表07!$1:$1</definedName>
    <definedName name="_xlnm.Print_Titles" localSheetId="11">部门政府购买服务预算表08!$A:$A,部门政府购买服务预算表08!$1:$1</definedName>
    <definedName name="_xlnm.Print_Titles" localSheetId="9">部门政府性基金预算支出预算表06!$A:$A,部门政府性基金预算支出预算表06!$1:$6</definedName>
    <definedName name="_xlnm.Print_Titles" localSheetId="2">'部门支出预算表01-3'!$A:$A,'部门支出预算表01-3'!$1:$1</definedName>
    <definedName name="_xlnm.Print_Titles" localSheetId="15">上级转移支付补助项目支出预算表11!$A:$A,上级转移支付补助项目支出预算表11!$1:$1</definedName>
    <definedName name="_xlnm.Print_Titles" localSheetId="13">'县对下转移支付绩效目标表09-2'!$A:$A,'县对下转移支付绩效目标表09-2'!$1:$1</definedName>
    <definedName name="_xlnm.Print_Titles" localSheetId="12">'县对下转移支付预算表09-1'!$A:$A,'县对下转移支付预算表09-1'!$1:$1</definedName>
    <definedName name="_xlnm.Print_Titles" localSheetId="14">新增资产配置表10!$A:$A,新增资产配置表10!$1:$1</definedName>
    <definedName name="_xlnm.Print_Titles" localSheetId="5">一般公共预算“三公”经费支出预算表03!$A:$A,一般公共预算“三公”经费支出预算表03!$1:$1</definedName>
    <definedName name="_xlnm.Print_Titles" localSheetId="4">'一般公共预算支出预算表02-2'!$A:$A,'一般公共预算支出预算表02-2'!$1:$5</definedName>
  </definedNames>
  <calcPr calcId="144525"/>
</workbook>
</file>

<file path=xl/sharedStrings.xml><?xml version="1.0" encoding="utf-8"?>
<sst xmlns="http://schemas.openxmlformats.org/spreadsheetml/2006/main" count="1540" uniqueCount="509">
  <si>
    <t>预算01-1表</t>
  </si>
  <si>
    <t>单位：元</t>
  </si>
  <si>
    <t>收　　　　　　　　入</t>
  </si>
  <si>
    <t>支　　　　　　　　出</t>
  </si>
  <si>
    <t>项      目</t>
  </si>
  <si>
    <t>预算数</t>
  </si>
  <si>
    <t>项目(按功能分类)</t>
  </si>
  <si>
    <t>一、一般公共预算拨款收入</t>
  </si>
  <si>
    <t xml:space="preserve"> 一、一般公共服务支出</t>
  </si>
  <si>
    <t>二、政府性基金预算拨款收入</t>
  </si>
  <si>
    <t xml:space="preserve"> 二、外交支出</t>
  </si>
  <si>
    <t>三、国有资本经营预算拨款收入</t>
  </si>
  <si>
    <t xml:space="preserve"> 三、国防支出</t>
  </si>
  <si>
    <t>四、财政专户管理资金收入</t>
  </si>
  <si>
    <t xml:space="preserve"> 四、公共安全支出</t>
  </si>
  <si>
    <t>五、单位资金</t>
  </si>
  <si>
    <t xml:space="preserve"> 五、教育支出</t>
  </si>
  <si>
    <t>1、事业收入</t>
  </si>
  <si>
    <t xml:space="preserve"> 六、科学技术支出 </t>
  </si>
  <si>
    <t>2、事业单位经营收入</t>
  </si>
  <si>
    <t xml:space="preserve"> 七、文化旅游体育与传媒支出</t>
  </si>
  <si>
    <t>3、上级补助收入</t>
  </si>
  <si>
    <t xml:space="preserve"> 八、社会保障和就业支出</t>
  </si>
  <si>
    <t>4、附属单位上缴收入</t>
  </si>
  <si>
    <t xml:space="preserve"> 九、卫生健康支出</t>
  </si>
  <si>
    <t>5、其他收入</t>
  </si>
  <si>
    <t xml:space="preserve"> 十、节能环保支出</t>
  </si>
  <si>
    <t xml:space="preserve"> 十一、城乡社区支出</t>
  </si>
  <si>
    <t xml:space="preserve"> 十二、农林水支出</t>
  </si>
  <si>
    <t xml:space="preserve"> 十三、交通运输支出</t>
  </si>
  <si>
    <t xml:space="preserve"> 十四、资源勘探工业信息等支出</t>
  </si>
  <si>
    <t xml:space="preserve"> 十五、商业服务业等支出</t>
  </si>
  <si>
    <t xml:space="preserve"> 十六、金融支出</t>
  </si>
  <si>
    <t xml:space="preserve"> 十七、援助其他地区支出</t>
  </si>
  <si>
    <t xml:space="preserve"> 十八、自然资源海洋气象等支出</t>
  </si>
  <si>
    <t xml:space="preserve"> 十九、住房保障支出</t>
  </si>
  <si>
    <t xml:space="preserve"> 二十、粮油物资储备支出</t>
  </si>
  <si>
    <t xml:space="preserve"> 二十一、国有资本经营预算支出</t>
  </si>
  <si>
    <t xml:space="preserve"> 二十二、灾害防治及应急管理支出</t>
  </si>
  <si>
    <t xml:space="preserve"> 二十三、预备费</t>
  </si>
  <si>
    <t xml:space="preserve"> 二十四、其他支出</t>
  </si>
  <si>
    <t xml:space="preserve"> 二十五、转移性支出</t>
  </si>
  <si>
    <t xml:space="preserve"> 二十六、债务付息支出</t>
  </si>
  <si>
    <t>本年收入合计</t>
  </si>
  <si>
    <t>本年支出合计</t>
  </si>
  <si>
    <t>上年结转结余</t>
  </si>
  <si>
    <t>年终结转结余</t>
  </si>
  <si>
    <t>1、财政拨款结转结余</t>
  </si>
  <si>
    <t>2、使用非财政拨款结余</t>
  </si>
  <si>
    <t>2、非财政拨款结余</t>
  </si>
  <si>
    <t>收  入  总  计</t>
  </si>
  <si>
    <t>支  出  总  计</t>
  </si>
  <si>
    <t>预算01-2表</t>
  </si>
  <si>
    <t>部门（单位）代码</t>
  </si>
  <si>
    <t>部门（单位）名称</t>
  </si>
  <si>
    <t>合计</t>
  </si>
  <si>
    <t>本年收入</t>
  </si>
  <si>
    <t>小计</t>
  </si>
  <si>
    <t>一般公共预算</t>
  </si>
  <si>
    <t>政府性基金预算</t>
  </si>
  <si>
    <t>国有资本经营预算</t>
  </si>
  <si>
    <t>财政专户管理资金</t>
  </si>
  <si>
    <t>单位资金</t>
  </si>
  <si>
    <t>使用非财政拨款结余</t>
  </si>
  <si>
    <t>事业收入</t>
  </si>
  <si>
    <t>事业单位经营收入</t>
  </si>
  <si>
    <t>上级补助收入</t>
  </si>
  <si>
    <t>附属单位上缴收入</t>
  </si>
  <si>
    <t>其他收入</t>
  </si>
  <si>
    <t>105011</t>
  </si>
  <si>
    <t>寻甸回族彝族自治县塘子街道办事处中心学校</t>
  </si>
  <si>
    <t>预算01-3表</t>
  </si>
  <si>
    <t>科目编码</t>
  </si>
  <si>
    <t>科目名称</t>
  </si>
  <si>
    <t>财政专户管理的支出</t>
  </si>
  <si>
    <t>基本支出</t>
  </si>
  <si>
    <t>项目支出</t>
  </si>
  <si>
    <t>事业支出</t>
  </si>
  <si>
    <t>事业单位经营支出</t>
  </si>
  <si>
    <t>上级补助支出</t>
  </si>
  <si>
    <t>附属单位补助支出</t>
  </si>
  <si>
    <t>其他支出</t>
  </si>
  <si>
    <t>1</t>
  </si>
  <si>
    <t>2</t>
  </si>
  <si>
    <t>7</t>
  </si>
  <si>
    <t>8</t>
  </si>
  <si>
    <t>9</t>
  </si>
  <si>
    <t>10</t>
  </si>
  <si>
    <t>11</t>
  </si>
  <si>
    <t>12</t>
  </si>
  <si>
    <t>13</t>
  </si>
  <si>
    <t>14</t>
  </si>
  <si>
    <t>15</t>
  </si>
  <si>
    <t>205</t>
  </si>
  <si>
    <t>教育支出</t>
  </si>
  <si>
    <t>20502</t>
  </si>
  <si>
    <t>普通教育</t>
  </si>
  <si>
    <t>2050201</t>
  </si>
  <si>
    <t>学前教育</t>
  </si>
  <si>
    <t>2050202</t>
  </si>
  <si>
    <t>小学教育</t>
  </si>
  <si>
    <t>2050299</t>
  </si>
  <si>
    <t>其他普通教育支出</t>
  </si>
  <si>
    <t>20507</t>
  </si>
  <si>
    <t>特殊教育</t>
  </si>
  <si>
    <t>2050701</t>
  </si>
  <si>
    <t>特殊学校教育</t>
  </si>
  <si>
    <t>208</t>
  </si>
  <si>
    <t>社会保障和就业支出</t>
  </si>
  <si>
    <t>20805</t>
  </si>
  <si>
    <t>行政事业单位养老支出</t>
  </si>
  <si>
    <t>2080505</t>
  </si>
  <si>
    <t>机关事业单位基本养老保险缴费支出</t>
  </si>
  <si>
    <t>2080506</t>
  </si>
  <si>
    <t>机关事业单位职业年金缴费支出</t>
  </si>
  <si>
    <t>20808</t>
  </si>
  <si>
    <t>抚恤</t>
  </si>
  <si>
    <t>2080801</t>
  </si>
  <si>
    <t>死亡抚恤</t>
  </si>
  <si>
    <t>210</t>
  </si>
  <si>
    <t>卫生健康支出</t>
  </si>
  <si>
    <t>21011</t>
  </si>
  <si>
    <t>行政事业单位医疗</t>
  </si>
  <si>
    <t>2101102</t>
  </si>
  <si>
    <t>事业单位医疗</t>
  </si>
  <si>
    <t>2101103</t>
  </si>
  <si>
    <t>公务员医疗补助</t>
  </si>
  <si>
    <t>2101199</t>
  </si>
  <si>
    <t>其他行政事业单位医疗支出</t>
  </si>
  <si>
    <t>221</t>
  </si>
  <si>
    <t>住房保障支出</t>
  </si>
  <si>
    <t>22102</t>
  </si>
  <si>
    <t>住房改革支出</t>
  </si>
  <si>
    <t>2210201</t>
  </si>
  <si>
    <t>住房公积金</t>
  </si>
  <si>
    <t>预算02-1表</t>
  </si>
  <si>
    <t>一、本年收入</t>
  </si>
  <si>
    <t>一、本年支出</t>
  </si>
  <si>
    <t>（一）一般公共预算拨款</t>
  </si>
  <si>
    <t>（一）一般公共服务支出</t>
  </si>
  <si>
    <t>（二）政府性基金预算拨款</t>
  </si>
  <si>
    <t>（二）外交支出</t>
  </si>
  <si>
    <t>（三）国有资本经营预算拨款</t>
  </si>
  <si>
    <t>（三）国防支出</t>
  </si>
  <si>
    <t>二、上年结转</t>
  </si>
  <si>
    <t>（四）公共安全支出</t>
  </si>
  <si>
    <t>（五）教育支出</t>
  </si>
  <si>
    <t>（六）科学技术支出</t>
  </si>
  <si>
    <t>（七）文化旅游体育与传媒支出</t>
  </si>
  <si>
    <t>（八）社会保障和就业支出</t>
  </si>
  <si>
    <t>（九）卫生健康支出</t>
  </si>
  <si>
    <t>（十）节能环保支出</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</si>
  <si>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</si>
  <si>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</si>
  <si>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</si>
  <si>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</si>
  <si>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</si>
  <si>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</si>
  <si>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</si>
  <si>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</si>
  <si>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</si>
  <si>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</si>
  <si>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（二十一）国有资本经营预算支出</t>
  </si>
  <si>
    <t>（二十二）灾害防治及应急管理支出</t>
  </si>
  <si>
    <t>（二十三）预备费</t>
  </si>
  <si>
    <t>（二十四）其他支出</t>
  </si>
  <si>
    <t>（二十五）转移性支出</t>
  </si>
  <si>
    <t>（二十六）债务付息支出</t>
  </si>
  <si>
    <t>二、年终结转结余</t>
  </si>
  <si>
    <t>预算02-2表</t>
  </si>
  <si>
    <t>部门预算支出功能分类科目</t>
  </si>
  <si>
    <t>人员经费</t>
  </si>
  <si>
    <t>公用经费</t>
  </si>
  <si>
    <t>3</t>
  </si>
  <si>
    <t>4</t>
  </si>
  <si>
    <t>5</t>
  </si>
  <si>
    <t>6</t>
  </si>
  <si>
    <t>20501</t>
  </si>
  <si>
    <t>教育管理事务</t>
  </si>
  <si>
    <t>2050101</t>
  </si>
  <si>
    <t>行政运行</t>
  </si>
  <si>
    <t>合  计</t>
  </si>
  <si>
    <t>预算03表</t>
  </si>
  <si>
    <t>“三公”经费合计</t>
  </si>
  <si>
    <t>因公出国（境）费</t>
  </si>
  <si>
    <t>公务用车购置及运行费</t>
  </si>
  <si>
    <t>公务接待费</t>
  </si>
  <si>
    <t>公务用车购置费</t>
  </si>
  <si>
    <t>公务用车运行费</t>
  </si>
  <si>
    <t>预算04表</t>
  </si>
  <si>
    <t>主管部门</t>
  </si>
  <si>
    <t>单位名称</t>
  </si>
  <si>
    <t>项目代码</t>
  </si>
  <si>
    <t>项目名称</t>
  </si>
  <si>
    <t>功能科目编码</t>
  </si>
  <si>
    <t>功能科目名称</t>
  </si>
  <si>
    <t>部门经济科目编码</t>
  </si>
  <si>
    <t>部门经济科目名称</t>
  </si>
  <si>
    <t>资金来源</t>
  </si>
  <si>
    <t>总计</t>
  </si>
  <si>
    <t>财政拨款结转结余</t>
  </si>
  <si>
    <t>全年数</t>
  </si>
  <si>
    <t>已提前安排</t>
  </si>
  <si>
    <t>抵扣上年垫付资金</t>
  </si>
  <si>
    <t>本次下达</t>
  </si>
  <si>
    <t>另文下达</t>
  </si>
  <si>
    <t>事业单位
经营收入</t>
  </si>
  <si>
    <t>已预拨</t>
  </si>
  <si>
    <t>寻甸回族彝族自治县教育体育局</t>
  </si>
  <si>
    <t>530129210000000002696</t>
  </si>
  <si>
    <t>事业人员支出工资</t>
  </si>
  <si>
    <t>30101</t>
  </si>
  <si>
    <t>基本工资</t>
  </si>
  <si>
    <t>30102</t>
  </si>
  <si>
    <t>津贴补贴</t>
  </si>
  <si>
    <t>30107</t>
  </si>
  <si>
    <t>绩效工资</t>
  </si>
  <si>
    <t>530129210000000002697</t>
  </si>
  <si>
    <t>社会保障缴费</t>
  </si>
  <si>
    <t>30108</t>
  </si>
  <si>
    <t>机关事业单位基本养老保险缴费</t>
  </si>
  <si>
    <t>30109</t>
  </si>
  <si>
    <t>职业年金缴费</t>
  </si>
  <si>
    <t>30110</t>
  </si>
  <si>
    <t>职工基本医疗保险缴费</t>
  </si>
  <si>
    <t>30111</t>
  </si>
  <si>
    <t>公务员医疗补助缴费</t>
  </si>
  <si>
    <t>30112</t>
  </si>
  <si>
    <t>其他社会保障缴费</t>
  </si>
  <si>
    <t>530129210000000002698</t>
  </si>
  <si>
    <t>30113</t>
  </si>
  <si>
    <t>530129210000000002699</t>
  </si>
  <si>
    <t>对个人和家庭的补助</t>
  </si>
  <si>
    <t>30304</t>
  </si>
  <si>
    <t>抚恤金</t>
  </si>
  <si>
    <t>530129210000000002703</t>
  </si>
  <si>
    <t>工会经费</t>
  </si>
  <si>
    <t>30228</t>
  </si>
  <si>
    <t>530129210000000002704</t>
  </si>
  <si>
    <t>一般公用经费支出</t>
  </si>
  <si>
    <t>30201</t>
  </si>
  <si>
    <t>办公费</t>
  </si>
  <si>
    <t>30299</t>
  </si>
  <si>
    <t>其他商品和服务支出</t>
  </si>
  <si>
    <t>530129231100001528601</t>
  </si>
  <si>
    <t>遗属补助</t>
  </si>
  <si>
    <t>30305</t>
  </si>
  <si>
    <t>生活补助</t>
  </si>
  <si>
    <t>530129231100001528604</t>
  </si>
  <si>
    <t>其他商品服务支出</t>
  </si>
  <si>
    <t>530129231100001528621</t>
  </si>
  <si>
    <t>事业人员绩效奖励</t>
  </si>
  <si>
    <t>530129231100001528622</t>
  </si>
  <si>
    <t>学校学生公用经费</t>
  </si>
  <si>
    <t>530129241100002356089</t>
  </si>
  <si>
    <t>530129241100002356100</t>
  </si>
  <si>
    <t>未在工资统发人员绩效工资</t>
  </si>
  <si>
    <t>530129251100003862977</t>
  </si>
  <si>
    <t>其他工资福利支出</t>
  </si>
  <si>
    <t>30199</t>
  </si>
  <si>
    <t>预算05-1表</t>
  </si>
  <si>
    <t>项目分类</t>
  </si>
  <si>
    <t>项目单位</t>
  </si>
  <si>
    <t>经济科目编码</t>
  </si>
  <si>
    <t>经济科目名称</t>
  </si>
  <si>
    <t>本年拨款</t>
  </si>
  <si>
    <t>其中：本次下达</t>
  </si>
  <si>
    <t>专项业务类</t>
  </si>
  <si>
    <t>530129251100003827334</t>
  </si>
  <si>
    <t>2025年国有资源有偿使用收入安排的补助资金</t>
  </si>
  <si>
    <t>530129251100003827374</t>
  </si>
  <si>
    <t>2025年学前教育非税收入安排的补助资金</t>
  </si>
  <si>
    <t>30205</t>
  </si>
  <si>
    <t>水费</t>
  </si>
  <si>
    <t>30206</t>
  </si>
  <si>
    <t>电费</t>
  </si>
  <si>
    <t>30211</t>
  </si>
  <si>
    <t>差旅费</t>
  </si>
  <si>
    <t>30213</t>
  </si>
  <si>
    <t>维修（护）费</t>
  </si>
  <si>
    <t>30216</t>
  </si>
  <si>
    <t>培训费</t>
  </si>
  <si>
    <t>30217</t>
  </si>
  <si>
    <t>30226</t>
  </si>
  <si>
    <t>劳务费</t>
  </si>
  <si>
    <t>530129251100004016124</t>
  </si>
  <si>
    <t>昆财教〔2024〕174号寻财教〔2024〕134号2024年义务教育课后服务省级补助资金</t>
  </si>
  <si>
    <t>530129251100004016304</t>
  </si>
  <si>
    <t>昆财教〔2024〕158号寻财教〔2024〕120号2024年普惠性民办幼儿园中央奖补资金</t>
  </si>
  <si>
    <t>530129251100004016319</t>
  </si>
  <si>
    <t>昆财教〔2024〕195号寻财教〔2024〕135号2023年度昆明市普惠性民办幼儿园奖补资金</t>
  </si>
  <si>
    <t>530129251100004016487</t>
  </si>
  <si>
    <t>寻财预〔2024〕30号寻财预〔2024〕30号2024年春季学期学前教育非税收入资金</t>
  </si>
  <si>
    <t>530129251100004016488</t>
  </si>
  <si>
    <t>寻财预〔2024〕30号寻财预〔2024〕30号2024年预下达秋季学期学前教育非税收入资金</t>
  </si>
  <si>
    <t>530129251100004016628</t>
  </si>
  <si>
    <t>寻财预〔2024〕1号寻财综〔2024〕26号2024年第一批非税收入（国有资产出租收益）补助资金</t>
  </si>
  <si>
    <t>民生类</t>
  </si>
  <si>
    <t>530129241100002810323</t>
  </si>
  <si>
    <t>城乡义务教育学生营养改善计划补助经费</t>
  </si>
  <si>
    <t>530129241100002879055</t>
  </si>
  <si>
    <t>城乡义务教育补助经费（普通学校公用经费）中央直达资金</t>
  </si>
  <si>
    <t>30202</t>
  </si>
  <si>
    <t>印刷费</t>
  </si>
  <si>
    <t>31002</t>
  </si>
  <si>
    <t>办公设备购置</t>
  </si>
  <si>
    <t>530129241100003175864</t>
  </si>
  <si>
    <t>第二批城乡义务教育补助经费（普通学校公用经费）中央和省级直达资金</t>
  </si>
  <si>
    <t>530129241100003175876</t>
  </si>
  <si>
    <t>第二批城乡义务教育补助经费（乡村教师生活补助）中央直达资金</t>
  </si>
  <si>
    <t>530129241100003239020</t>
  </si>
  <si>
    <t>城乡义务教育公用经费（普通学校）市级配套资金</t>
  </si>
  <si>
    <t>530129251100004016126</t>
  </si>
  <si>
    <t>昆财教〔2024〕213号寻财教〔2024〕132号2024年第二批学前教育发展中央和省级专项资金</t>
  </si>
  <si>
    <t>530129251100004016307</t>
  </si>
  <si>
    <t>昆财教〔2024〕231号寻财教〔2024〕140号2024年第三批乡村教师生活补助市级资金</t>
  </si>
  <si>
    <t>事业发展类</t>
  </si>
  <si>
    <t>530129241100003137924</t>
  </si>
  <si>
    <t>2024年第一批城乡义务教育补助经费（校舍安全保障）中央直达资金</t>
  </si>
  <si>
    <t>31001</t>
  </si>
  <si>
    <t>房屋建筑物购建</t>
  </si>
  <si>
    <t>预算05-2表</t>
  </si>
  <si>
    <t>项目年度绩效目标</t>
  </si>
  <si>
    <t>一级指标</t>
  </si>
  <si>
    <t>二级指标</t>
  </si>
  <si>
    <t>三级指标</t>
  </si>
  <si>
    <t>指标性质</t>
  </si>
  <si>
    <t>指标值</t>
  </si>
  <si>
    <t>度量单位</t>
  </si>
  <si>
    <t>指标属性</t>
  </si>
  <si>
    <t>指标内容</t>
  </si>
  <si>
    <t>各地按照省级制定的课后服务经费保障办法，明确相关标准，对统一组织开展的体育锻炼和作业辅导等活动由财政给予补助。各校制定“一校一案”的课后服务方案，开展丰富多彩的课后服务活动。通过开展课后服务活动，解决家长“接送难”的问题，减轻家长负担，促进学生全面发展。加强课后服务经费的保障，使课后服务质量明显提升。</t>
  </si>
  <si>
    <t>产出指标</t>
  </si>
  <si>
    <t>数量指标</t>
  </si>
  <si>
    <t>课后服务覆盖率</t>
  </si>
  <si>
    <t>=</t>
  </si>
  <si>
    <t>100</t>
  </si>
  <si>
    <t>%</t>
  </si>
  <si>
    <t>定量指标</t>
  </si>
  <si>
    <t>反映课后服务覆盖率情况</t>
  </si>
  <si>
    <t>减免家庭经济困难学生费用比例</t>
  </si>
  <si>
    <t>反映减免家庭经济困难学生费用比例情况</t>
  </si>
  <si>
    <t>质量指标</t>
  </si>
  <si>
    <t>课后服务补助覆盖率</t>
  </si>
  <si>
    <t>反映课后服务补助覆盖率情况</t>
  </si>
  <si>
    <t>课后服务时间达标率</t>
  </si>
  <si>
    <t>&gt;=</t>
  </si>
  <si>
    <t>95</t>
  </si>
  <si>
    <t>反映课后服务时间达标率情况</t>
  </si>
  <si>
    <t>教师获补率</t>
  </si>
  <si>
    <t>反映教师获补率情况</t>
  </si>
  <si>
    <t>时效指标</t>
  </si>
  <si>
    <t>补助资金发放及时率</t>
  </si>
  <si>
    <t>反映补助资金发放及时率情况</t>
  </si>
  <si>
    <t>效益指标</t>
  </si>
  <si>
    <t>社会效益</t>
  </si>
  <si>
    <t>受益学生率</t>
  </si>
  <si>
    <t>反映受益学生率情况</t>
  </si>
  <si>
    <t>满意度指标</t>
  </si>
  <si>
    <t>服务对象满意度</t>
  </si>
  <si>
    <t>家长满意度</t>
  </si>
  <si>
    <t>85</t>
  </si>
  <si>
    <t>反映家长满意度情况</t>
  </si>
  <si>
    <t>根据《寻甸回族彝族自治县人民政府办公室关于印发寻甸回族彝族自治县非税收入征收成本核定规范支出管理实施细则(试行)的通知》（寻政办发〔2019〕41号）的规定，非税收入缴国库，经县人民政府批复，用于学校支出。</t>
  </si>
  <si>
    <t>缴存财政完成率</t>
  </si>
  <si>
    <t>反映缴存财政完成率情况</t>
  </si>
  <si>
    <t>当年支出完成率</t>
  </si>
  <si>
    <t>90</t>
  </si>
  <si>
    <t>反映当年支出完成率情况</t>
  </si>
  <si>
    <t>学校正常运转</t>
  </si>
  <si>
    <t>长期</t>
  </si>
  <si>
    <t>定性指标</t>
  </si>
  <si>
    <t>反映学校正常运转情况</t>
  </si>
  <si>
    <t>可持续影响</t>
  </si>
  <si>
    <t>教育可持续发展</t>
  </si>
  <si>
    <t>反映教育可持续发展情况</t>
  </si>
  <si>
    <t>师生满意度</t>
  </si>
  <si>
    <t>反映师生满意度情况</t>
  </si>
  <si>
    <t>根据《寻甸回族彝族自治县人民政府办公室关于印发寻甸回族彝族自治县非税收入征收成本核定规范支出管理实施细则(试行)的通知》（寻政办发〔2019〕41号）的规定，按比例核定征收成本，用于学校正常运转经费支出。</t>
  </si>
  <si>
    <t>缴存国库完成率</t>
  </si>
  <si>
    <t>反映缴存国库完成率情况</t>
  </si>
  <si>
    <t>根据《寻甸回族彝族自治县人民政府办公室关于印发寻甸回族彝族自治县非税收入征收成本核定规范支出管理实施细则(试行)的通知》（寻政办发〔2019〕41号）的规定，国有资产出租收益缴国库，经县人民政府批复，用于学校运转支出。</t>
  </si>
  <si>
    <t>引导和扶持普惠性民办幼儿园发展，提高普惠性民办幼儿园覆盖率。</t>
  </si>
  <si>
    <t>普惠性幼儿园在园幼儿数</t>
  </si>
  <si>
    <t>6030</t>
  </si>
  <si>
    <t>人</t>
  </si>
  <si>
    <t>反映普惠性幼儿园在园幼儿数情况</t>
  </si>
  <si>
    <t>普惠性民办幼儿园数量</t>
  </si>
  <si>
    <t>42</t>
  </si>
  <si>
    <t>所</t>
  </si>
  <si>
    <t>反映奖补幼儿园数量情况</t>
  </si>
  <si>
    <t>2024年12月底资金下达率</t>
  </si>
  <si>
    <t>反映2024年12月底资金下达率情况</t>
  </si>
  <si>
    <t>普惠性民办幼儿园覆盖率</t>
  </si>
  <si>
    <t>提高</t>
  </si>
  <si>
    <t>反映普惠性民办幼儿园覆盖率情况</t>
  </si>
  <si>
    <t>幼儿家长满意度</t>
  </si>
  <si>
    <t>反映幼儿家长满意度情况</t>
  </si>
  <si>
    <t>实施乡村教师生活补助，市级财政按照人均每月500元的标准对四个县区给予奖补，吸引优秀乡村教师长期扎根乡村学校，提升乡村学校质量。</t>
  </si>
  <si>
    <t>获补对象数</t>
  </si>
  <si>
    <t>3883</t>
  </si>
  <si>
    <t>反映获补对象数情况</t>
  </si>
  <si>
    <t>获补对象准确率</t>
  </si>
  <si>
    <t>反映获补对象准确率情况</t>
  </si>
  <si>
    <t>兑现准确率</t>
  </si>
  <si>
    <t>反映兑现准确率情况</t>
  </si>
  <si>
    <t>获补覆盖率</t>
  </si>
  <si>
    <t>反映获补覆盖率情况</t>
  </si>
  <si>
    <t>补助事项公示度</t>
  </si>
  <si>
    <t>次</t>
  </si>
  <si>
    <t>反映补助事项公示度情况</t>
  </si>
  <si>
    <t>补助资金当年到位率</t>
  </si>
  <si>
    <t>反映补助资金当年到位率情况</t>
  </si>
  <si>
    <t>人均月增资额度（元）</t>
  </si>
  <si>
    <t>500</t>
  </si>
  <si>
    <t>元/人*月</t>
  </si>
  <si>
    <t>反映人均月增资额度（元）情况</t>
  </si>
  <si>
    <t>补助对象政策的知晓度</t>
  </si>
  <si>
    <t>反映补助对象政策的知晓度情况</t>
  </si>
  <si>
    <t>教师满意度</t>
  </si>
  <si>
    <t>反映教师满意度情况</t>
  </si>
  <si>
    <t>6038</t>
  </si>
  <si>
    <t>45</t>
  </si>
  <si>
    <t>资金下达率</t>
  </si>
  <si>
    <t>反映资金下达时间情况</t>
  </si>
  <si>
    <t>促进全市学前教育持续健康发展，对新建或改扩建公办幼儿园建设、办园水平、园长培训基地等进行补助。</t>
  </si>
  <si>
    <t>改善办园条件项目数</t>
  </si>
  <si>
    <t>反映改善办园条件项目数情况</t>
  </si>
  <si>
    <t>下达资金</t>
  </si>
  <si>
    <t>180</t>
  </si>
  <si>
    <t>万元</t>
  </si>
  <si>
    <t>反映下达资金情况</t>
  </si>
  <si>
    <t>项目一次性验收合格率</t>
  </si>
  <si>
    <t>反映项目一次性验收合格率情况</t>
  </si>
  <si>
    <t>办园水平</t>
  </si>
  <si>
    <t>反映办园水平情况</t>
  </si>
  <si>
    <t>学前三年毛入学率</t>
  </si>
  <si>
    <t>反映学前三年毛入学率情况</t>
  </si>
  <si>
    <t>公办幼儿园在园幼儿占比</t>
  </si>
  <si>
    <t>反映公办幼儿园在园幼儿占比情况</t>
  </si>
  <si>
    <t>预算06表</t>
  </si>
  <si>
    <t>政府性基金预算支出预算表</t>
  </si>
  <si>
    <t>单位名称：昆明市发展和改革委员会</t>
  </si>
  <si>
    <t>政府性基金预算支出</t>
  </si>
  <si>
    <t>备注：寻甸回族彝族自治县塘子街道办事处中心学校2025年无政府性基金预算支出预算，本表无数据。</t>
  </si>
  <si>
    <t>预算07表</t>
  </si>
  <si>
    <t>预算项目</t>
  </si>
  <si>
    <t>采购项目</t>
  </si>
  <si>
    <t>采购品目</t>
  </si>
  <si>
    <t>计量
单位</t>
  </si>
  <si>
    <t>数量</t>
  </si>
  <si>
    <t>面向中小企业预留资金</t>
  </si>
  <si>
    <t>政府性基金</t>
  </si>
  <si>
    <t>国有资本经营收益</t>
  </si>
  <si>
    <t>财政专户管理的收入</t>
  </si>
  <si>
    <t>单位自筹</t>
  </si>
  <si>
    <t>备注：当面向中小企业预留资金大于合计时，面向中小企业预留资金为三年预计数。寻甸回族彝族自治县塘子街道办事处中心学校2025年无政府采购预算，本表无数据。</t>
  </si>
  <si>
    <t>预算08表</t>
  </si>
  <si>
    <t>政府购买服务项目</t>
  </si>
  <si>
    <t>政府购买服务指导性目录代码</t>
  </si>
  <si>
    <t>基本支出/项目支出</t>
  </si>
  <si>
    <t>所属服务类别</t>
  </si>
  <si>
    <t>所属服务领域</t>
  </si>
  <si>
    <t>购买内容简述</t>
  </si>
  <si>
    <t>备注：寻甸回族彝族自治县塘子街道办事处中心学校2025年无政府购买服务预算，本表无数据。</t>
  </si>
  <si>
    <t>预算09-1表</t>
  </si>
  <si>
    <t>2025年县对下转移支付预算表</t>
  </si>
  <si>
    <t>单位名称（项目）</t>
  </si>
  <si>
    <t>地区</t>
  </si>
  <si>
    <t>盘龙区</t>
  </si>
  <si>
    <t>五华区</t>
  </si>
  <si>
    <t>西山区</t>
  </si>
  <si>
    <t>官渡区</t>
  </si>
  <si>
    <t>呈贡区</t>
  </si>
  <si>
    <t>晋宁区</t>
  </si>
  <si>
    <t>东川区</t>
  </si>
  <si>
    <t>富民县</t>
  </si>
  <si>
    <t>宜良县</t>
  </si>
  <si>
    <t>石林县</t>
  </si>
  <si>
    <t>禄劝县</t>
  </si>
  <si>
    <t>寻甸县</t>
  </si>
  <si>
    <t>高新区</t>
  </si>
  <si>
    <t>滇池旅游度假区</t>
  </si>
  <si>
    <t>阳宗海管委会</t>
  </si>
  <si>
    <t>滇中新区</t>
  </si>
  <si>
    <t>安宁市</t>
  </si>
  <si>
    <t>经开区</t>
  </si>
  <si>
    <t>嵩明县</t>
  </si>
  <si>
    <t>磨憨经济合作区</t>
  </si>
  <si>
    <t>备注：寻甸回族彝族自治县塘子街道办事处中心学校2025年无县对下转移支付预算，本表无数据。</t>
  </si>
  <si>
    <t>预算09-2表</t>
  </si>
  <si>
    <t>2025年对下转移支付绩效目标表</t>
  </si>
  <si>
    <t xml:space="preserve">预算10表
</t>
  </si>
  <si>
    <t>资产类别</t>
  </si>
  <si>
    <t>资产分类代码.名称</t>
  </si>
  <si>
    <t>资产名称</t>
  </si>
  <si>
    <t>计量单位</t>
  </si>
  <si>
    <t>财政部门批复数（元）</t>
  </si>
  <si>
    <t>单价</t>
  </si>
  <si>
    <t>金额</t>
  </si>
  <si>
    <t>备注：寻甸回族彝族自治县塘子街道办事处中心学校2025年无新增资产配置预算，本表无数据。</t>
  </si>
  <si>
    <t>预算11表</t>
  </si>
  <si>
    <t>上级补助</t>
  </si>
  <si>
    <r>
      <rPr>
        <sz val="10"/>
        <rFont val="宋体"/>
        <charset val="134"/>
      </rPr>
      <t>备注：寻甸回族彝族自治县塘子街道办事处中心学校</t>
    </r>
    <r>
      <rPr>
        <sz val="10"/>
        <rFont val="Arial"/>
        <charset val="134"/>
      </rPr>
      <t>2025</t>
    </r>
    <r>
      <rPr>
        <sz val="10"/>
        <rFont val="宋体"/>
        <charset val="134"/>
      </rPr>
      <t>年度无上级补助项目支出预算，此表为空。</t>
    </r>
  </si>
  <si>
    <t>预算12表</t>
  </si>
  <si>
    <t>项目级次</t>
  </si>
  <si>
    <t>311 专项业务类</t>
  </si>
  <si>
    <t>本级</t>
  </si>
  <si>
    <t>312 民生类</t>
  </si>
</sst>
</file>

<file path=xl/styles.xml><?xml version="1.0" encoding="utf-8"?>
<styleSheet xmlns="http://schemas.openxmlformats.org/spreadsheetml/2006/main">
  <numFmts count="9">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yyyy\-mm\-dd\ hh:mm:ss"/>
    <numFmt numFmtId="177" formatCode="yyyy\-mm\-dd"/>
    <numFmt numFmtId="178" formatCode="#,##0.00;\-#,##0.00;;@"/>
    <numFmt numFmtId="179" formatCode="hh:mm:ss"/>
    <numFmt numFmtId="180" formatCode="#,##0;\-#,##0;;@"/>
  </numFmts>
  <fonts count="37">
    <font>
      <sz val="11"/>
      <color theme="1"/>
      <name val="宋体"/>
      <charset val="134"/>
      <scheme val="minor"/>
    </font>
    <font>
      <sz val="10"/>
      <color rgb="FF000000"/>
      <name val="宋体"/>
      <charset val="134"/>
    </font>
    <font>
      <sz val="9"/>
      <color rgb="FF000000"/>
      <name val="宋体"/>
      <charset val="134"/>
    </font>
    <font>
      <b/>
      <sz val="23"/>
      <color rgb="FF000000"/>
      <name val="宋体"/>
      <charset val="134"/>
    </font>
    <font>
      <sz val="11"/>
      <color rgb="FF000000"/>
      <name val="宋体"/>
      <charset val="134"/>
    </font>
    <font>
      <sz val="9"/>
      <color theme="1"/>
      <name val="宋体"/>
      <charset val="134"/>
    </font>
    <font>
      <sz val="10"/>
      <name val="宋体"/>
      <charset val="134"/>
    </font>
    <font>
      <sz val="10"/>
      <color rgb="FF000000"/>
      <name val="Arial"/>
      <charset val="134"/>
    </font>
    <font>
      <b/>
      <sz val="23.95"/>
      <color rgb="FF000000"/>
      <name val="宋体"/>
      <charset val="134"/>
    </font>
    <font>
      <b/>
      <sz val="22"/>
      <color rgb="FF000000"/>
      <name val="宋体"/>
      <charset val="134"/>
    </font>
    <font>
      <sz val="10"/>
      <color rgb="FFFFFFFF"/>
      <name val="宋体"/>
      <charset val="134"/>
    </font>
    <font>
      <b/>
      <sz val="21"/>
      <color rgb="FF000000"/>
      <name val="宋体"/>
      <charset val="134"/>
    </font>
    <font>
      <b/>
      <sz val="18"/>
      <color rgb="FF000000"/>
      <name val="宋体"/>
      <charset val="134"/>
    </font>
    <font>
      <sz val="9.75"/>
      <color rgb="FF000000"/>
      <name val="SimSun"/>
      <charset val="134"/>
    </font>
    <font>
      <b/>
      <sz val="9"/>
      <color rgb="FF000000"/>
      <name val="宋体"/>
      <charset val="134"/>
    </font>
    <font>
      <b/>
      <sz val="9"/>
      <color theme="1"/>
      <name val="宋体"/>
      <charset val="134"/>
    </font>
    <font>
      <sz val="11"/>
      <color theme="1"/>
      <name val="宋体"/>
      <charset val="0"/>
      <scheme val="minor"/>
    </font>
    <font>
      <sz val="11"/>
      <color rgb="FF3F3F76"/>
      <name val="宋体"/>
      <charset val="0"/>
      <scheme val="minor"/>
    </font>
    <font>
      <sz val="9"/>
      <name val="宋体"/>
      <charset val="134"/>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10"/>
      <name val="Arial"/>
      <charset val="134"/>
    </font>
  </fonts>
  <fills count="34">
    <fill>
      <patternFill patternType="none"/>
    </fill>
    <fill>
      <patternFill patternType="gray125"/>
    </fill>
    <fill>
      <patternFill patternType="solid">
        <fgColor rgb="FFFFFFFF"/>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22">
    <border>
      <left/>
      <right/>
      <top/>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diagonal/>
    </border>
    <border>
      <left/>
      <right style="thin">
        <color rgb="FF000000"/>
      </right>
      <top style="thin">
        <color rgb="FF000000"/>
      </top>
      <bottom/>
      <diagonal/>
    </border>
    <border>
      <left/>
      <right style="thin">
        <color rgb="FF000000"/>
      </right>
      <top/>
      <bottom/>
      <diagonal/>
    </border>
    <border>
      <left/>
      <right style="thin">
        <color rgb="FF000000"/>
      </right>
      <top/>
      <bottom style="thin">
        <color rgb="FF000000"/>
      </bottom>
      <diagonal/>
    </border>
    <border>
      <left style="thin">
        <color rgb="FF000000"/>
      </left>
      <right/>
      <top/>
      <bottom style="thin">
        <color rgb="FF000000"/>
      </bottom>
      <diagonal/>
    </border>
    <border>
      <left/>
      <right/>
      <top/>
      <bottom style="thin">
        <color rgb="FF000000"/>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9">
    <xf numFmtId="0" fontId="0" fillId="0" borderId="0"/>
    <xf numFmtId="42" fontId="0" fillId="0" borderId="0" applyFont="0" applyFill="0" applyBorder="0" applyAlignment="0" applyProtection="0">
      <alignment vertical="center"/>
    </xf>
    <xf numFmtId="0" fontId="16" fillId="3" borderId="0" applyNumberFormat="0" applyBorder="0" applyAlignment="0" applyProtection="0">
      <alignment vertical="center"/>
    </xf>
    <xf numFmtId="0" fontId="17" fillId="4" borderId="14"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176" fontId="18" fillId="0" borderId="7">
      <alignment horizontal="right" vertical="center"/>
    </xf>
    <xf numFmtId="0" fontId="16" fillId="5" borderId="0" applyNumberFormat="0" applyBorder="0" applyAlignment="0" applyProtection="0">
      <alignment vertical="center"/>
    </xf>
    <xf numFmtId="0" fontId="19" fillId="6" borderId="0" applyNumberFormat="0" applyBorder="0" applyAlignment="0" applyProtection="0">
      <alignment vertical="center"/>
    </xf>
    <xf numFmtId="43" fontId="0" fillId="0" borderId="0" applyFont="0" applyFill="0" applyBorder="0" applyAlignment="0" applyProtection="0">
      <alignment vertical="center"/>
    </xf>
    <xf numFmtId="0" fontId="20" fillId="7" borderId="0" applyNumberFormat="0" applyBorder="0" applyAlignment="0" applyProtection="0">
      <alignment vertical="center"/>
    </xf>
    <xf numFmtId="0" fontId="21" fillId="0" borderId="0" applyNumberFormat="0" applyFill="0" applyBorder="0" applyAlignment="0" applyProtection="0">
      <alignment vertical="center"/>
    </xf>
    <xf numFmtId="9" fontId="0" fillId="0" borderId="0" applyFont="0" applyFill="0" applyBorder="0" applyAlignment="0" applyProtection="0">
      <alignment vertical="center"/>
    </xf>
    <xf numFmtId="177" fontId="18" fillId="0" borderId="7">
      <alignment horizontal="right" vertical="center"/>
    </xf>
    <xf numFmtId="0" fontId="22" fillId="0" borderId="0" applyNumberFormat="0" applyFill="0" applyBorder="0" applyAlignment="0" applyProtection="0">
      <alignment vertical="center"/>
    </xf>
    <xf numFmtId="0" fontId="0" fillId="8" borderId="15" applyNumberFormat="0" applyFont="0" applyAlignment="0" applyProtection="0">
      <alignment vertical="center"/>
    </xf>
    <xf numFmtId="0" fontId="20" fillId="9" borderId="0" applyNumberFormat="0" applyBorder="0" applyAlignment="0" applyProtection="0">
      <alignment vertical="center"/>
    </xf>
    <xf numFmtId="0" fontId="23"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7" fillId="0" borderId="16" applyNumberFormat="0" applyFill="0" applyAlignment="0" applyProtection="0">
      <alignment vertical="center"/>
    </xf>
    <xf numFmtId="0" fontId="28" fillId="0" borderId="16" applyNumberFormat="0" applyFill="0" applyAlignment="0" applyProtection="0">
      <alignment vertical="center"/>
    </xf>
    <xf numFmtId="0" fontId="20" fillId="10" borderId="0" applyNumberFormat="0" applyBorder="0" applyAlignment="0" applyProtection="0">
      <alignment vertical="center"/>
    </xf>
    <xf numFmtId="0" fontId="23" fillId="0" borderId="17" applyNumberFormat="0" applyFill="0" applyAlignment="0" applyProtection="0">
      <alignment vertical="center"/>
    </xf>
    <xf numFmtId="0" fontId="20" fillId="11" borderId="0" applyNumberFormat="0" applyBorder="0" applyAlignment="0" applyProtection="0">
      <alignment vertical="center"/>
    </xf>
    <xf numFmtId="0" fontId="29" fillId="12" borderId="18" applyNumberFormat="0" applyAlignment="0" applyProtection="0">
      <alignment vertical="center"/>
    </xf>
    <xf numFmtId="0" fontId="30" fillId="12" borderId="14" applyNumberFormat="0" applyAlignment="0" applyProtection="0">
      <alignment vertical="center"/>
    </xf>
    <xf numFmtId="0" fontId="31" fillId="13" borderId="19" applyNumberFormat="0" applyAlignment="0" applyProtection="0">
      <alignment vertical="center"/>
    </xf>
    <xf numFmtId="0" fontId="16" fillId="14" borderId="0" applyNumberFormat="0" applyBorder="0" applyAlignment="0" applyProtection="0">
      <alignment vertical="center"/>
    </xf>
    <xf numFmtId="0" fontId="20" fillId="15" borderId="0" applyNumberFormat="0" applyBorder="0" applyAlignment="0" applyProtection="0">
      <alignment vertical="center"/>
    </xf>
    <xf numFmtId="0" fontId="32" fillId="0" borderId="20" applyNumberFormat="0" applyFill="0" applyAlignment="0" applyProtection="0">
      <alignment vertical="center"/>
    </xf>
    <xf numFmtId="0" fontId="33" fillId="0" borderId="21" applyNumberFormat="0" applyFill="0" applyAlignment="0" applyProtection="0">
      <alignment vertical="center"/>
    </xf>
    <xf numFmtId="0" fontId="34" fillId="16" borderId="0" applyNumberFormat="0" applyBorder="0" applyAlignment="0" applyProtection="0">
      <alignment vertical="center"/>
    </xf>
    <xf numFmtId="0" fontId="35" fillId="17" borderId="0" applyNumberFormat="0" applyBorder="0" applyAlignment="0" applyProtection="0">
      <alignment vertical="center"/>
    </xf>
    <xf numFmtId="10" fontId="18" fillId="0" borderId="7">
      <alignment horizontal="right" vertical="center"/>
    </xf>
    <xf numFmtId="0" fontId="16" fillId="18" borderId="0" applyNumberFormat="0" applyBorder="0" applyAlignment="0" applyProtection="0">
      <alignment vertical="center"/>
    </xf>
    <xf numFmtId="0" fontId="20" fillId="19" borderId="0" applyNumberFormat="0" applyBorder="0" applyAlignment="0" applyProtection="0">
      <alignment vertical="center"/>
    </xf>
    <xf numFmtId="0" fontId="16" fillId="20" borderId="0" applyNumberFormat="0" applyBorder="0" applyAlignment="0" applyProtection="0">
      <alignment vertical="center"/>
    </xf>
    <xf numFmtId="0" fontId="16" fillId="21" borderId="0" applyNumberFormat="0" applyBorder="0" applyAlignment="0" applyProtection="0">
      <alignment vertical="center"/>
    </xf>
    <xf numFmtId="0" fontId="16" fillId="22" borderId="0" applyNumberFormat="0" applyBorder="0" applyAlignment="0" applyProtection="0">
      <alignment vertical="center"/>
    </xf>
    <xf numFmtId="0" fontId="16" fillId="23" borderId="0" applyNumberFormat="0" applyBorder="0" applyAlignment="0" applyProtection="0">
      <alignment vertical="center"/>
    </xf>
    <xf numFmtId="0" fontId="20" fillId="24" borderId="0" applyNumberFormat="0" applyBorder="0" applyAlignment="0" applyProtection="0">
      <alignment vertical="center"/>
    </xf>
    <xf numFmtId="0" fontId="20" fillId="25" borderId="0" applyNumberFormat="0" applyBorder="0" applyAlignment="0" applyProtection="0">
      <alignment vertical="center"/>
    </xf>
    <xf numFmtId="0" fontId="16" fillId="26" borderId="0" applyNumberFormat="0" applyBorder="0" applyAlignment="0" applyProtection="0">
      <alignment vertical="center"/>
    </xf>
    <xf numFmtId="0" fontId="16" fillId="27" borderId="0" applyNumberFormat="0" applyBorder="0" applyAlignment="0" applyProtection="0">
      <alignment vertical="center"/>
    </xf>
    <xf numFmtId="0" fontId="20" fillId="28" borderId="0" applyNumberFormat="0" applyBorder="0" applyAlignment="0" applyProtection="0">
      <alignment vertical="center"/>
    </xf>
    <xf numFmtId="0" fontId="16" fillId="29" borderId="0" applyNumberFormat="0" applyBorder="0" applyAlignment="0" applyProtection="0">
      <alignment vertical="center"/>
    </xf>
    <xf numFmtId="0" fontId="20" fillId="30" borderId="0" applyNumberFormat="0" applyBorder="0" applyAlignment="0" applyProtection="0">
      <alignment vertical="center"/>
    </xf>
    <xf numFmtId="0" fontId="20" fillId="31" borderId="0" applyNumberFormat="0" applyBorder="0" applyAlignment="0" applyProtection="0">
      <alignment vertical="center"/>
    </xf>
    <xf numFmtId="0" fontId="16" fillId="32" borderId="0" applyNumberFormat="0" applyBorder="0" applyAlignment="0" applyProtection="0">
      <alignment vertical="center"/>
    </xf>
    <xf numFmtId="0" fontId="20" fillId="33" borderId="0" applyNumberFormat="0" applyBorder="0" applyAlignment="0" applyProtection="0">
      <alignment vertical="center"/>
    </xf>
    <xf numFmtId="180" fontId="18" fillId="0" borderId="7">
      <alignment horizontal="right" vertical="center"/>
    </xf>
    <xf numFmtId="178" fontId="18" fillId="0" borderId="7">
      <alignment horizontal="right" vertical="center"/>
    </xf>
    <xf numFmtId="178" fontId="18" fillId="0" borderId="7">
      <alignment horizontal="right" vertical="center"/>
    </xf>
    <xf numFmtId="49" fontId="18" fillId="0" borderId="7">
      <alignment horizontal="left" vertical="center" wrapText="1"/>
    </xf>
    <xf numFmtId="179" fontId="18" fillId="0" borderId="7">
      <alignment horizontal="right" vertical="center"/>
    </xf>
    <xf numFmtId="0" fontId="18" fillId="0" borderId="0">
      <alignment vertical="top"/>
      <protection locked="0"/>
    </xf>
    <xf numFmtId="0" fontId="6" fillId="0" borderId="0"/>
  </cellStyleXfs>
  <cellXfs count="209">
    <xf numFmtId="0" fontId="0" fillId="0" borderId="0" xfId="0" applyFont="1" applyBorder="1"/>
    <xf numFmtId="0" fontId="0" fillId="0" borderId="0" xfId="0" applyFill="1" applyBorder="1" applyAlignment="1"/>
    <xf numFmtId="0" fontId="0" fillId="0" borderId="0" xfId="0" applyFont="1" applyBorder="1" applyAlignment="1">
      <alignment horizontal="center" vertical="center"/>
    </xf>
    <xf numFmtId="49" fontId="1" fillId="0" borderId="0" xfId="0" applyNumberFormat="1" applyFont="1" applyBorder="1"/>
    <xf numFmtId="0" fontId="2" fillId="0" borderId="0" xfId="0" applyFont="1" applyBorder="1" applyAlignment="1" applyProtection="1">
      <alignment horizontal="right" vertical="center"/>
      <protection locked="0"/>
    </xf>
    <xf numFmtId="0" fontId="3" fillId="0" borderId="0" xfId="0" applyFont="1" applyBorder="1" applyAlignment="1">
      <alignment horizontal="center" vertical="center"/>
    </xf>
    <xf numFmtId="0" fontId="2" fillId="0" borderId="0" xfId="0" applyFont="1" applyBorder="1" applyAlignment="1" applyProtection="1">
      <alignment horizontal="left" vertical="center"/>
      <protection locked="0"/>
    </xf>
    <xf numFmtId="0" fontId="4" fillId="0" borderId="0" xfId="0" applyFont="1" applyBorder="1" applyAlignment="1">
      <alignment horizontal="left" vertical="center"/>
    </xf>
    <xf numFmtId="0" fontId="4" fillId="0" borderId="0" xfId="0" applyFont="1" applyBorder="1"/>
    <xf numFmtId="0" fontId="2" fillId="0" borderId="0" xfId="0" applyFont="1" applyBorder="1" applyAlignment="1" applyProtection="1">
      <alignment horizontal="right"/>
      <protection locked="0"/>
    </xf>
    <xf numFmtId="0" fontId="4" fillId="0" borderId="1" xfId="0" applyFont="1" applyBorder="1" applyAlignment="1" applyProtection="1">
      <alignment horizontal="center" vertical="center" wrapText="1"/>
      <protection locked="0"/>
    </xf>
    <xf numFmtId="0" fontId="4" fillId="0" borderId="1" xfId="0" applyFont="1" applyBorder="1" applyAlignment="1">
      <alignment horizontal="center" vertical="center" wrapText="1"/>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5" xfId="0" applyFont="1" applyBorder="1" applyAlignment="1" applyProtection="1">
      <alignment horizontal="center" vertical="center" wrapText="1"/>
      <protection locked="0"/>
    </xf>
    <xf numFmtId="0" fontId="4" fillId="0" borderId="5" xfId="0" applyFont="1" applyBorder="1" applyAlignment="1">
      <alignment horizontal="center" vertical="center" wrapText="1"/>
    </xf>
    <xf numFmtId="0" fontId="4" fillId="0" borderId="1" xfId="0" applyFont="1" applyBorder="1" applyAlignment="1">
      <alignment horizontal="center" vertical="center"/>
    </xf>
    <xf numFmtId="0" fontId="4" fillId="2" borderId="6" xfId="0" applyFont="1" applyFill="1" applyBorder="1" applyAlignment="1" applyProtection="1">
      <alignment horizontal="center" vertical="center" wrapText="1"/>
      <protection locked="0"/>
    </xf>
    <xf numFmtId="0" fontId="4" fillId="0" borderId="6" xfId="0" applyFont="1" applyBorder="1" applyAlignment="1">
      <alignment horizontal="center" vertical="center" wrapText="1"/>
    </xf>
    <xf numFmtId="0" fontId="4" fillId="0" borderId="6" xfId="0" applyFont="1" applyBorder="1" applyAlignment="1">
      <alignment horizontal="center" vertical="center"/>
    </xf>
    <xf numFmtId="0" fontId="1" fillId="0" borderId="7" xfId="0" applyFont="1" applyBorder="1" applyAlignment="1">
      <alignment horizontal="center" vertical="center"/>
    </xf>
    <xf numFmtId="0" fontId="2" fillId="2" borderId="7" xfId="0" applyFont="1" applyFill="1" applyBorder="1" applyAlignment="1" applyProtection="1">
      <alignment horizontal="left" vertical="center" wrapText="1"/>
      <protection locked="0"/>
    </xf>
    <xf numFmtId="0" fontId="2" fillId="0" borderId="7" xfId="0" applyFont="1" applyFill="1" applyBorder="1" applyAlignment="1" applyProtection="1">
      <alignment horizontal="left" vertical="center"/>
      <protection locked="0"/>
    </xf>
    <xf numFmtId="4" fontId="2" fillId="0" borderId="7" xfId="0" applyNumberFormat="1" applyFont="1" applyFill="1" applyBorder="1" applyAlignment="1" applyProtection="1">
      <alignment horizontal="right" vertical="center" wrapText="1"/>
      <protection locked="0"/>
    </xf>
    <xf numFmtId="49" fontId="5" fillId="0" borderId="7" xfId="55" applyFont="1">
      <alignment horizontal="left" vertical="center" wrapText="1"/>
    </xf>
    <xf numFmtId="0" fontId="2" fillId="0" borderId="2" xfId="0" applyFont="1" applyFill="1" applyBorder="1" applyAlignment="1" applyProtection="1">
      <alignment horizontal="center" vertical="center" wrapText="1"/>
      <protection locked="0"/>
    </xf>
    <xf numFmtId="0" fontId="2" fillId="0" borderId="3" xfId="0" applyFont="1" applyFill="1" applyBorder="1" applyAlignment="1" applyProtection="1">
      <alignment horizontal="left" vertical="center" wrapText="1"/>
      <protection locked="0"/>
    </xf>
    <xf numFmtId="0" fontId="2" fillId="0" borderId="4" xfId="0" applyFont="1" applyFill="1" applyBorder="1" applyAlignment="1" applyProtection="1">
      <alignment horizontal="left" vertical="center" wrapText="1"/>
      <protection locked="0"/>
    </xf>
    <xf numFmtId="0" fontId="4" fillId="2" borderId="1" xfId="0" applyFont="1" applyFill="1" applyBorder="1" applyAlignment="1">
      <alignment horizontal="center" vertical="center"/>
    </xf>
    <xf numFmtId="0" fontId="4" fillId="0" borderId="5" xfId="0" applyFont="1" applyBorder="1" applyAlignment="1">
      <alignment horizontal="center" vertical="center"/>
    </xf>
    <xf numFmtId="0" fontId="2" fillId="0" borderId="7" xfId="0" applyFont="1" applyBorder="1" applyAlignment="1">
      <alignment horizontal="left" vertical="center" wrapText="1"/>
    </xf>
    <xf numFmtId="4" fontId="2" fillId="0" borderId="7" xfId="0" applyNumberFormat="1" applyFont="1" applyBorder="1" applyAlignment="1">
      <alignment horizontal="right" vertical="center" wrapText="1"/>
    </xf>
    <xf numFmtId="0" fontId="2" fillId="0" borderId="7" xfId="0" applyFont="1" applyBorder="1" applyAlignment="1" applyProtection="1">
      <alignment horizontal="left" vertical="center" wrapText="1"/>
      <protection locked="0"/>
    </xf>
    <xf numFmtId="4" fontId="2" fillId="0" borderId="7" xfId="0" applyNumberFormat="1" applyFont="1" applyBorder="1" applyAlignment="1" applyProtection="1">
      <alignment horizontal="right" vertical="center" wrapText="1"/>
      <protection locked="0"/>
    </xf>
    <xf numFmtId="0" fontId="1" fillId="0" borderId="2" xfId="0" applyFont="1" applyBorder="1" applyAlignment="1" applyProtection="1">
      <alignment horizontal="center" vertical="center" wrapText="1"/>
      <protection locked="0"/>
    </xf>
    <xf numFmtId="0" fontId="2" fillId="0" borderId="3" xfId="0" applyFont="1" applyBorder="1" applyAlignment="1">
      <alignment horizontal="left" vertical="center"/>
    </xf>
    <xf numFmtId="0" fontId="2" fillId="2" borderId="4" xfId="0" applyFont="1" applyFill="1" applyBorder="1" applyAlignment="1">
      <alignment horizontal="left" vertical="center"/>
    </xf>
    <xf numFmtId="0" fontId="6" fillId="0" borderId="0" xfId="0" applyFont="1" applyFill="1" applyBorder="1" applyAlignment="1"/>
    <xf numFmtId="0" fontId="1" fillId="0" borderId="7" xfId="0" applyFont="1" applyBorder="1" applyAlignment="1" applyProtection="1">
      <alignment horizontal="center" vertical="center"/>
      <protection locked="0"/>
    </xf>
    <xf numFmtId="4" fontId="5" fillId="0" borderId="7" xfId="53" applyNumberFormat="1" applyFont="1" applyBorder="1">
      <alignment horizontal="right" vertical="center"/>
    </xf>
    <xf numFmtId="0" fontId="2" fillId="2" borderId="0" xfId="0" applyFont="1" applyFill="1" applyBorder="1" applyAlignment="1" applyProtection="1">
      <alignment horizontal="right" vertical="top" wrapText="1"/>
      <protection locked="0"/>
    </xf>
    <xf numFmtId="0" fontId="7" fillId="0" borderId="0" xfId="0" applyFont="1" applyBorder="1" applyAlignment="1" applyProtection="1">
      <alignment vertical="top"/>
      <protection locked="0"/>
    </xf>
    <xf numFmtId="0" fontId="7" fillId="0" borderId="0" xfId="0" applyFont="1" applyBorder="1" applyAlignment="1">
      <alignment vertical="top"/>
    </xf>
    <xf numFmtId="0" fontId="8" fillId="2" borderId="0" xfId="0" applyFont="1" applyFill="1" applyBorder="1" applyAlignment="1" applyProtection="1">
      <alignment horizontal="center" vertical="center" wrapText="1"/>
      <protection locked="0"/>
    </xf>
    <xf numFmtId="0" fontId="7" fillId="0" borderId="0" xfId="0" applyFont="1" applyBorder="1" applyProtection="1">
      <protection locked="0"/>
    </xf>
    <xf numFmtId="0" fontId="7" fillId="0" borderId="0" xfId="0" applyFont="1" applyBorder="1"/>
    <xf numFmtId="0" fontId="2" fillId="2" borderId="0" xfId="0" applyFont="1" applyFill="1" applyBorder="1" applyAlignment="1" applyProtection="1">
      <alignment horizontal="left" vertical="center" wrapText="1"/>
      <protection locked="0"/>
    </xf>
    <xf numFmtId="0" fontId="1" fillId="2" borderId="0" xfId="0" applyFont="1" applyFill="1" applyBorder="1" applyAlignment="1" applyProtection="1">
      <alignment horizontal="right" vertical="center"/>
      <protection locked="0"/>
    </xf>
    <xf numFmtId="0" fontId="1" fillId="2" borderId="0" xfId="0" applyFont="1" applyFill="1" applyBorder="1" applyAlignment="1" applyProtection="1">
      <alignment horizontal="right" vertical="center" wrapText="1"/>
      <protection locked="0"/>
    </xf>
    <xf numFmtId="0" fontId="1" fillId="0" borderId="7" xfId="0" applyFont="1" applyBorder="1" applyAlignment="1" applyProtection="1">
      <alignment horizontal="center" vertical="center" wrapText="1"/>
      <protection locked="0"/>
    </xf>
    <xf numFmtId="0" fontId="1" fillId="2" borderId="7" xfId="0" applyFont="1" applyFill="1" applyBorder="1" applyAlignment="1" applyProtection="1">
      <alignment horizontal="center" vertical="center"/>
      <protection locked="0"/>
    </xf>
    <xf numFmtId="0" fontId="1" fillId="2" borderId="7" xfId="0" applyFont="1" applyFill="1" applyBorder="1" applyAlignment="1" applyProtection="1">
      <alignment horizontal="center" vertical="center" wrapText="1"/>
      <protection locked="0"/>
    </xf>
    <xf numFmtId="0" fontId="1" fillId="2" borderId="7" xfId="0" applyFont="1" applyFill="1" applyBorder="1" applyAlignment="1" applyProtection="1">
      <alignment horizontal="right" vertical="center"/>
      <protection locked="0"/>
    </xf>
    <xf numFmtId="0" fontId="1" fillId="2" borderId="7" xfId="0" applyFont="1" applyFill="1" applyBorder="1" applyAlignment="1" applyProtection="1">
      <alignment horizontal="right" vertical="center" wrapText="1"/>
      <protection locked="0"/>
    </xf>
    <xf numFmtId="0" fontId="2" fillId="2" borderId="7" xfId="0" applyFont="1" applyFill="1" applyBorder="1" applyAlignment="1">
      <alignment horizontal="center" vertical="center" wrapText="1"/>
    </xf>
    <xf numFmtId="0" fontId="2" fillId="0" borderId="7" xfId="0" applyFont="1" applyBorder="1" applyAlignment="1" applyProtection="1">
      <alignment horizontal="center"/>
      <protection locked="0"/>
    </xf>
    <xf numFmtId="0" fontId="2" fillId="0" borderId="7" xfId="0" applyFont="1" applyBorder="1" applyAlignment="1" applyProtection="1">
      <alignment horizontal="center" wrapText="1"/>
      <protection locked="0"/>
    </xf>
    <xf numFmtId="0" fontId="2" fillId="0" borderId="7" xfId="0" applyFont="1" applyBorder="1" applyAlignment="1">
      <alignment horizontal="center" wrapText="1"/>
    </xf>
    <xf numFmtId="0" fontId="2" fillId="2" borderId="7" xfId="0" applyFont="1" applyFill="1" applyBorder="1" applyAlignment="1" applyProtection="1">
      <alignment horizontal="center" vertical="center" wrapText="1"/>
      <protection locked="0"/>
    </xf>
    <xf numFmtId="0" fontId="2" fillId="2" borderId="7" xfId="0" applyFont="1" applyFill="1" applyBorder="1" applyAlignment="1">
      <alignment horizontal="left" vertical="center" wrapText="1"/>
    </xf>
    <xf numFmtId="3" fontId="2" fillId="2" borderId="7" xfId="0" applyNumberFormat="1" applyFont="1" applyFill="1" applyBorder="1" applyAlignment="1" applyProtection="1">
      <alignment horizontal="right" vertical="center"/>
      <protection locked="0"/>
    </xf>
    <xf numFmtId="4" fontId="2" fillId="0" borderId="7" xfId="0" applyNumberFormat="1" applyFont="1" applyBorder="1" applyAlignment="1" applyProtection="1">
      <alignment horizontal="right" vertical="center"/>
      <protection locked="0"/>
    </xf>
    <xf numFmtId="0" fontId="2" fillId="0" borderId="7" xfId="0" applyFont="1" applyBorder="1" applyAlignment="1">
      <alignment horizontal="center" vertical="center"/>
    </xf>
    <xf numFmtId="0" fontId="2" fillId="0" borderId="7" xfId="0" applyFont="1" applyBorder="1" applyAlignment="1" applyProtection="1">
      <alignment horizontal="left"/>
      <protection locked="0"/>
    </xf>
    <xf numFmtId="0" fontId="2" fillId="0" borderId="7" xfId="0" applyFont="1" applyBorder="1" applyAlignment="1">
      <alignment horizontal="left"/>
    </xf>
    <xf numFmtId="0" fontId="2" fillId="2" borderId="7" xfId="0" applyFont="1" applyFill="1" applyBorder="1" applyAlignment="1">
      <alignment horizontal="right" vertical="center"/>
    </xf>
    <xf numFmtId="0" fontId="6" fillId="0" borderId="0" xfId="57" applyFont="1" applyFill="1" applyBorder="1" applyAlignment="1" applyProtection="1">
      <alignment horizontal="left"/>
    </xf>
    <xf numFmtId="0" fontId="2" fillId="2" borderId="0" xfId="0" applyFont="1" applyFill="1" applyBorder="1" applyAlignment="1" applyProtection="1">
      <alignment horizontal="right" vertical="center" wrapText="1"/>
      <protection locked="0"/>
    </xf>
    <xf numFmtId="0" fontId="9" fillId="0" borderId="0" xfId="0" applyFont="1" applyBorder="1" applyAlignment="1">
      <alignment horizontal="center" vertical="center"/>
    </xf>
    <xf numFmtId="0" fontId="3" fillId="0" borderId="0" xfId="0" applyFont="1" applyBorder="1" applyAlignment="1" applyProtection="1">
      <alignment horizontal="center" vertical="center"/>
      <protection locked="0"/>
    </xf>
    <xf numFmtId="0" fontId="4" fillId="0" borderId="7" xfId="0" applyFont="1" applyBorder="1" applyAlignment="1">
      <alignment horizontal="center" vertical="center" wrapText="1"/>
    </xf>
    <xf numFmtId="0" fontId="4" fillId="0" borderId="7" xfId="0" applyFont="1" applyBorder="1" applyAlignment="1" applyProtection="1">
      <alignment horizontal="center" vertical="center"/>
      <protection locked="0"/>
    </xf>
    <xf numFmtId="0" fontId="2" fillId="0" borderId="7" xfId="0" applyFont="1" applyBorder="1" applyAlignment="1">
      <alignment vertical="center" wrapText="1"/>
    </xf>
    <xf numFmtId="0" fontId="2" fillId="0" borderId="7" xfId="0" applyFont="1" applyBorder="1" applyAlignment="1">
      <alignment horizontal="center" vertical="center" wrapText="1"/>
    </xf>
    <xf numFmtId="0" fontId="2" fillId="2" borderId="7" xfId="0" applyFont="1" applyFill="1" applyBorder="1" applyAlignment="1" applyProtection="1">
      <alignment horizontal="center" vertical="center"/>
      <protection locked="0"/>
    </xf>
    <xf numFmtId="0" fontId="1" fillId="0" borderId="0" xfId="0" applyFont="1" applyBorder="1" applyAlignment="1">
      <alignment horizontal="right" vertical="center"/>
    </xf>
    <xf numFmtId="0" fontId="9" fillId="0" borderId="0" xfId="0" applyFont="1" applyBorder="1" applyAlignment="1">
      <alignment horizontal="center" vertical="center" wrapText="1"/>
    </xf>
    <xf numFmtId="0" fontId="2" fillId="0" borderId="0" xfId="0" applyFont="1" applyBorder="1" applyAlignment="1">
      <alignment horizontal="left" vertical="center" wrapText="1"/>
    </xf>
    <xf numFmtId="0" fontId="4" fillId="0" borderId="0" xfId="0" applyFont="1" applyBorder="1" applyAlignment="1">
      <alignment wrapText="1"/>
    </xf>
    <xf numFmtId="0" fontId="1" fillId="0" borderId="0" xfId="0" applyFont="1" applyBorder="1" applyAlignment="1">
      <alignment horizontal="right" wrapText="1"/>
    </xf>
    <xf numFmtId="0" fontId="1" fillId="0" borderId="0" xfId="0" applyFont="1" applyBorder="1" applyAlignment="1">
      <alignment wrapText="1"/>
    </xf>
    <xf numFmtId="0" fontId="4" fillId="0" borderId="8" xfId="0" applyFont="1" applyBorder="1" applyAlignment="1">
      <alignment horizontal="center" vertical="center" wrapText="1"/>
    </xf>
    <xf numFmtId="0" fontId="1" fillId="0" borderId="2" xfId="0" applyFont="1" applyBorder="1" applyAlignment="1">
      <alignment horizontal="center" vertical="center"/>
    </xf>
    <xf numFmtId="178" fontId="5" fillId="0" borderId="7" xfId="0" applyNumberFormat="1" applyFont="1" applyBorder="1" applyAlignment="1">
      <alignment horizontal="right" vertical="center"/>
    </xf>
    <xf numFmtId="0" fontId="4" fillId="0" borderId="3" xfId="0" applyFont="1" applyBorder="1" applyAlignment="1" applyProtection="1">
      <alignment horizontal="center" vertical="center"/>
      <protection locked="0"/>
    </xf>
    <xf numFmtId="0" fontId="4" fillId="0" borderId="4" xfId="0" applyFont="1" applyBorder="1" applyAlignment="1" applyProtection="1">
      <alignment horizontal="center" vertical="center"/>
      <protection locked="0"/>
    </xf>
    <xf numFmtId="0" fontId="1" fillId="0" borderId="6" xfId="0" applyFont="1" applyBorder="1" applyAlignment="1" applyProtection="1">
      <alignment horizontal="center" vertical="center"/>
      <protection locked="0"/>
    </xf>
    <xf numFmtId="0" fontId="1" fillId="0" borderId="0" xfId="0" applyFont="1" applyBorder="1" applyProtection="1">
      <protection locked="0"/>
    </xf>
    <xf numFmtId="0" fontId="3" fillId="0" borderId="0" xfId="0" applyFont="1" applyBorder="1" applyAlignment="1">
      <alignment horizontal="center" vertical="center" wrapText="1"/>
    </xf>
    <xf numFmtId="0" fontId="4" fillId="0" borderId="0" xfId="0" applyFont="1" applyBorder="1" applyProtection="1">
      <protection locked="0"/>
    </xf>
    <xf numFmtId="0" fontId="4" fillId="0" borderId="9" xfId="0" applyFont="1" applyBorder="1" applyAlignment="1" applyProtection="1">
      <alignment horizontal="center" vertical="center"/>
      <protection locked="0"/>
    </xf>
    <xf numFmtId="0" fontId="4" fillId="0" borderId="9" xfId="0" applyFont="1" applyBorder="1" applyAlignment="1">
      <alignment horizontal="center" vertical="center" wrapText="1"/>
    </xf>
    <xf numFmtId="0" fontId="4" fillId="0" borderId="10" xfId="0" applyFont="1" applyBorder="1" applyAlignment="1" applyProtection="1">
      <alignment horizontal="center" vertical="center"/>
      <protection locked="0"/>
    </xf>
    <xf numFmtId="0" fontId="4" fillId="0" borderId="10" xfId="0" applyFont="1" applyBorder="1" applyAlignment="1">
      <alignment horizontal="center" vertical="center" wrapText="1"/>
    </xf>
    <xf numFmtId="0" fontId="4" fillId="0" borderId="11" xfId="0" applyFont="1" applyBorder="1" applyAlignment="1" applyProtection="1">
      <alignment horizontal="center" vertical="center"/>
      <protection locked="0"/>
    </xf>
    <xf numFmtId="0" fontId="4" fillId="0" borderId="11" xfId="0" applyFont="1" applyBorder="1" applyAlignment="1">
      <alignment horizontal="center" vertical="center" wrapText="1"/>
    </xf>
    <xf numFmtId="0" fontId="2" fillId="0" borderId="6" xfId="0" applyFont="1" applyBorder="1" applyAlignment="1">
      <alignment horizontal="left" vertical="center" wrapText="1"/>
    </xf>
    <xf numFmtId="0" fontId="2" fillId="0" borderId="11" xfId="0" applyFont="1" applyBorder="1" applyAlignment="1" applyProtection="1">
      <alignment horizontal="left" vertical="center"/>
      <protection locked="0"/>
    </xf>
    <xf numFmtId="0" fontId="2" fillId="0" borderId="11" xfId="0" applyFont="1" applyBorder="1" applyAlignment="1">
      <alignment horizontal="left" vertical="center" wrapText="1"/>
    </xf>
    <xf numFmtId="0" fontId="2" fillId="0" borderId="12" xfId="0" applyFont="1" applyBorder="1" applyAlignment="1">
      <alignment horizontal="center" vertical="center"/>
    </xf>
    <xf numFmtId="0" fontId="2" fillId="0" borderId="13" xfId="0" applyFont="1" applyBorder="1" applyAlignment="1" applyProtection="1">
      <alignment horizontal="left" vertical="center"/>
      <protection locked="0"/>
    </xf>
    <xf numFmtId="0" fontId="2" fillId="0" borderId="13" xfId="0" applyFont="1" applyBorder="1" applyAlignment="1">
      <alignment horizontal="left" vertical="center"/>
    </xf>
    <xf numFmtId="0" fontId="2" fillId="0" borderId="0" xfId="0" applyFont="1" applyBorder="1" applyAlignment="1" applyProtection="1">
      <alignment vertical="top" wrapText="1"/>
      <protection locked="0"/>
    </xf>
    <xf numFmtId="0" fontId="3" fillId="0" borderId="0" xfId="0" applyFont="1" applyBorder="1" applyAlignment="1" applyProtection="1">
      <alignment horizontal="center" vertical="center" wrapText="1"/>
      <protection locked="0"/>
    </xf>
    <xf numFmtId="0" fontId="4" fillId="0" borderId="3" xfId="0" applyFont="1" applyBorder="1" applyAlignment="1">
      <alignment horizontal="center" vertical="center" wrapText="1"/>
    </xf>
    <xf numFmtId="0" fontId="4" fillId="0" borderId="3" xfId="0" applyFont="1" applyBorder="1" applyAlignment="1" applyProtection="1">
      <alignment horizontal="center" vertical="center" wrapText="1"/>
      <protection locked="0"/>
    </xf>
    <xf numFmtId="0" fontId="4" fillId="0" borderId="10" xfId="0" applyFont="1" applyBorder="1" applyAlignment="1" applyProtection="1">
      <alignment horizontal="center" vertical="center" wrapText="1"/>
      <protection locked="0"/>
    </xf>
    <xf numFmtId="0" fontId="4" fillId="0" borderId="13" xfId="0" applyFont="1" applyBorder="1" applyAlignment="1">
      <alignment horizontal="center" vertical="center" wrapText="1"/>
    </xf>
    <xf numFmtId="0" fontId="4" fillId="0" borderId="11" xfId="0" applyFont="1" applyBorder="1" applyAlignment="1" applyProtection="1">
      <alignment horizontal="center" vertical="center" wrapText="1"/>
      <protection locked="0"/>
    </xf>
    <xf numFmtId="0" fontId="2" fillId="2" borderId="11" xfId="0" applyFont="1" applyFill="1" applyBorder="1" applyAlignment="1">
      <alignment horizontal="left" vertical="center"/>
    </xf>
    <xf numFmtId="0" fontId="2" fillId="0" borderId="0" xfId="0" applyFont="1" applyBorder="1" applyAlignment="1" applyProtection="1">
      <alignment horizontal="right" vertical="center" wrapText="1"/>
      <protection locked="0"/>
    </xf>
    <xf numFmtId="0" fontId="2" fillId="0" borderId="0" xfId="0" applyFont="1" applyBorder="1" applyAlignment="1" applyProtection="1">
      <alignment horizontal="right" wrapText="1"/>
      <protection locked="0"/>
    </xf>
    <xf numFmtId="0" fontId="4" fillId="0" borderId="13" xfId="0" applyFont="1" applyBorder="1" applyAlignment="1" applyProtection="1">
      <alignment horizontal="center" vertical="center"/>
      <protection locked="0"/>
    </xf>
    <xf numFmtId="0" fontId="4" fillId="0" borderId="13" xfId="0" applyFont="1" applyBorder="1" applyAlignment="1" applyProtection="1">
      <alignment horizontal="center" vertical="center" wrapText="1"/>
      <protection locked="0"/>
    </xf>
    <xf numFmtId="0" fontId="2" fillId="0" borderId="0" xfId="0" applyFont="1" applyBorder="1" applyAlignment="1">
      <alignment horizontal="left" vertical="center"/>
    </xf>
    <xf numFmtId="180" fontId="5" fillId="0" borderId="7" xfId="52" applyNumberFormat="1" applyFont="1" applyBorder="1" applyAlignment="1">
      <alignment horizontal="center" vertical="center"/>
    </xf>
    <xf numFmtId="180" fontId="5" fillId="0" borderId="7" xfId="0" applyNumberFormat="1" applyFont="1" applyBorder="1" applyAlignment="1">
      <alignment horizontal="center" vertical="center"/>
    </xf>
    <xf numFmtId="3" fontId="2" fillId="0" borderId="11" xfId="0" applyNumberFormat="1" applyFont="1" applyBorder="1" applyAlignment="1">
      <alignment horizontal="right" vertical="center"/>
    </xf>
    <xf numFmtId="0" fontId="2" fillId="2" borderId="11" xfId="0" applyFont="1" applyFill="1" applyBorder="1" applyAlignment="1">
      <alignment horizontal="right" vertical="center"/>
    </xf>
    <xf numFmtId="0" fontId="2" fillId="2" borderId="0" xfId="0" applyFont="1" applyFill="1" applyBorder="1" applyAlignment="1">
      <alignment horizontal="left" vertical="center"/>
    </xf>
    <xf numFmtId="178" fontId="5" fillId="0" borderId="0" xfId="0" applyNumberFormat="1" applyFont="1" applyBorder="1" applyAlignment="1">
      <alignment horizontal="left" vertical="center"/>
    </xf>
    <xf numFmtId="0" fontId="2" fillId="0" borderId="0" xfId="0" applyFont="1" applyBorder="1" applyAlignment="1">
      <alignment horizontal="right"/>
    </xf>
    <xf numFmtId="0" fontId="10" fillId="0" borderId="0" xfId="0" applyFont="1" applyBorder="1" applyAlignment="1" applyProtection="1">
      <alignment horizontal="right"/>
      <protection locked="0"/>
    </xf>
    <xf numFmtId="49" fontId="10" fillId="0" borderId="0" xfId="0" applyNumberFormat="1" applyFont="1" applyBorder="1" applyProtection="1">
      <protection locked="0"/>
    </xf>
    <xf numFmtId="0" fontId="1" fillId="0" borderId="0" xfId="0" applyFont="1" applyBorder="1" applyAlignment="1">
      <alignment horizontal="right"/>
    </xf>
    <xf numFmtId="0" fontId="11" fillId="0" borderId="0" xfId="0" applyFont="1" applyBorder="1" applyAlignment="1" applyProtection="1">
      <alignment horizontal="center" vertical="center" wrapText="1"/>
      <protection locked="0"/>
    </xf>
    <xf numFmtId="0" fontId="11" fillId="0" borderId="0" xfId="0" applyFont="1" applyBorder="1" applyAlignment="1" applyProtection="1">
      <alignment horizontal="center" vertical="center"/>
      <protection locked="0"/>
    </xf>
    <xf numFmtId="0" fontId="11" fillId="0" borderId="0" xfId="0" applyFont="1" applyBorder="1" applyAlignment="1">
      <alignment horizontal="center" vertical="center"/>
    </xf>
    <xf numFmtId="0" fontId="4" fillId="0" borderId="1" xfId="0" applyFont="1" applyBorder="1" applyAlignment="1" applyProtection="1">
      <alignment horizontal="center" vertical="center"/>
      <protection locked="0"/>
    </xf>
    <xf numFmtId="49" fontId="4" fillId="0" borderId="1" xfId="0" applyNumberFormat="1" applyFont="1" applyBorder="1" applyAlignment="1" applyProtection="1">
      <alignment horizontal="center" vertical="center" wrapText="1"/>
      <protection locked="0"/>
    </xf>
    <xf numFmtId="0" fontId="4" fillId="0" borderId="5" xfId="0" applyFont="1" applyBorder="1" applyAlignment="1" applyProtection="1">
      <alignment horizontal="center" vertical="center"/>
      <protection locked="0"/>
    </xf>
    <xf numFmtId="49" fontId="4" fillId="0" borderId="5" xfId="0" applyNumberFormat="1" applyFont="1" applyBorder="1" applyAlignment="1" applyProtection="1">
      <alignment horizontal="center" vertical="center" wrapText="1"/>
      <protection locked="0"/>
    </xf>
    <xf numFmtId="49" fontId="4" fillId="0" borderId="7" xfId="0" applyNumberFormat="1" applyFont="1" applyBorder="1" applyAlignment="1" applyProtection="1">
      <alignment horizontal="center" vertical="center"/>
      <protection locked="0"/>
    </xf>
    <xf numFmtId="0" fontId="4" fillId="0" borderId="7" xfId="0" applyFont="1" applyBorder="1" applyAlignment="1">
      <alignment horizontal="center" vertical="center"/>
    </xf>
    <xf numFmtId="0" fontId="1" fillId="0" borderId="3" xfId="0" applyFont="1" applyBorder="1" applyAlignment="1" applyProtection="1">
      <alignment horizontal="center" vertical="center"/>
      <protection locked="0"/>
    </xf>
    <xf numFmtId="0" fontId="1" fillId="0" borderId="4" xfId="0" applyFont="1" applyBorder="1" applyAlignment="1" applyProtection="1">
      <alignment horizontal="center" vertical="center"/>
      <protection locked="0"/>
    </xf>
    <xf numFmtId="0" fontId="1" fillId="0" borderId="7" xfId="0" applyFont="1" applyBorder="1" applyAlignment="1">
      <alignment horizontal="center" vertical="center" wrapText="1"/>
    </xf>
    <xf numFmtId="0" fontId="2" fillId="0" borderId="7" xfId="0" applyFont="1" applyFill="1" applyBorder="1" applyAlignment="1">
      <alignment horizontal="left" vertical="center" wrapText="1" indent="1"/>
    </xf>
    <xf numFmtId="0" fontId="2" fillId="0" borderId="7" xfId="0" applyFont="1" applyFill="1" applyBorder="1" applyAlignment="1">
      <alignment horizontal="left" vertical="center" wrapText="1"/>
    </xf>
    <xf numFmtId="0" fontId="1" fillId="0" borderId="0" xfId="0" applyFont="1" applyBorder="1" applyAlignment="1">
      <alignment vertical="top"/>
    </xf>
    <xf numFmtId="0" fontId="2" fillId="0" borderId="7" xfId="0" applyFont="1" applyFill="1" applyBorder="1" applyAlignment="1">
      <alignment vertical="center" wrapText="1"/>
    </xf>
    <xf numFmtId="0" fontId="1" fillId="0" borderId="2" xfId="0" applyFont="1" applyFill="1" applyBorder="1" applyAlignment="1" applyProtection="1">
      <alignment horizontal="center" vertical="center" wrapText="1"/>
      <protection locked="0"/>
    </xf>
    <xf numFmtId="0" fontId="2" fillId="0" borderId="3" xfId="0" applyFont="1" applyFill="1" applyBorder="1" applyAlignment="1">
      <alignment horizontal="left" vertical="center"/>
    </xf>
    <xf numFmtId="0" fontId="4" fillId="0" borderId="8" xfId="0" applyFont="1" applyBorder="1" applyAlignment="1">
      <alignment horizontal="center" vertical="center"/>
    </xf>
    <xf numFmtId="0" fontId="4" fillId="0" borderId="9" xfId="0" applyFont="1" applyBorder="1" applyAlignment="1">
      <alignment horizontal="center" vertical="center"/>
    </xf>
    <xf numFmtId="0" fontId="4" fillId="0" borderId="12" xfId="0" applyFont="1" applyBorder="1" applyAlignment="1" applyProtection="1">
      <alignment horizontal="center" vertical="center" wrapText="1"/>
      <protection locked="0"/>
    </xf>
    <xf numFmtId="0" fontId="4" fillId="0" borderId="11" xfId="0" applyFont="1" applyBorder="1" applyAlignment="1">
      <alignment horizontal="center" vertical="center"/>
    </xf>
    <xf numFmtId="178" fontId="5" fillId="0" borderId="7" xfId="53" applyFont="1">
      <alignment horizontal="right" vertical="center"/>
    </xf>
    <xf numFmtId="178" fontId="5" fillId="0" borderId="7" xfId="0" applyNumberFormat="1" applyFont="1" applyFill="1" applyBorder="1" applyAlignment="1">
      <alignment horizontal="right" vertical="center"/>
    </xf>
    <xf numFmtId="0" fontId="2" fillId="0" borderId="0" xfId="0" applyFont="1" applyBorder="1" applyAlignment="1">
      <alignment horizontal="right" vertical="center"/>
    </xf>
    <xf numFmtId="0" fontId="1" fillId="0" borderId="0" xfId="0" applyFont="1" applyBorder="1" applyAlignment="1" applyProtection="1">
      <alignment vertical="top"/>
      <protection locked="0"/>
    </xf>
    <xf numFmtId="49" fontId="1" fillId="0" borderId="0" xfId="0" applyNumberFormat="1" applyFont="1" applyBorder="1" applyProtection="1">
      <protection locked="0"/>
    </xf>
    <xf numFmtId="0" fontId="4" fillId="0" borderId="0" xfId="0" applyFont="1" applyBorder="1" applyAlignment="1" applyProtection="1">
      <alignment horizontal="left" vertical="center"/>
      <protection locked="0"/>
    </xf>
    <xf numFmtId="0" fontId="4" fillId="0" borderId="6" xfId="0" applyFont="1" applyBorder="1" applyAlignment="1" applyProtection="1">
      <alignment horizontal="center" vertical="center"/>
      <protection locked="0"/>
    </xf>
    <xf numFmtId="0" fontId="2" fillId="0" borderId="7" xfId="0" applyFont="1" applyFill="1" applyBorder="1" applyAlignment="1">
      <alignment horizontal="left" vertical="center"/>
    </xf>
    <xf numFmtId="0" fontId="2" fillId="0" borderId="3" xfId="0" applyFont="1" applyFill="1" applyBorder="1" applyAlignment="1" applyProtection="1">
      <alignment horizontal="left" vertical="center"/>
      <protection locked="0"/>
    </xf>
    <xf numFmtId="0" fontId="2" fillId="0" borderId="4" xfId="0" applyFont="1" applyFill="1" applyBorder="1" applyAlignment="1" applyProtection="1">
      <alignment horizontal="left" vertical="center"/>
      <protection locked="0"/>
    </xf>
    <xf numFmtId="0" fontId="4" fillId="0" borderId="2" xfId="0" applyFont="1" applyBorder="1" applyAlignment="1" applyProtection="1">
      <alignment horizontal="center" vertical="center"/>
      <protection locked="0"/>
    </xf>
    <xf numFmtId="0" fontId="4" fillId="0" borderId="2" xfId="0" applyFont="1" applyBorder="1" applyAlignment="1" applyProtection="1">
      <alignment horizontal="center" vertical="center" wrapText="1"/>
      <protection locked="0"/>
    </xf>
    <xf numFmtId="0" fontId="4" fillId="0" borderId="7" xfId="0" applyFont="1" applyBorder="1" applyAlignment="1" applyProtection="1">
      <alignment horizontal="center" vertical="center" wrapText="1"/>
      <protection locked="0"/>
    </xf>
    <xf numFmtId="0" fontId="4" fillId="0" borderId="4" xfId="0" applyFont="1" applyBorder="1" applyAlignment="1" applyProtection="1">
      <alignment horizontal="center" vertical="center" wrapText="1"/>
      <protection locked="0"/>
    </xf>
    <xf numFmtId="0" fontId="2" fillId="0" borderId="0" xfId="0" applyFont="1" applyBorder="1" applyAlignment="1">
      <alignment horizontal="right" vertical="center" wrapText="1"/>
    </xf>
    <xf numFmtId="0" fontId="12" fillId="0" borderId="0" xfId="0" applyFont="1" applyBorder="1" applyAlignment="1">
      <alignment horizontal="center" vertical="center"/>
    </xf>
    <xf numFmtId="0" fontId="1" fillId="2" borderId="0" xfId="0" applyFont="1" applyFill="1" applyBorder="1" applyAlignment="1" applyProtection="1">
      <alignment horizontal="left" vertical="center" wrapText="1"/>
      <protection locked="0"/>
    </xf>
    <xf numFmtId="0" fontId="7" fillId="2" borderId="7" xfId="0" applyFont="1" applyFill="1" applyBorder="1" applyAlignment="1" applyProtection="1">
      <alignment vertical="top" wrapText="1"/>
      <protection locked="0"/>
    </xf>
    <xf numFmtId="49" fontId="4" fillId="0" borderId="2" xfId="0" applyNumberFormat="1" applyFont="1" applyBorder="1" applyAlignment="1">
      <alignment horizontal="center" vertical="center" wrapText="1"/>
    </xf>
    <xf numFmtId="49" fontId="4" fillId="0" borderId="4" xfId="0" applyNumberFormat="1" applyFont="1" applyBorder="1" applyAlignment="1">
      <alignment horizontal="center" vertical="center" wrapText="1"/>
    </xf>
    <xf numFmtId="49" fontId="4" fillId="0" borderId="7" xfId="0" applyNumberFormat="1" applyFont="1" applyBorder="1" applyAlignment="1">
      <alignment horizontal="center" vertical="center"/>
    </xf>
    <xf numFmtId="0" fontId="2" fillId="0" borderId="7" xfId="0" applyFont="1" applyFill="1" applyBorder="1" applyAlignment="1">
      <alignment horizontal="left" vertical="center" wrapText="1" indent="2"/>
    </xf>
    <xf numFmtId="0" fontId="1" fillId="0" borderId="2" xfId="0" applyFont="1" applyFill="1" applyBorder="1" applyAlignment="1">
      <alignment horizontal="center" vertical="center"/>
    </xf>
    <xf numFmtId="0" fontId="1" fillId="0" borderId="4" xfId="0" applyFont="1" applyFill="1" applyBorder="1" applyAlignment="1">
      <alignment horizontal="center" vertical="center"/>
    </xf>
    <xf numFmtId="0" fontId="7" fillId="2" borderId="0" xfId="0" applyFont="1" applyFill="1" applyBorder="1" applyAlignment="1">
      <alignment horizontal="left" vertical="center"/>
    </xf>
    <xf numFmtId="0" fontId="13" fillId="0" borderId="7" xfId="0" applyFont="1" applyBorder="1" applyAlignment="1" applyProtection="1">
      <alignment horizontal="center" vertical="center" wrapText="1"/>
      <protection locked="0"/>
    </xf>
    <xf numFmtId="0" fontId="13" fillId="0" borderId="7" xfId="0" applyFont="1" applyBorder="1" applyAlignment="1" applyProtection="1">
      <alignment vertical="top" wrapText="1"/>
      <protection locked="0"/>
    </xf>
    <xf numFmtId="0" fontId="2" fillId="0" borderId="7" xfId="0" applyFont="1" applyBorder="1" applyAlignment="1" applyProtection="1">
      <alignment vertical="center" wrapText="1"/>
      <protection locked="0"/>
    </xf>
    <xf numFmtId="0" fontId="2" fillId="0" borderId="7" xfId="0" applyFont="1" applyBorder="1" applyAlignment="1">
      <alignment horizontal="left" vertical="center"/>
    </xf>
    <xf numFmtId="0" fontId="14" fillId="0" borderId="7" xfId="0" applyFont="1" applyBorder="1" applyAlignment="1">
      <alignment horizontal="center" vertical="center"/>
    </xf>
    <xf numFmtId="0" fontId="14" fillId="0" borderId="7" xfId="0" applyFont="1" applyBorder="1" applyAlignment="1" applyProtection="1">
      <alignment horizontal="center" vertical="center" wrapText="1"/>
      <protection locked="0"/>
    </xf>
    <xf numFmtId="178" fontId="15" fillId="0" borderId="7" xfId="0" applyNumberFormat="1" applyFont="1" applyFill="1" applyBorder="1" applyAlignment="1">
      <alignment horizontal="right" vertical="center"/>
    </xf>
    <xf numFmtId="0" fontId="13" fillId="2" borderId="1" xfId="0" applyFont="1" applyFill="1" applyBorder="1" applyAlignment="1">
      <alignment horizontal="center" vertical="center"/>
    </xf>
    <xf numFmtId="0" fontId="13" fillId="0" borderId="2" xfId="0" applyFont="1" applyBorder="1" applyAlignment="1" applyProtection="1">
      <alignment horizontal="center" vertical="center"/>
      <protection locked="0"/>
    </xf>
    <xf numFmtId="0" fontId="13" fillId="0" borderId="3" xfId="0" applyFont="1" applyBorder="1" applyAlignment="1" applyProtection="1">
      <alignment horizontal="center" vertical="center"/>
      <protection locked="0"/>
    </xf>
    <xf numFmtId="0" fontId="13" fillId="0" borderId="4" xfId="0" applyFont="1" applyBorder="1" applyAlignment="1" applyProtection="1">
      <alignment horizontal="center" vertical="center"/>
      <protection locked="0"/>
    </xf>
    <xf numFmtId="0" fontId="13" fillId="0" borderId="1" xfId="0" applyFont="1" applyBorder="1" applyAlignment="1" applyProtection="1">
      <alignment horizontal="center" vertical="center"/>
      <protection locked="0"/>
    </xf>
    <xf numFmtId="0" fontId="13" fillId="2" borderId="6" xfId="0" applyFont="1" applyFill="1" applyBorder="1" applyAlignment="1" applyProtection="1">
      <alignment horizontal="center" vertical="center" wrapText="1"/>
      <protection locked="0"/>
    </xf>
    <xf numFmtId="0" fontId="13" fillId="0" borderId="6" xfId="0" applyFont="1" applyBorder="1" applyAlignment="1" applyProtection="1">
      <alignment horizontal="center" vertical="center"/>
      <protection locked="0"/>
    </xf>
    <xf numFmtId="0" fontId="13" fillId="0" borderId="7" xfId="0" applyFont="1" applyBorder="1" applyAlignment="1" applyProtection="1">
      <alignment horizontal="center" vertical="center"/>
      <protection locked="0"/>
    </xf>
    <xf numFmtId="0" fontId="2" fillId="2" borderId="7" xfId="0" applyFont="1" applyFill="1" applyBorder="1" applyAlignment="1">
      <alignment horizontal="left" vertical="center" wrapText="1" indent="1"/>
    </xf>
    <xf numFmtId="178" fontId="5" fillId="0" borderId="7" xfId="53" applyFont="1" applyFill="1">
      <alignment horizontal="right" vertical="center"/>
    </xf>
    <xf numFmtId="0" fontId="2" fillId="2" borderId="7" xfId="0" applyFont="1" applyFill="1" applyBorder="1" applyAlignment="1">
      <alignment horizontal="left" vertical="center" wrapText="1" indent="2"/>
    </xf>
    <xf numFmtId="0" fontId="2" fillId="2" borderId="2" xfId="0" applyFont="1" applyFill="1" applyBorder="1" applyAlignment="1">
      <alignment horizontal="center" vertical="center" wrapText="1"/>
    </xf>
    <xf numFmtId="0" fontId="13" fillId="0" borderId="3" xfId="0" applyFont="1" applyBorder="1" applyAlignment="1">
      <alignment horizontal="center" vertical="center"/>
    </xf>
    <xf numFmtId="0" fontId="13" fillId="0" borderId="4" xfId="0" applyFont="1" applyBorder="1" applyAlignment="1">
      <alignment horizontal="center" vertical="center"/>
    </xf>
    <xf numFmtId="0" fontId="13" fillId="0" borderId="6" xfId="0" applyFont="1" applyBorder="1" applyAlignment="1" applyProtection="1">
      <alignment horizontal="center" vertical="center" wrapText="1"/>
      <protection locked="0"/>
    </xf>
    <xf numFmtId="0" fontId="1" fillId="0" borderId="1" xfId="0" applyFont="1" applyBorder="1" applyAlignment="1" applyProtection="1">
      <alignment horizontal="center" vertical="center" wrapText="1"/>
      <protection locked="0"/>
    </xf>
    <xf numFmtId="0" fontId="1" fillId="0" borderId="9" xfId="0" applyFont="1" applyBorder="1" applyAlignment="1" applyProtection="1">
      <alignment horizontal="center" vertical="center" wrapText="1"/>
      <protection locked="0"/>
    </xf>
    <xf numFmtId="0" fontId="1" fillId="0" borderId="3" xfId="0" applyFont="1" applyBorder="1" applyAlignment="1" applyProtection="1">
      <alignment horizontal="center" vertical="center" wrapText="1"/>
      <protection locked="0"/>
    </xf>
    <xf numFmtId="0" fontId="1" fillId="0" borderId="5" xfId="0" applyFont="1" applyBorder="1" applyAlignment="1" applyProtection="1">
      <alignment horizontal="center" vertical="center" wrapText="1"/>
      <protection locked="0"/>
    </xf>
    <xf numFmtId="0" fontId="1" fillId="0" borderId="10" xfId="0" applyFont="1" applyBorder="1" applyAlignment="1" applyProtection="1">
      <alignment horizontal="center" vertical="center" wrapText="1"/>
      <protection locked="0"/>
    </xf>
    <xf numFmtId="0" fontId="2" fillId="2" borderId="6" xfId="0" applyFont="1" applyFill="1" applyBorder="1" applyAlignment="1">
      <alignment horizontal="left" vertical="center"/>
    </xf>
    <xf numFmtId="0" fontId="2" fillId="2" borderId="7" xfId="0" applyFont="1" applyFill="1" applyBorder="1" applyAlignment="1">
      <alignment horizontal="center" vertical="center"/>
    </xf>
    <xf numFmtId="0" fontId="7" fillId="0" borderId="7" xfId="0" applyFont="1" applyFill="1" applyBorder="1" applyAlignment="1" applyProtection="1">
      <alignment vertical="top" wrapText="1"/>
      <protection locked="0"/>
    </xf>
    <xf numFmtId="0" fontId="1" fillId="0" borderId="4" xfId="0" applyFont="1" applyBorder="1" applyAlignment="1" applyProtection="1">
      <alignment horizontal="center" vertical="center" wrapText="1"/>
      <protection locked="0"/>
    </xf>
    <xf numFmtId="0" fontId="1" fillId="0" borderId="13" xfId="0" applyFont="1" applyBorder="1" applyAlignment="1" applyProtection="1">
      <alignment horizontal="center" vertical="center"/>
      <protection locked="0"/>
    </xf>
    <xf numFmtId="0" fontId="1" fillId="0" borderId="13" xfId="0" applyFont="1" applyBorder="1" applyAlignment="1" applyProtection="1">
      <alignment horizontal="center" vertical="center" wrapText="1"/>
      <protection locked="0"/>
    </xf>
    <xf numFmtId="0" fontId="1" fillId="0" borderId="11" xfId="0" applyFont="1" applyBorder="1" applyAlignment="1" applyProtection="1">
      <alignment horizontal="center" vertical="center" wrapText="1"/>
      <protection locked="0"/>
    </xf>
    <xf numFmtId="0" fontId="2" fillId="2" borderId="11" xfId="0" applyFont="1" applyFill="1" applyBorder="1" applyAlignment="1" applyProtection="1">
      <alignment horizontal="right" vertical="center"/>
      <protection locked="0"/>
    </xf>
    <xf numFmtId="0" fontId="2" fillId="0" borderId="7" xfId="0" applyFont="1" applyBorder="1" applyAlignment="1" applyProtection="1">
      <alignment vertical="center"/>
      <protection locked="0"/>
    </xf>
    <xf numFmtId="0" fontId="6" fillId="0" borderId="0" xfId="57" applyFont="1" applyFill="1" applyBorder="1" applyAlignment="1" applyProtection="1" quotePrefix="1">
      <alignment horizontal="left"/>
    </xf>
  </cellXfs>
  <cellStyles count="59">
    <cellStyle name="常规" xfId="0" builtinId="0"/>
    <cellStyle name="货币[0]" xfId="1" builtinId="7"/>
    <cellStyle name="20% - 强调文字颜色 3" xfId="2" builtinId="38"/>
    <cellStyle name="输入" xfId="3" builtinId="20"/>
    <cellStyle name="货币" xfId="4" builtinId="4"/>
    <cellStyle name="千位分隔[0]" xfId="5" builtinId="6"/>
    <cellStyle name="DateTimeStyle" xfId="6"/>
    <cellStyle name="40% - 强调文字颜色 3" xfId="7" builtinId="39"/>
    <cellStyle name="差" xfId="8" builtinId="27"/>
    <cellStyle name="千位分隔" xfId="9" builtinId="3"/>
    <cellStyle name="60% - 强调文字颜色 3" xfId="10" builtinId="40"/>
    <cellStyle name="超链接" xfId="11" builtinId="8"/>
    <cellStyle name="百分比" xfId="12" builtinId="5"/>
    <cellStyle name="DateStyle" xfId="13"/>
    <cellStyle name="已访问的超链接" xfId="14" builtinId="9"/>
    <cellStyle name="注释" xfId="15" builtinId="10"/>
    <cellStyle name="60% - 强调文字颜色 2" xfId="16" builtinId="36"/>
    <cellStyle name="标题 4" xfId="17" builtinId="19"/>
    <cellStyle name="警告文本" xfId="18" builtinId="11"/>
    <cellStyle name="标题" xfId="19" builtinId="15"/>
    <cellStyle name="解释性文本" xfId="20" builtinId="53"/>
    <cellStyle name="标题 1" xfId="21" builtinId="16"/>
    <cellStyle name="标题 2" xfId="22" builtinId="17"/>
    <cellStyle name="60% - 强调文字颜色 1" xfId="23" builtinId="32"/>
    <cellStyle name="标题 3" xfId="24" builtinId="18"/>
    <cellStyle name="60% - 强调文字颜色 4" xfId="25" builtinId="44"/>
    <cellStyle name="输出" xfId="26" builtinId="21"/>
    <cellStyle name="计算" xfId="27" builtinId="22"/>
    <cellStyle name="检查单元格" xfId="28" builtinId="23"/>
    <cellStyle name="20% - 强调文字颜色 6" xfId="29" builtinId="50"/>
    <cellStyle name="强调文字颜色 2" xfId="30" builtinId="33"/>
    <cellStyle name="链接单元格" xfId="31" builtinId="24"/>
    <cellStyle name="汇总" xfId="32" builtinId="25"/>
    <cellStyle name="好" xfId="33" builtinId="26"/>
    <cellStyle name="适中" xfId="34" builtinId="28"/>
    <cellStyle name="PercentStyle" xfId="35"/>
    <cellStyle name="20% - 强调文字颜色 5" xfId="36" builtinId="46"/>
    <cellStyle name="强调文字颜色 1" xfId="37" builtinId="29"/>
    <cellStyle name="20% - 强调文字颜色 1" xfId="38" builtinId="30"/>
    <cellStyle name="40% - 强调文字颜色 1" xfId="39" builtinId="31"/>
    <cellStyle name="20% - 强调文字颜色 2" xfId="40" builtinId="34"/>
    <cellStyle name="40% - 强调文字颜色 2" xfId="41" builtinId="35"/>
    <cellStyle name="强调文字颜色 3" xfId="42" builtinId="37"/>
    <cellStyle name="强调文字颜色 4" xfId="43" builtinId="41"/>
    <cellStyle name="20% - 强调文字颜色 4" xfId="44" builtinId="42"/>
    <cellStyle name="40% - 强调文字颜色 4" xfId="45" builtinId="43"/>
    <cellStyle name="强调文字颜色 5" xfId="46" builtinId="45"/>
    <cellStyle name="40% - 强调文字颜色 5" xfId="47" builtinId="47"/>
    <cellStyle name="60% - 强调文字颜色 5" xfId="48" builtinId="48"/>
    <cellStyle name="强调文字颜色 6" xfId="49" builtinId="49"/>
    <cellStyle name="40% - 强调文字颜色 6" xfId="50" builtinId="51"/>
    <cellStyle name="60% - 强调文字颜色 6" xfId="51" builtinId="52"/>
    <cellStyle name="IntegralNumberStyle" xfId="52"/>
    <cellStyle name="MoneyStyle" xfId="53"/>
    <cellStyle name="NumberStyle" xfId="54"/>
    <cellStyle name="TextStyle" xfId="55"/>
    <cellStyle name="TimeStyle" xfId="56"/>
    <cellStyle name="Normal" xfId="57"/>
    <cellStyle name="常规 5" xfId="58"/>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0" Type="http://schemas.openxmlformats.org/officeDocument/2006/relationships/sharedStrings" Target="sharedStrings.xml"/><Relationship Id="rId2" Type="http://schemas.openxmlformats.org/officeDocument/2006/relationships/worksheet" Target="worksheets/sheet2.xml"/><Relationship Id="rId19" Type="http://schemas.openxmlformats.org/officeDocument/2006/relationships/styles" Target="styles.xml"/><Relationship Id="rId18" Type="http://schemas.openxmlformats.org/officeDocument/2006/relationships/theme" Target="theme/theme1.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主题​​">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D37"/>
  <sheetViews>
    <sheetView showGridLines="0" showZeros="0" zoomScale="70" zoomScaleNormal="70" workbookViewId="0">
      <pane ySplit="1" topLeftCell="A2" activePane="bottomLeft" state="frozen"/>
      <selection/>
      <selection pane="bottomLeft" activeCell="H41" sqref="H41"/>
    </sheetView>
  </sheetViews>
  <sheetFormatPr defaultColWidth="8.625" defaultRowHeight="12.75" customHeight="1" outlineLevelCol="3"/>
  <cols>
    <col min="1" max="4" width="41" customWidth="1"/>
  </cols>
  <sheetData>
    <row r="1" customHeight="1" spans="1:4">
      <c r="A1" s="2"/>
      <c r="B1" s="2"/>
      <c r="C1" s="2"/>
      <c r="D1" s="2"/>
    </row>
    <row r="2" ht="15" customHeight="1" spans="1:4">
      <c r="A2" s="49"/>
      <c r="B2" s="49"/>
      <c r="C2" s="49"/>
      <c r="D2" s="68" t="s">
        <v>0</v>
      </c>
    </row>
    <row r="3" ht="41.25" customHeight="1" spans="1:1">
      <c r="A3" s="44" t="str">
        <f>"2025"&amp;"年部门财务收支预算总表"</f>
        <v>2025年部门财务收支预算总表</v>
      </c>
    </row>
    <row r="4" ht="17.25" customHeight="1" spans="1:4">
      <c r="A4" s="47" t="str">
        <f>"单位名称："&amp;"寻甸回族彝族自治县塘子街道办事处中心学校"</f>
        <v>单位名称：寻甸回族彝族自治县塘子街道办事处中心学校</v>
      </c>
      <c r="B4" s="172"/>
      <c r="D4" s="150" t="s">
        <v>1</v>
      </c>
    </row>
    <row r="5" ht="23.25" customHeight="1" spans="1:4">
      <c r="A5" s="173" t="s">
        <v>2</v>
      </c>
      <c r="B5" s="174"/>
      <c r="C5" s="173" t="s">
        <v>3</v>
      </c>
      <c r="D5" s="174"/>
    </row>
    <row r="6" ht="24" customHeight="1" spans="1:4">
      <c r="A6" s="173" t="s">
        <v>4</v>
      </c>
      <c r="B6" s="173" t="s">
        <v>5</v>
      </c>
      <c r="C6" s="173" t="s">
        <v>6</v>
      </c>
      <c r="D6" s="173" t="s">
        <v>5</v>
      </c>
    </row>
    <row r="7" ht="17.25" customHeight="1" spans="1:4">
      <c r="A7" s="175" t="s">
        <v>7</v>
      </c>
      <c r="B7" s="84">
        <v>32804629.01</v>
      </c>
      <c r="C7" s="175" t="s">
        <v>8</v>
      </c>
      <c r="D7" s="84"/>
    </row>
    <row r="8" ht="17.25" customHeight="1" spans="1:4">
      <c r="A8" s="175" t="s">
        <v>9</v>
      </c>
      <c r="B8" s="84"/>
      <c r="C8" s="175" t="s">
        <v>10</v>
      </c>
      <c r="D8" s="84"/>
    </row>
    <row r="9" ht="17.25" customHeight="1" spans="1:4">
      <c r="A9" s="175" t="s">
        <v>11</v>
      </c>
      <c r="B9" s="84"/>
      <c r="C9" s="208" t="s">
        <v>12</v>
      </c>
      <c r="D9" s="84"/>
    </row>
    <row r="10" ht="17.25" customHeight="1" spans="1:4">
      <c r="A10" s="175" t="s">
        <v>13</v>
      </c>
      <c r="B10" s="84"/>
      <c r="C10" s="208" t="s">
        <v>14</v>
      </c>
      <c r="D10" s="84"/>
    </row>
    <row r="11" ht="17.25" customHeight="1" spans="1:4">
      <c r="A11" s="175" t="s">
        <v>15</v>
      </c>
      <c r="B11" s="84"/>
      <c r="C11" s="208" t="s">
        <v>16</v>
      </c>
      <c r="D11" s="84">
        <v>29265486.02</v>
      </c>
    </row>
    <row r="12" ht="17.25" customHeight="1" spans="1:4">
      <c r="A12" s="175" t="s">
        <v>17</v>
      </c>
      <c r="B12" s="84"/>
      <c r="C12" s="208" t="s">
        <v>18</v>
      </c>
      <c r="D12" s="84"/>
    </row>
    <row r="13" ht="17.25" customHeight="1" spans="1:4">
      <c r="A13" s="175" t="s">
        <v>19</v>
      </c>
      <c r="B13" s="84"/>
      <c r="C13" s="33" t="s">
        <v>20</v>
      </c>
      <c r="D13" s="84"/>
    </row>
    <row r="14" ht="17.25" customHeight="1" spans="1:4">
      <c r="A14" s="175" t="s">
        <v>21</v>
      </c>
      <c r="B14" s="84"/>
      <c r="C14" s="33" t="s">
        <v>22</v>
      </c>
      <c r="D14" s="84">
        <v>4193230.01</v>
      </c>
    </row>
    <row r="15" ht="17.25" customHeight="1" spans="1:4">
      <c r="A15" s="175" t="s">
        <v>23</v>
      </c>
      <c r="B15" s="84"/>
      <c r="C15" s="33" t="s">
        <v>24</v>
      </c>
      <c r="D15" s="84">
        <v>3075374.73</v>
      </c>
    </row>
    <row r="16" ht="17.25" customHeight="1" spans="1:4">
      <c r="A16" s="175" t="s">
        <v>25</v>
      </c>
      <c r="B16" s="84"/>
      <c r="C16" s="33" t="s">
        <v>26</v>
      </c>
      <c r="D16" s="84"/>
    </row>
    <row r="17" ht="17.25" customHeight="1" spans="1:4">
      <c r="A17" s="176"/>
      <c r="B17" s="84"/>
      <c r="C17" s="33" t="s">
        <v>27</v>
      </c>
      <c r="D17" s="84"/>
    </row>
    <row r="18" ht="17.25" customHeight="1" spans="1:4">
      <c r="A18" s="177"/>
      <c r="B18" s="84"/>
      <c r="C18" s="33" t="s">
        <v>28</v>
      </c>
      <c r="D18" s="84"/>
    </row>
    <row r="19" ht="17.25" customHeight="1" spans="1:4">
      <c r="A19" s="177"/>
      <c r="B19" s="84"/>
      <c r="C19" s="33" t="s">
        <v>29</v>
      </c>
      <c r="D19" s="84"/>
    </row>
    <row r="20" ht="17.25" customHeight="1" spans="1:4">
      <c r="A20" s="177"/>
      <c r="B20" s="84"/>
      <c r="C20" s="33" t="s">
        <v>30</v>
      </c>
      <c r="D20" s="84"/>
    </row>
    <row r="21" ht="17.25" customHeight="1" spans="1:4">
      <c r="A21" s="177"/>
      <c r="B21" s="84"/>
      <c r="C21" s="33" t="s">
        <v>31</v>
      </c>
      <c r="D21" s="84"/>
    </row>
    <row r="22" ht="17.25" customHeight="1" spans="1:4">
      <c r="A22" s="177"/>
      <c r="B22" s="84"/>
      <c r="C22" s="33" t="s">
        <v>32</v>
      </c>
      <c r="D22" s="84"/>
    </row>
    <row r="23" ht="17.25" customHeight="1" spans="1:4">
      <c r="A23" s="177"/>
      <c r="B23" s="84"/>
      <c r="C23" s="33" t="s">
        <v>33</v>
      </c>
      <c r="D23" s="84"/>
    </row>
    <row r="24" ht="17.25" customHeight="1" spans="1:4">
      <c r="A24" s="177"/>
      <c r="B24" s="84"/>
      <c r="C24" s="33" t="s">
        <v>34</v>
      </c>
      <c r="D24" s="84"/>
    </row>
    <row r="25" ht="17.25" customHeight="1" spans="1:4">
      <c r="A25" s="177"/>
      <c r="B25" s="84"/>
      <c r="C25" s="33" t="s">
        <v>35</v>
      </c>
      <c r="D25" s="84">
        <v>2232331.8</v>
      </c>
    </row>
    <row r="26" ht="17.25" customHeight="1" spans="1:4">
      <c r="A26" s="177"/>
      <c r="B26" s="84"/>
      <c r="C26" s="33" t="s">
        <v>36</v>
      </c>
      <c r="D26" s="84"/>
    </row>
    <row r="27" ht="17.25" customHeight="1" spans="1:4">
      <c r="A27" s="177"/>
      <c r="B27" s="84"/>
      <c r="C27" s="176" t="s">
        <v>37</v>
      </c>
      <c r="D27" s="84"/>
    </row>
    <row r="28" ht="17.25" customHeight="1" spans="1:4">
      <c r="A28" s="177"/>
      <c r="B28" s="84"/>
      <c r="C28" s="33" t="s">
        <v>38</v>
      </c>
      <c r="D28" s="84"/>
    </row>
    <row r="29" ht="16.5" customHeight="1" spans="1:4">
      <c r="A29" s="177"/>
      <c r="B29" s="84"/>
      <c r="C29" s="33" t="s">
        <v>39</v>
      </c>
      <c r="D29" s="84"/>
    </row>
    <row r="30" ht="16.5" customHeight="1" spans="1:4">
      <c r="A30" s="177"/>
      <c r="B30" s="84"/>
      <c r="C30" s="176" t="s">
        <v>40</v>
      </c>
      <c r="D30" s="84"/>
    </row>
    <row r="31" ht="17.25" customHeight="1" spans="1:4">
      <c r="A31" s="177"/>
      <c r="B31" s="84"/>
      <c r="C31" s="176" t="s">
        <v>41</v>
      </c>
      <c r="D31" s="84"/>
    </row>
    <row r="32" ht="17.25" customHeight="1" spans="1:4">
      <c r="A32" s="177"/>
      <c r="B32" s="84"/>
      <c r="C32" s="33" t="s">
        <v>42</v>
      </c>
      <c r="D32" s="84"/>
    </row>
    <row r="33" ht="16.5" customHeight="1" spans="1:4">
      <c r="A33" s="177" t="s">
        <v>43</v>
      </c>
      <c r="B33" s="84">
        <v>32804629.01</v>
      </c>
      <c r="C33" s="177" t="s">
        <v>44</v>
      </c>
      <c r="D33" s="84">
        <v>38766422.56</v>
      </c>
    </row>
    <row r="34" ht="16.5" customHeight="1" spans="1:4">
      <c r="A34" s="176" t="s">
        <v>45</v>
      </c>
      <c r="B34" s="84">
        <v>5961793.55</v>
      </c>
      <c r="C34" s="176" t="s">
        <v>46</v>
      </c>
      <c r="D34" s="84"/>
    </row>
    <row r="35" ht="16.5" customHeight="1" spans="1:4">
      <c r="A35" s="33" t="s">
        <v>47</v>
      </c>
      <c r="B35" s="84">
        <v>5961793.55</v>
      </c>
      <c r="C35" s="33" t="s">
        <v>47</v>
      </c>
      <c r="D35" s="84"/>
    </row>
    <row r="36" ht="16.5" customHeight="1" spans="1:4">
      <c r="A36" s="33" t="s">
        <v>48</v>
      </c>
      <c r="B36" s="84"/>
      <c r="C36" s="33" t="s">
        <v>49</v>
      </c>
      <c r="D36" s="84"/>
    </row>
    <row r="37" ht="16.5" customHeight="1" spans="1:4">
      <c r="A37" s="178" t="s">
        <v>50</v>
      </c>
      <c r="B37" s="84">
        <v>38766422.56</v>
      </c>
      <c r="C37" s="178" t="s">
        <v>51</v>
      </c>
      <c r="D37" s="84">
        <v>38766422.56</v>
      </c>
    </row>
  </sheetData>
  <mergeCells count="4">
    <mergeCell ref="A3:D3"/>
    <mergeCell ref="A4:B4"/>
    <mergeCell ref="A5:B5"/>
    <mergeCell ref="C5:D5"/>
  </mergeCells>
  <printOptions horizontalCentered="1"/>
  <pageMargins left="0.96" right="0.96" top="0.72" bottom="0.72" header="0" footer="0"/>
  <pageSetup paperSize="9" orientation="landscape"/>
  <headerFooter>
    <oddFooter>&amp;C第&amp;P页，共&amp;N页&amp;R&amp;N</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S10"/>
  <sheetViews>
    <sheetView showGridLines="0" showZeros="0" zoomScale="85" zoomScaleNormal="85" workbookViewId="0">
      <pane ySplit="1" topLeftCell="A2" activePane="bottomLeft" state="frozen"/>
      <selection/>
      <selection pane="bottomLeft" activeCell="E57" sqref="E57"/>
    </sheetView>
  </sheetViews>
  <sheetFormatPr defaultColWidth="8.625" defaultRowHeight="12.75" customHeight="1"/>
  <cols>
    <col min="1" max="1" width="15.875" customWidth="1"/>
    <col min="2" max="2" width="35" customWidth="1"/>
    <col min="3" max="19" width="22" customWidth="1"/>
  </cols>
  <sheetData>
    <row r="1" customHeight="1" spans="1:19">
      <c r="A1" s="2"/>
      <c r="B1" s="2"/>
      <c r="C1" s="2"/>
      <c r="D1" s="2"/>
      <c r="E1" s="2"/>
      <c r="F1" s="2"/>
      <c r="G1" s="2"/>
      <c r="H1" s="2"/>
      <c r="I1" s="2"/>
      <c r="J1" s="2"/>
      <c r="K1" s="2"/>
      <c r="L1" s="2"/>
      <c r="M1" s="2"/>
      <c r="N1" s="2"/>
      <c r="O1" s="2"/>
      <c r="P1" s="2"/>
      <c r="Q1" s="2"/>
      <c r="R1" s="2"/>
      <c r="S1" s="2"/>
    </row>
    <row r="2" ht="17.25" customHeight="1" spans="1:1">
      <c r="A2" s="68" t="s">
        <v>52</v>
      </c>
    </row>
    <row r="3" ht="41.25" customHeight="1" spans="1:1">
      <c r="A3" s="44" t="str">
        <f>"2025"&amp;"年部门收入预算表"</f>
        <v>2025年部门收入预算表</v>
      </c>
    </row>
    <row r="4" ht="17.25" customHeight="1" spans="1:19">
      <c r="A4" s="47" t="str">
        <f>"单位名称："&amp;"寻甸回族彝族自治县塘子街道办事处中心学校"</f>
        <v>单位名称：寻甸回族彝族自治县塘子街道办事处中心学校</v>
      </c>
      <c r="S4" s="49" t="s">
        <v>1</v>
      </c>
    </row>
    <row r="5" ht="21.75" customHeight="1" spans="1:19">
      <c r="A5" s="195" t="s">
        <v>53</v>
      </c>
      <c r="B5" s="196" t="s">
        <v>54</v>
      </c>
      <c r="C5" s="196" t="s">
        <v>55</v>
      </c>
      <c r="D5" s="197" t="s">
        <v>56</v>
      </c>
      <c r="E5" s="197"/>
      <c r="F5" s="197"/>
      <c r="G5" s="197"/>
      <c r="H5" s="197"/>
      <c r="I5" s="135"/>
      <c r="J5" s="197"/>
      <c r="K5" s="197"/>
      <c r="L5" s="197"/>
      <c r="M5" s="197"/>
      <c r="N5" s="203"/>
      <c r="O5" s="197" t="s">
        <v>45</v>
      </c>
      <c r="P5" s="197"/>
      <c r="Q5" s="197"/>
      <c r="R5" s="197"/>
      <c r="S5" s="203"/>
    </row>
    <row r="6" ht="27" customHeight="1" spans="1:19">
      <c r="A6" s="198"/>
      <c r="B6" s="199"/>
      <c r="C6" s="199"/>
      <c r="D6" s="199" t="s">
        <v>57</v>
      </c>
      <c r="E6" s="199" t="s">
        <v>58</v>
      </c>
      <c r="F6" s="199" t="s">
        <v>59</v>
      </c>
      <c r="G6" s="199" t="s">
        <v>60</v>
      </c>
      <c r="H6" s="199" t="s">
        <v>61</v>
      </c>
      <c r="I6" s="204" t="s">
        <v>62</v>
      </c>
      <c r="J6" s="205"/>
      <c r="K6" s="205"/>
      <c r="L6" s="205"/>
      <c r="M6" s="205"/>
      <c r="N6" s="206"/>
      <c r="O6" s="199" t="s">
        <v>57</v>
      </c>
      <c r="P6" s="199" t="s">
        <v>58</v>
      </c>
      <c r="Q6" s="199" t="s">
        <v>59</v>
      </c>
      <c r="R6" s="199" t="s">
        <v>60</v>
      </c>
      <c r="S6" s="199" t="s">
        <v>63</v>
      </c>
    </row>
    <row r="7" ht="30" customHeight="1" spans="1:19">
      <c r="A7" s="200"/>
      <c r="B7" s="110"/>
      <c r="C7" s="119"/>
      <c r="D7" s="119"/>
      <c r="E7" s="119"/>
      <c r="F7" s="119"/>
      <c r="G7" s="119"/>
      <c r="H7" s="119"/>
      <c r="I7" s="75" t="s">
        <v>57</v>
      </c>
      <c r="J7" s="206" t="s">
        <v>64</v>
      </c>
      <c r="K7" s="206" t="s">
        <v>65</v>
      </c>
      <c r="L7" s="206" t="s">
        <v>66</v>
      </c>
      <c r="M7" s="206" t="s">
        <v>67</v>
      </c>
      <c r="N7" s="206" t="s">
        <v>68</v>
      </c>
      <c r="O7" s="207"/>
      <c r="P7" s="207"/>
      <c r="Q7" s="207"/>
      <c r="R7" s="207"/>
      <c r="S7" s="119"/>
    </row>
    <row r="8" ht="15" customHeight="1" spans="1:19">
      <c r="A8" s="201">
        <v>1</v>
      </c>
      <c r="B8" s="201">
        <v>2</v>
      </c>
      <c r="C8" s="201">
        <v>3</v>
      </c>
      <c r="D8" s="201">
        <v>4</v>
      </c>
      <c r="E8" s="201">
        <v>5</v>
      </c>
      <c r="F8" s="201">
        <v>6</v>
      </c>
      <c r="G8" s="201">
        <v>7</v>
      </c>
      <c r="H8" s="201">
        <v>8</v>
      </c>
      <c r="I8" s="75">
        <v>9</v>
      </c>
      <c r="J8" s="201">
        <v>10</v>
      </c>
      <c r="K8" s="201">
        <v>11</v>
      </c>
      <c r="L8" s="201">
        <v>12</v>
      </c>
      <c r="M8" s="201">
        <v>13</v>
      </c>
      <c r="N8" s="201">
        <v>14</v>
      </c>
      <c r="O8" s="201">
        <v>15</v>
      </c>
      <c r="P8" s="201">
        <v>16</v>
      </c>
      <c r="Q8" s="201">
        <v>17</v>
      </c>
      <c r="R8" s="201">
        <v>18</v>
      </c>
      <c r="S8" s="201">
        <v>19</v>
      </c>
    </row>
    <row r="9" s="1" customFormat="1" ht="18" customHeight="1" spans="1:19">
      <c r="A9" s="22" t="s">
        <v>69</v>
      </c>
      <c r="B9" s="22" t="s">
        <v>70</v>
      </c>
      <c r="C9" s="149">
        <v>38766422.56</v>
      </c>
      <c r="D9" s="148">
        <v>32804629.01</v>
      </c>
      <c r="E9" s="148">
        <v>32804629.01</v>
      </c>
      <c r="F9" s="148"/>
      <c r="G9" s="148"/>
      <c r="H9" s="148"/>
      <c r="I9" s="148"/>
      <c r="J9" s="148"/>
      <c r="K9" s="148"/>
      <c r="L9" s="148"/>
      <c r="M9" s="148"/>
      <c r="N9" s="148"/>
      <c r="O9" s="148">
        <v>5961793.55</v>
      </c>
      <c r="P9" s="148">
        <v>5961793.55</v>
      </c>
      <c r="Q9" s="148"/>
      <c r="R9" s="148"/>
      <c r="S9" s="148"/>
    </row>
    <row r="10" s="1" customFormat="1" ht="18" customHeight="1" spans="1:19">
      <c r="A10" s="52" t="s">
        <v>55</v>
      </c>
      <c r="B10" s="202"/>
      <c r="C10" s="148">
        <v>38766422.56</v>
      </c>
      <c r="D10" s="148">
        <v>32804629.01</v>
      </c>
      <c r="E10" s="148">
        <v>32804629.01</v>
      </c>
      <c r="F10" s="148"/>
      <c r="G10" s="148"/>
      <c r="H10" s="148"/>
      <c r="I10" s="148"/>
      <c r="J10" s="148"/>
      <c r="K10" s="148"/>
      <c r="L10" s="148"/>
      <c r="M10" s="148"/>
      <c r="N10" s="148"/>
      <c r="O10" s="148">
        <v>5961793.55</v>
      </c>
      <c r="P10" s="148">
        <v>5961793.55</v>
      </c>
      <c r="Q10" s="148"/>
      <c r="R10" s="148"/>
      <c r="S10" s="148"/>
    </row>
  </sheetData>
  <mergeCells count="20">
    <mergeCell ref="A2:S2"/>
    <mergeCell ref="A3:S3"/>
    <mergeCell ref="A4:B4"/>
    <mergeCell ref="D5:N5"/>
    <mergeCell ref="O5:S5"/>
    <mergeCell ref="I6:N6"/>
    <mergeCell ref="A10:B10"/>
    <mergeCell ref="A5:A7"/>
    <mergeCell ref="B5:B7"/>
    <mergeCell ref="C5:C7"/>
    <mergeCell ref="D6:D7"/>
    <mergeCell ref="E6:E7"/>
    <mergeCell ref="F6:F7"/>
    <mergeCell ref="G6:G7"/>
    <mergeCell ref="H6:H7"/>
    <mergeCell ref="O6:O7"/>
    <mergeCell ref="P6:P7"/>
    <mergeCell ref="Q6:Q7"/>
    <mergeCell ref="R6:R7"/>
    <mergeCell ref="S6:S7"/>
  </mergeCells>
  <printOptions horizontalCentered="1"/>
  <pageMargins left="0.96" right="0.96" top="0.72" bottom="0.72" header="0" footer="0"/>
  <pageSetup paperSize="9" orientation="landscape"/>
  <headerFooter>
    <oddFooter>&amp;C第&amp;P页，共&amp;N页&amp;R&amp;N</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O29"/>
  <sheetViews>
    <sheetView showGridLines="0" showZeros="0" workbookViewId="0">
      <pane ySplit="1" topLeftCell="A2" activePane="bottomLeft" state="frozen"/>
      <selection/>
      <selection pane="bottomLeft" activeCell="C31" sqref="C31"/>
    </sheetView>
  </sheetViews>
  <sheetFormatPr defaultColWidth="8.625" defaultRowHeight="12.75" customHeight="1"/>
  <cols>
    <col min="1" max="1" width="14.25" customWidth="1"/>
    <col min="2" max="2" width="37.625" customWidth="1"/>
    <col min="3" max="8" width="24.625" customWidth="1"/>
    <col min="9" max="9" width="26.75" customWidth="1"/>
    <col min="10" max="11" width="24.375" customWidth="1"/>
    <col min="12" max="15" width="24.625" customWidth="1"/>
  </cols>
  <sheetData>
    <row r="1" customHeight="1" spans="1:15">
      <c r="A1" s="2"/>
      <c r="B1" s="2"/>
      <c r="C1" s="2"/>
      <c r="D1" s="2"/>
      <c r="E1" s="2"/>
      <c r="F1" s="2"/>
      <c r="G1" s="2"/>
      <c r="H1" s="2"/>
      <c r="I1" s="2"/>
      <c r="J1" s="2"/>
      <c r="K1" s="2"/>
      <c r="L1" s="2"/>
      <c r="M1" s="2"/>
      <c r="N1" s="2"/>
      <c r="O1" s="2"/>
    </row>
    <row r="2" ht="17.25" customHeight="1" spans="1:1">
      <c r="A2" s="49" t="s">
        <v>71</v>
      </c>
    </row>
    <row r="3" ht="41.25" customHeight="1" spans="1:1">
      <c r="A3" s="44" t="str">
        <f>"2025"&amp;"年部门支出预算表"</f>
        <v>2025年部门支出预算表</v>
      </c>
    </row>
    <row r="4" ht="17.25" customHeight="1" spans="1:15">
      <c r="A4" s="47" t="str">
        <f>"单位名称："&amp;"寻甸回族彝族自治县塘子街道办事处中心学校"</f>
        <v>单位名称：寻甸回族彝族自治县塘子街道办事处中心学校</v>
      </c>
      <c r="O4" s="49" t="s">
        <v>1</v>
      </c>
    </row>
    <row r="5" ht="27" customHeight="1" spans="1:15">
      <c r="A5" s="180" t="s">
        <v>72</v>
      </c>
      <c r="B5" s="180" t="s">
        <v>73</v>
      </c>
      <c r="C5" s="180" t="s">
        <v>55</v>
      </c>
      <c r="D5" s="181" t="s">
        <v>58</v>
      </c>
      <c r="E5" s="182"/>
      <c r="F5" s="183"/>
      <c r="G5" s="184" t="s">
        <v>59</v>
      </c>
      <c r="H5" s="184" t="s">
        <v>60</v>
      </c>
      <c r="I5" s="184" t="s">
        <v>74</v>
      </c>
      <c r="J5" s="181" t="s">
        <v>62</v>
      </c>
      <c r="K5" s="182"/>
      <c r="L5" s="182"/>
      <c r="M5" s="182"/>
      <c r="N5" s="192"/>
      <c r="O5" s="193"/>
    </row>
    <row r="6" ht="42" customHeight="1" spans="1:15">
      <c r="A6" s="185"/>
      <c r="B6" s="185"/>
      <c r="C6" s="186"/>
      <c r="D6" s="187" t="s">
        <v>57</v>
      </c>
      <c r="E6" s="187" t="s">
        <v>75</v>
      </c>
      <c r="F6" s="187" t="s">
        <v>76</v>
      </c>
      <c r="G6" s="186"/>
      <c r="H6" s="186"/>
      <c r="I6" s="194"/>
      <c r="J6" s="187" t="s">
        <v>57</v>
      </c>
      <c r="K6" s="173" t="s">
        <v>77</v>
      </c>
      <c r="L6" s="173" t="s">
        <v>78</v>
      </c>
      <c r="M6" s="173" t="s">
        <v>79</v>
      </c>
      <c r="N6" s="173" t="s">
        <v>80</v>
      </c>
      <c r="O6" s="173" t="s">
        <v>81</v>
      </c>
    </row>
    <row r="7" ht="18" customHeight="1" spans="1:15">
      <c r="A7" s="55" t="s">
        <v>82</v>
      </c>
      <c r="B7" s="55" t="s">
        <v>83</v>
      </c>
      <c r="C7" s="55">
        <v>3</v>
      </c>
      <c r="D7" s="59">
        <v>4</v>
      </c>
      <c r="E7" s="59">
        <v>5</v>
      </c>
      <c r="F7" s="59">
        <v>6</v>
      </c>
      <c r="G7" s="59" t="s">
        <v>84</v>
      </c>
      <c r="H7" s="59" t="s">
        <v>85</v>
      </c>
      <c r="I7" s="59" t="s">
        <v>86</v>
      </c>
      <c r="J7" s="59" t="s">
        <v>87</v>
      </c>
      <c r="K7" s="59" t="s">
        <v>88</v>
      </c>
      <c r="L7" s="59" t="s">
        <v>89</v>
      </c>
      <c r="M7" s="59" t="s">
        <v>90</v>
      </c>
      <c r="N7" s="55" t="s">
        <v>91</v>
      </c>
      <c r="O7" s="59" t="s">
        <v>92</v>
      </c>
    </row>
    <row r="8" s="1" customFormat="1" ht="21" customHeight="1" spans="1:15">
      <c r="A8" s="60" t="s">
        <v>93</v>
      </c>
      <c r="B8" s="60" t="s">
        <v>94</v>
      </c>
      <c r="C8" s="148">
        <v>29265486.02</v>
      </c>
      <c r="D8" s="148">
        <v>29265486.02</v>
      </c>
      <c r="E8" s="148">
        <v>21600274.72</v>
      </c>
      <c r="F8" s="148">
        <v>7665211.3</v>
      </c>
      <c r="G8" s="148"/>
      <c r="H8" s="148"/>
      <c r="I8" s="148"/>
      <c r="J8" s="148"/>
      <c r="K8" s="148"/>
      <c r="L8" s="148"/>
      <c r="M8" s="148"/>
      <c r="N8" s="148"/>
      <c r="O8" s="148"/>
    </row>
    <row r="9" s="1" customFormat="1" ht="21" customHeight="1" spans="1:15">
      <c r="A9" s="188" t="s">
        <v>95</v>
      </c>
      <c r="B9" s="188" t="s">
        <v>96</v>
      </c>
      <c r="C9" s="148">
        <v>29264126.02</v>
      </c>
      <c r="D9" s="148">
        <v>29264126.02</v>
      </c>
      <c r="E9" s="148">
        <v>21598914.72</v>
      </c>
      <c r="F9" s="148">
        <v>7665211.3</v>
      </c>
      <c r="G9" s="148"/>
      <c r="H9" s="148"/>
      <c r="I9" s="148"/>
      <c r="J9" s="148"/>
      <c r="K9" s="148"/>
      <c r="L9" s="148"/>
      <c r="M9" s="148"/>
      <c r="N9" s="148"/>
      <c r="O9" s="148"/>
    </row>
    <row r="10" s="1" customFormat="1" ht="21" customHeight="1" spans="1:15">
      <c r="A10" s="169" t="s">
        <v>97</v>
      </c>
      <c r="B10" s="169" t="s">
        <v>98</v>
      </c>
      <c r="C10" s="189">
        <v>1584663.65</v>
      </c>
      <c r="D10" s="189">
        <v>1584663.65</v>
      </c>
      <c r="E10" s="189">
        <v>192600</v>
      </c>
      <c r="F10" s="189">
        <v>1392063.65</v>
      </c>
      <c r="G10" s="189"/>
      <c r="H10" s="189"/>
      <c r="I10" s="189"/>
      <c r="J10" s="189"/>
      <c r="K10" s="189"/>
      <c r="L10" s="189"/>
      <c r="M10" s="189"/>
      <c r="N10" s="189"/>
      <c r="O10" s="189"/>
    </row>
    <row r="11" s="1" customFormat="1" ht="21" customHeight="1" spans="1:15">
      <c r="A11" s="190" t="s">
        <v>99</v>
      </c>
      <c r="B11" s="190" t="s">
        <v>100</v>
      </c>
      <c r="C11" s="148">
        <v>27569894.37</v>
      </c>
      <c r="D11" s="148">
        <v>27569894.37</v>
      </c>
      <c r="E11" s="148">
        <v>21406314.72</v>
      </c>
      <c r="F11" s="148">
        <v>6163579.65</v>
      </c>
      <c r="G11" s="148"/>
      <c r="H11" s="148"/>
      <c r="I11" s="148"/>
      <c r="J11" s="148"/>
      <c r="K11" s="148"/>
      <c r="L11" s="148"/>
      <c r="M11" s="148"/>
      <c r="N11" s="148"/>
      <c r="O11" s="148"/>
    </row>
    <row r="12" s="1" customFormat="1" ht="21" customHeight="1" spans="1:15">
      <c r="A12" s="190" t="s">
        <v>101</v>
      </c>
      <c r="B12" s="190" t="s">
        <v>102</v>
      </c>
      <c r="C12" s="148">
        <v>109568</v>
      </c>
      <c r="D12" s="148">
        <v>109568</v>
      </c>
      <c r="E12" s="148"/>
      <c r="F12" s="148">
        <v>109568</v>
      </c>
      <c r="G12" s="148"/>
      <c r="H12" s="148"/>
      <c r="I12" s="148"/>
      <c r="J12" s="148"/>
      <c r="K12" s="148"/>
      <c r="L12" s="148"/>
      <c r="M12" s="148"/>
      <c r="N12" s="148"/>
      <c r="O12" s="148"/>
    </row>
    <row r="13" s="1" customFormat="1" ht="21" customHeight="1" spans="1:15">
      <c r="A13" s="188" t="s">
        <v>103</v>
      </c>
      <c r="B13" s="188" t="s">
        <v>104</v>
      </c>
      <c r="C13" s="148">
        <v>1360</v>
      </c>
      <c r="D13" s="148">
        <v>1360</v>
      </c>
      <c r="E13" s="148">
        <v>1360</v>
      </c>
      <c r="F13" s="148"/>
      <c r="G13" s="148"/>
      <c r="H13" s="148"/>
      <c r="I13" s="148"/>
      <c r="J13" s="148"/>
      <c r="K13" s="148"/>
      <c r="L13" s="148"/>
      <c r="M13" s="148"/>
      <c r="N13" s="148"/>
      <c r="O13" s="148"/>
    </row>
    <row r="14" s="1" customFormat="1" ht="21" customHeight="1" spans="1:15">
      <c r="A14" s="190" t="s">
        <v>105</v>
      </c>
      <c r="B14" s="190" t="s">
        <v>106</v>
      </c>
      <c r="C14" s="148">
        <v>1360</v>
      </c>
      <c r="D14" s="148">
        <v>1360</v>
      </c>
      <c r="E14" s="148">
        <v>1360</v>
      </c>
      <c r="F14" s="148"/>
      <c r="G14" s="148"/>
      <c r="H14" s="148"/>
      <c r="I14" s="148"/>
      <c r="J14" s="148"/>
      <c r="K14" s="148"/>
      <c r="L14" s="148"/>
      <c r="M14" s="148"/>
      <c r="N14" s="148"/>
      <c r="O14" s="148"/>
    </row>
    <row r="15" s="1" customFormat="1" ht="21" customHeight="1" spans="1:15">
      <c r="A15" s="60" t="s">
        <v>107</v>
      </c>
      <c r="B15" s="60" t="s">
        <v>108</v>
      </c>
      <c r="C15" s="148">
        <v>4193230.01</v>
      </c>
      <c r="D15" s="148">
        <v>4193230.01</v>
      </c>
      <c r="E15" s="148">
        <v>4193230.01</v>
      </c>
      <c r="F15" s="148"/>
      <c r="G15" s="148"/>
      <c r="H15" s="148"/>
      <c r="I15" s="148"/>
      <c r="J15" s="148"/>
      <c r="K15" s="148"/>
      <c r="L15" s="148"/>
      <c r="M15" s="148"/>
      <c r="N15" s="148"/>
      <c r="O15" s="148"/>
    </row>
    <row r="16" s="1" customFormat="1" ht="21" customHeight="1" spans="1:15">
      <c r="A16" s="188" t="s">
        <v>109</v>
      </c>
      <c r="B16" s="188" t="s">
        <v>110</v>
      </c>
      <c r="C16" s="148">
        <v>4076442.41</v>
      </c>
      <c r="D16" s="148">
        <v>4076442.41</v>
      </c>
      <c r="E16" s="148">
        <v>4076442.41</v>
      </c>
      <c r="F16" s="148"/>
      <c r="G16" s="148"/>
      <c r="H16" s="148"/>
      <c r="I16" s="148"/>
      <c r="J16" s="148"/>
      <c r="K16" s="148"/>
      <c r="L16" s="148"/>
      <c r="M16" s="148"/>
      <c r="N16" s="148"/>
      <c r="O16" s="148"/>
    </row>
    <row r="17" s="1" customFormat="1" ht="21" customHeight="1" spans="1:15">
      <c r="A17" s="190" t="s">
        <v>111</v>
      </c>
      <c r="B17" s="190" t="s">
        <v>112</v>
      </c>
      <c r="C17" s="148">
        <v>2976442.41</v>
      </c>
      <c r="D17" s="148">
        <v>2976442.41</v>
      </c>
      <c r="E17" s="148">
        <v>2976442.41</v>
      </c>
      <c r="F17" s="148"/>
      <c r="G17" s="148"/>
      <c r="H17" s="148"/>
      <c r="I17" s="148"/>
      <c r="J17" s="148"/>
      <c r="K17" s="148"/>
      <c r="L17" s="148"/>
      <c r="M17" s="148"/>
      <c r="N17" s="148"/>
      <c r="O17" s="148"/>
    </row>
    <row r="18" s="1" customFormat="1" ht="21" customHeight="1" spans="1:15">
      <c r="A18" s="190" t="s">
        <v>113</v>
      </c>
      <c r="B18" s="190" t="s">
        <v>114</v>
      </c>
      <c r="C18" s="148">
        <v>1100000</v>
      </c>
      <c r="D18" s="148">
        <v>1100000</v>
      </c>
      <c r="E18" s="148">
        <v>1100000</v>
      </c>
      <c r="F18" s="148"/>
      <c r="G18" s="148"/>
      <c r="H18" s="148"/>
      <c r="I18" s="148"/>
      <c r="J18" s="148"/>
      <c r="K18" s="148"/>
      <c r="L18" s="148"/>
      <c r="M18" s="148"/>
      <c r="N18" s="148"/>
      <c r="O18" s="148"/>
    </row>
    <row r="19" s="1" customFormat="1" ht="21" customHeight="1" spans="1:15">
      <c r="A19" s="188" t="s">
        <v>115</v>
      </c>
      <c r="B19" s="188" t="s">
        <v>116</v>
      </c>
      <c r="C19" s="148">
        <v>116787.6</v>
      </c>
      <c r="D19" s="148">
        <v>116787.6</v>
      </c>
      <c r="E19" s="148">
        <v>116787.6</v>
      </c>
      <c r="F19" s="148"/>
      <c r="G19" s="148"/>
      <c r="H19" s="148"/>
      <c r="I19" s="148"/>
      <c r="J19" s="148"/>
      <c r="K19" s="148"/>
      <c r="L19" s="148"/>
      <c r="M19" s="148"/>
      <c r="N19" s="148"/>
      <c r="O19" s="148"/>
    </row>
    <row r="20" s="1" customFormat="1" ht="21" customHeight="1" spans="1:15">
      <c r="A20" s="190" t="s">
        <v>117</v>
      </c>
      <c r="B20" s="190" t="s">
        <v>118</v>
      </c>
      <c r="C20" s="148">
        <v>116787.6</v>
      </c>
      <c r="D20" s="148">
        <v>116787.6</v>
      </c>
      <c r="E20" s="148">
        <v>116787.6</v>
      </c>
      <c r="F20" s="148"/>
      <c r="G20" s="148"/>
      <c r="H20" s="148"/>
      <c r="I20" s="148"/>
      <c r="J20" s="148"/>
      <c r="K20" s="148"/>
      <c r="L20" s="148"/>
      <c r="M20" s="148"/>
      <c r="N20" s="148"/>
      <c r="O20" s="148"/>
    </row>
    <row r="21" s="1" customFormat="1" ht="21" customHeight="1" spans="1:15">
      <c r="A21" s="60" t="s">
        <v>119</v>
      </c>
      <c r="B21" s="60" t="s">
        <v>120</v>
      </c>
      <c r="C21" s="148">
        <v>3075374.73</v>
      </c>
      <c r="D21" s="148">
        <v>3075374.73</v>
      </c>
      <c r="E21" s="148">
        <v>3075374.73</v>
      </c>
      <c r="F21" s="148"/>
      <c r="G21" s="148"/>
      <c r="H21" s="148"/>
      <c r="I21" s="148"/>
      <c r="J21" s="148"/>
      <c r="K21" s="148"/>
      <c r="L21" s="148"/>
      <c r="M21" s="148"/>
      <c r="N21" s="148"/>
      <c r="O21" s="148"/>
    </row>
    <row r="22" s="1" customFormat="1" ht="21" customHeight="1" spans="1:15">
      <c r="A22" s="188" t="s">
        <v>121</v>
      </c>
      <c r="B22" s="188" t="s">
        <v>122</v>
      </c>
      <c r="C22" s="148">
        <v>3075374.73</v>
      </c>
      <c r="D22" s="148">
        <v>3075374.73</v>
      </c>
      <c r="E22" s="148">
        <v>3075374.73</v>
      </c>
      <c r="F22" s="148"/>
      <c r="G22" s="148"/>
      <c r="H22" s="148"/>
      <c r="I22" s="148"/>
      <c r="J22" s="148"/>
      <c r="K22" s="148"/>
      <c r="L22" s="148"/>
      <c r="M22" s="148"/>
      <c r="N22" s="148"/>
      <c r="O22" s="148"/>
    </row>
    <row r="23" s="1" customFormat="1" ht="21" customHeight="1" spans="1:15">
      <c r="A23" s="190" t="s">
        <v>123</v>
      </c>
      <c r="B23" s="190" t="s">
        <v>124</v>
      </c>
      <c r="C23" s="148">
        <v>1731902.54</v>
      </c>
      <c r="D23" s="148">
        <v>1731902.54</v>
      </c>
      <c r="E23" s="148">
        <v>1731902.54</v>
      </c>
      <c r="F23" s="148"/>
      <c r="G23" s="148"/>
      <c r="H23" s="148"/>
      <c r="I23" s="148"/>
      <c r="J23" s="148"/>
      <c r="K23" s="148"/>
      <c r="L23" s="148"/>
      <c r="M23" s="148"/>
      <c r="N23" s="148"/>
      <c r="O23" s="148"/>
    </row>
    <row r="24" s="1" customFormat="1" ht="21" customHeight="1" spans="1:15">
      <c r="A24" s="190" t="s">
        <v>125</v>
      </c>
      <c r="B24" s="190" t="s">
        <v>126</v>
      </c>
      <c r="C24" s="148">
        <v>1214698.25</v>
      </c>
      <c r="D24" s="148">
        <v>1214698.25</v>
      </c>
      <c r="E24" s="148">
        <v>1214698.25</v>
      </c>
      <c r="F24" s="148"/>
      <c r="G24" s="148"/>
      <c r="H24" s="148"/>
      <c r="I24" s="148"/>
      <c r="J24" s="148"/>
      <c r="K24" s="148"/>
      <c r="L24" s="148"/>
      <c r="M24" s="148"/>
      <c r="N24" s="148"/>
      <c r="O24" s="148"/>
    </row>
    <row r="25" s="1" customFormat="1" ht="21" customHeight="1" spans="1:15">
      <c r="A25" s="190" t="s">
        <v>127</v>
      </c>
      <c r="B25" s="190" t="s">
        <v>128</v>
      </c>
      <c r="C25" s="148">
        <v>128773.94</v>
      </c>
      <c r="D25" s="148">
        <v>128773.94</v>
      </c>
      <c r="E25" s="148">
        <v>128773.94</v>
      </c>
      <c r="F25" s="148"/>
      <c r="G25" s="148"/>
      <c r="H25" s="148"/>
      <c r="I25" s="148"/>
      <c r="J25" s="148"/>
      <c r="K25" s="148"/>
      <c r="L25" s="148"/>
      <c r="M25" s="148"/>
      <c r="N25" s="148"/>
      <c r="O25" s="148"/>
    </row>
    <row r="26" s="1" customFormat="1" ht="21" customHeight="1" spans="1:15">
      <c r="A26" s="60" t="s">
        <v>129</v>
      </c>
      <c r="B26" s="60" t="s">
        <v>130</v>
      </c>
      <c r="C26" s="148">
        <v>2232331.8</v>
      </c>
      <c r="D26" s="148">
        <v>2232331.8</v>
      </c>
      <c r="E26" s="148">
        <v>2232331.8</v>
      </c>
      <c r="F26" s="148"/>
      <c r="G26" s="148"/>
      <c r="H26" s="148"/>
      <c r="I26" s="148"/>
      <c r="J26" s="148"/>
      <c r="K26" s="148"/>
      <c r="L26" s="148"/>
      <c r="M26" s="148"/>
      <c r="N26" s="148"/>
      <c r="O26" s="148"/>
    </row>
    <row r="27" s="1" customFormat="1" ht="21" customHeight="1" spans="1:15">
      <c r="A27" s="188" t="s">
        <v>131</v>
      </c>
      <c r="B27" s="188" t="s">
        <v>132</v>
      </c>
      <c r="C27" s="148">
        <v>2232331.8</v>
      </c>
      <c r="D27" s="148">
        <v>2232331.8</v>
      </c>
      <c r="E27" s="148">
        <v>2232331.8</v>
      </c>
      <c r="F27" s="148"/>
      <c r="G27" s="148"/>
      <c r="H27" s="148"/>
      <c r="I27" s="148"/>
      <c r="J27" s="148"/>
      <c r="K27" s="148"/>
      <c r="L27" s="148"/>
      <c r="M27" s="148"/>
      <c r="N27" s="148"/>
      <c r="O27" s="148"/>
    </row>
    <row r="28" s="1" customFormat="1" ht="21" customHeight="1" spans="1:15">
      <c r="A28" s="190" t="s">
        <v>133</v>
      </c>
      <c r="B28" s="190" t="s">
        <v>134</v>
      </c>
      <c r="C28" s="148">
        <v>2232331.8</v>
      </c>
      <c r="D28" s="148">
        <v>2232331.8</v>
      </c>
      <c r="E28" s="148">
        <v>2232331.8</v>
      </c>
      <c r="F28" s="148"/>
      <c r="G28" s="148"/>
      <c r="H28" s="148"/>
      <c r="I28" s="148"/>
      <c r="J28" s="148"/>
      <c r="K28" s="148"/>
      <c r="L28" s="148"/>
      <c r="M28" s="148"/>
      <c r="N28" s="148"/>
      <c r="O28" s="148"/>
    </row>
    <row r="29" s="1" customFormat="1" ht="21" customHeight="1" spans="1:15">
      <c r="A29" s="191" t="s">
        <v>55</v>
      </c>
      <c r="B29" s="37"/>
      <c r="C29" s="148">
        <v>38766422.56</v>
      </c>
      <c r="D29" s="148">
        <v>38766422.56</v>
      </c>
      <c r="E29" s="148">
        <v>31101211.26</v>
      </c>
      <c r="F29" s="148">
        <v>7665211.3</v>
      </c>
      <c r="G29" s="148"/>
      <c r="H29" s="148"/>
      <c r="I29" s="148"/>
      <c r="J29" s="148"/>
      <c r="K29" s="148"/>
      <c r="L29" s="148"/>
      <c r="M29" s="148"/>
      <c r="N29" s="148"/>
      <c r="O29" s="148"/>
    </row>
  </sheetData>
  <mergeCells count="12">
    <mergeCell ref="A2:O2"/>
    <mergeCell ref="A3:O3"/>
    <mergeCell ref="A4:B4"/>
    <mergeCell ref="D5:F5"/>
    <mergeCell ref="J5:O5"/>
    <mergeCell ref="A29:B29"/>
    <mergeCell ref="A5:A6"/>
    <mergeCell ref="B5:B6"/>
    <mergeCell ref="C5:C6"/>
    <mergeCell ref="G5:G6"/>
    <mergeCell ref="H5:H6"/>
    <mergeCell ref="I5:I6"/>
  </mergeCells>
  <printOptions horizontalCentered="1"/>
  <pageMargins left="0.96" right="0.96" top="0.72" bottom="0.72" header="0" footer="0"/>
  <pageSetup paperSize="9" orientation="landscape"/>
  <headerFooter>
    <oddFooter>&amp;C第&amp;P页，共&amp;N页&amp;R&amp;N</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D34"/>
  <sheetViews>
    <sheetView showGridLines="0" showZeros="0" workbookViewId="0">
      <pane ySplit="1" topLeftCell="A2" activePane="bottomLeft" state="frozen"/>
      <selection/>
      <selection pane="bottomLeft" activeCell="G17" sqref="G17"/>
    </sheetView>
  </sheetViews>
  <sheetFormatPr defaultColWidth="8.625" defaultRowHeight="12.75" customHeight="1" outlineLevelCol="3"/>
  <cols>
    <col min="1" max="4" width="35.625" customWidth="1"/>
  </cols>
  <sheetData>
    <row r="1" ht="15" customHeight="1" spans="1:4">
      <c r="A1" s="45"/>
      <c r="B1" s="49"/>
      <c r="C1" s="49"/>
      <c r="D1" s="49" t="s">
        <v>135</v>
      </c>
    </row>
    <row r="2" ht="41.25" customHeight="1" spans="1:1">
      <c r="A2" s="44" t="str">
        <f>"2025"&amp;"年部门财政拨款收支预算总表"</f>
        <v>2025年部门财政拨款收支预算总表</v>
      </c>
    </row>
    <row r="3" ht="17.25" customHeight="1" spans="1:4">
      <c r="A3" s="47" t="str">
        <f>"单位名称："&amp;"寻甸回族彝族自治县塘子街道办事处中心学校"</f>
        <v>单位名称：寻甸回族彝族自治县塘子街道办事处中心学校</v>
      </c>
      <c r="B3" s="172"/>
      <c r="D3" s="49" t="s">
        <v>1</v>
      </c>
    </row>
    <row r="4" ht="17.25" customHeight="1" spans="1:4">
      <c r="A4" s="173" t="s">
        <v>2</v>
      </c>
      <c r="B4" s="174"/>
      <c r="C4" s="173" t="s">
        <v>3</v>
      </c>
      <c r="D4" s="174"/>
    </row>
    <row r="5" ht="18.75" customHeight="1" spans="1:4">
      <c r="A5" s="173" t="s">
        <v>4</v>
      </c>
      <c r="B5" s="173" t="s">
        <v>5</v>
      </c>
      <c r="C5" s="173" t="s">
        <v>6</v>
      </c>
      <c r="D5" s="173" t="s">
        <v>5</v>
      </c>
    </row>
    <row r="6" ht="16.5" customHeight="1" spans="1:4">
      <c r="A6" s="175" t="s">
        <v>136</v>
      </c>
      <c r="B6" s="148">
        <v>32804629.01</v>
      </c>
      <c r="C6" s="175" t="s">
        <v>137</v>
      </c>
      <c r="D6" s="149">
        <v>38766422.56</v>
      </c>
    </row>
    <row r="7" ht="16.5" customHeight="1" spans="1:4">
      <c r="A7" s="175" t="s">
        <v>138</v>
      </c>
      <c r="B7" s="148">
        <v>32804629.01</v>
      </c>
      <c r="C7" s="175" t="s">
        <v>139</v>
      </c>
      <c r="D7" s="149"/>
    </row>
    <row r="8" ht="16.5" customHeight="1" spans="1:4">
      <c r="A8" s="175" t="s">
        <v>140</v>
      </c>
      <c r="B8" s="148"/>
      <c r="C8" s="175" t="s">
        <v>141</v>
      </c>
      <c r="D8" s="149"/>
    </row>
    <row r="9" ht="16.5" customHeight="1" spans="1:4">
      <c r="A9" s="175" t="s">
        <v>142</v>
      </c>
      <c r="B9" s="148"/>
      <c r="C9" s="175" t="s">
        <v>143</v>
      </c>
      <c r="D9" s="149"/>
    </row>
    <row r="10" ht="16.5" customHeight="1" spans="1:4">
      <c r="A10" s="175" t="s">
        <v>144</v>
      </c>
      <c r="B10" s="148">
        <v>5961793.55</v>
      </c>
      <c r="C10" s="175" t="s">
        <v>145</v>
      </c>
      <c r="D10" s="149"/>
    </row>
    <row r="11" ht="16.5" customHeight="1" spans="1:4">
      <c r="A11" s="175" t="s">
        <v>138</v>
      </c>
      <c r="B11" s="148">
        <v>5961793.55</v>
      </c>
      <c r="C11" s="175" t="s">
        <v>146</v>
      </c>
      <c r="D11" s="149">
        <v>29265486.02</v>
      </c>
    </row>
    <row r="12" ht="16.5" customHeight="1" spans="1:4">
      <c r="A12" s="176" t="s">
        <v>140</v>
      </c>
      <c r="B12" s="148"/>
      <c r="C12" s="73" t="s">
        <v>147</v>
      </c>
      <c r="D12" s="149"/>
    </row>
    <row r="13" ht="16.5" customHeight="1" spans="1:4">
      <c r="A13" s="176" t="s">
        <v>142</v>
      </c>
      <c r="B13" s="148"/>
      <c r="C13" s="73" t="s">
        <v>148</v>
      </c>
      <c r="D13" s="149"/>
    </row>
    <row r="14" ht="16.5" customHeight="1" spans="1:4">
      <c r="A14" s="177"/>
      <c r="B14" s="148"/>
      <c r="C14" s="73" t="s">
        <v>149</v>
      </c>
      <c r="D14" s="149">
        <v>4193230.01</v>
      </c>
    </row>
    <row r="15" ht="16.5" customHeight="1" spans="1:4">
      <c r="A15" s="177"/>
      <c r="B15" s="148"/>
      <c r="C15" s="73" t="s">
        <v>150</v>
      </c>
      <c r="D15" s="149">
        <v>3075374.73</v>
      </c>
    </row>
    <row r="16" ht="16.5" customHeight="1" spans="1:4">
      <c r="A16" s="177"/>
      <c r="B16" s="148"/>
      <c r="C16" s="73" t="s">
        <v>151</v>
      </c>
      <c r="D16" s="149"/>
    </row>
    <row r="17" ht="16.5" customHeight="1" spans="1:4">
      <c r="A17" s="177"/>
      <c r="B17" s="148"/>
      <c r="C17" s="73" t="s">
        <v>152</v>
      </c>
      <c r="D17" s="149"/>
    </row>
    <row r="18" ht="16.5" customHeight="1" spans="1:4">
      <c r="A18" s="177"/>
      <c r="B18" s="148"/>
      <c r="C18" s="73" t="s">
        <v>153</v>
      </c>
      <c r="D18" s="149"/>
    </row>
    <row r="19" ht="16.5" customHeight="1" spans="1:4">
      <c r="A19" s="177"/>
      <c r="B19" s="148"/>
      <c r="C19" s="73" t="s">
        <v>154</v>
      </c>
      <c r="D19" s="149"/>
    </row>
    <row r="20" ht="16.5" customHeight="1" spans="1:4">
      <c r="A20" s="177"/>
      <c r="B20" s="148"/>
      <c r="C20" s="73" t="s">
        <v>155</v>
      </c>
      <c r="D20" s="149"/>
    </row>
    <row r="21" ht="16.5" customHeight="1" spans="1:4">
      <c r="A21" s="177"/>
      <c r="B21" s="148"/>
      <c r="C21" s="73" t="s">
        <v>156</v>
      </c>
      <c r="D21" s="149"/>
    </row>
    <row r="22" ht="16.5" customHeight="1" spans="1:4">
      <c r="A22" s="177"/>
      <c r="B22" s="148"/>
      <c r="C22" s="73" t="s">
        <v>157</v>
      </c>
      <c r="D22" s="149"/>
    </row>
    <row r="23" ht="16.5" customHeight="1" spans="1:4">
      <c r="A23" s="177"/>
      <c r="B23" s="148"/>
      <c r="C23" s="73" t="s">
        <v>158</v>
      </c>
      <c r="D23" s="149"/>
    </row>
    <row r="24" ht="16.5" customHeight="1" spans="1:4">
      <c r="A24" s="177"/>
      <c r="B24" s="148"/>
      <c r="C24" s="73" t="s">
        <v>159</v>
      </c>
      <c r="D24" s="149"/>
    </row>
    <row r="25" ht="16.5" customHeight="1" spans="1:4">
      <c r="A25" s="177"/>
      <c r="B25" s="148"/>
      <c r="C25" s="73" t="s">
        <v>160</v>
      </c>
      <c r="D25" s="149">
        <v>2232331.8</v>
      </c>
    </row>
    <row r="26" ht="16.5" customHeight="1" spans="1:4">
      <c r="A26" s="177"/>
      <c r="B26" s="148"/>
      <c r="C26" s="73" t="s">
        <v>161</v>
      </c>
      <c r="D26" s="149"/>
    </row>
    <row r="27" ht="16.5" customHeight="1" spans="1:4">
      <c r="A27" s="177"/>
      <c r="B27" s="148"/>
      <c r="C27" s="73" t="s">
        <v>162</v>
      </c>
      <c r="D27" s="149"/>
    </row>
    <row r="28" ht="16.5" customHeight="1" spans="1:4">
      <c r="A28" s="177"/>
      <c r="B28" s="148"/>
      <c r="C28" s="73" t="s">
        <v>163</v>
      </c>
      <c r="D28" s="149"/>
    </row>
    <row r="29" ht="16.5" customHeight="1" spans="1:4">
      <c r="A29" s="177"/>
      <c r="B29" s="148"/>
      <c r="C29" s="73" t="s">
        <v>164</v>
      </c>
      <c r="D29" s="149"/>
    </row>
    <row r="30" ht="16.5" customHeight="1" spans="1:4">
      <c r="A30" s="177"/>
      <c r="B30" s="148"/>
      <c r="C30" s="73" t="s">
        <v>165</v>
      </c>
      <c r="D30" s="149"/>
    </row>
    <row r="31" ht="16.5" customHeight="1" spans="1:4">
      <c r="A31" s="177"/>
      <c r="B31" s="148"/>
      <c r="C31" s="176" t="s">
        <v>166</v>
      </c>
      <c r="D31" s="149"/>
    </row>
    <row r="32" ht="16.5" customHeight="1" spans="1:4">
      <c r="A32" s="177"/>
      <c r="B32" s="148"/>
      <c r="C32" s="176" t="s">
        <v>167</v>
      </c>
      <c r="D32" s="149"/>
    </row>
    <row r="33" ht="16.5" customHeight="1" spans="1:4">
      <c r="A33" s="177"/>
      <c r="B33" s="148"/>
      <c r="C33" s="31" t="s">
        <v>168</v>
      </c>
      <c r="D33" s="149"/>
    </row>
    <row r="34" ht="15" customHeight="1" spans="1:4">
      <c r="A34" s="178" t="s">
        <v>50</v>
      </c>
      <c r="B34" s="179">
        <v>38766422.56</v>
      </c>
      <c r="C34" s="178" t="s">
        <v>51</v>
      </c>
      <c r="D34" s="179">
        <v>38766422.56</v>
      </c>
    </row>
  </sheetData>
  <mergeCells count="4">
    <mergeCell ref="A2:D2"/>
    <mergeCell ref="A3:B3"/>
    <mergeCell ref="A4:B4"/>
    <mergeCell ref="C4:D4"/>
  </mergeCells>
  <printOptions horizontalCentered="1"/>
  <pageMargins left="0.96" right="0.96" top="0.72" bottom="0.72" header="0" footer="0"/>
  <pageSetup paperSize="9" orientation="landscape"/>
  <headerFooter>
    <oddFooter>&amp;C第&amp;P页，共&amp;N页&amp;R&amp;N</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G31"/>
  <sheetViews>
    <sheetView showZeros="0" workbookViewId="0">
      <pane ySplit="1" topLeftCell="A3" activePane="bottomLeft" state="frozen"/>
      <selection/>
      <selection pane="bottomLeft" activeCell="I20" sqref="I20"/>
    </sheetView>
  </sheetViews>
  <sheetFormatPr defaultColWidth="9.125" defaultRowHeight="14.25" customHeight="1" outlineLevelCol="6"/>
  <cols>
    <col min="1" max="1" width="20.125" customWidth="1"/>
    <col min="2" max="2" width="44" customWidth="1"/>
    <col min="3" max="7" width="24.125" customWidth="1"/>
  </cols>
  <sheetData>
    <row r="1" customHeight="1" spans="1:7">
      <c r="A1" s="2"/>
      <c r="B1" s="2"/>
      <c r="C1" s="2"/>
      <c r="D1" s="2"/>
      <c r="E1" s="2"/>
      <c r="F1" s="2"/>
      <c r="G1" s="2"/>
    </row>
    <row r="2" customHeight="1" spans="4:7">
      <c r="D2" s="140"/>
      <c r="F2" s="76"/>
      <c r="G2" s="150" t="s">
        <v>169</v>
      </c>
    </row>
    <row r="3" ht="41.25" customHeight="1" spans="1:7">
      <c r="A3" s="128" t="str">
        <f>"2025"&amp;"年一般公共预算支出预算表（按功能科目分类）"</f>
        <v>2025年一般公共预算支出预算表（按功能科目分类）</v>
      </c>
      <c r="B3" s="128"/>
      <c r="C3" s="128"/>
      <c r="D3" s="128"/>
      <c r="E3" s="128"/>
      <c r="F3" s="128"/>
      <c r="G3" s="128"/>
    </row>
    <row r="4" ht="18" customHeight="1" spans="1:7">
      <c r="A4" s="6" t="str">
        <f>"单位名称："&amp;"寻甸回族彝族自治县塘子街道办事处中心学校"</f>
        <v>单位名称：寻甸回族彝族自治县塘子街道办事处中心学校</v>
      </c>
      <c r="F4" s="125"/>
      <c r="G4" s="150" t="s">
        <v>1</v>
      </c>
    </row>
    <row r="5" ht="20.25" customHeight="1" spans="1:7">
      <c r="A5" s="166" t="s">
        <v>170</v>
      </c>
      <c r="B5" s="167"/>
      <c r="C5" s="129" t="s">
        <v>55</v>
      </c>
      <c r="D5" s="158" t="s">
        <v>75</v>
      </c>
      <c r="E5" s="13"/>
      <c r="F5" s="14"/>
      <c r="G5" s="145" t="s">
        <v>76</v>
      </c>
    </row>
    <row r="6" ht="20.25" customHeight="1" spans="1:7">
      <c r="A6" s="168" t="s">
        <v>72</v>
      </c>
      <c r="B6" s="168" t="s">
        <v>73</v>
      </c>
      <c r="C6" s="20"/>
      <c r="D6" s="134" t="s">
        <v>57</v>
      </c>
      <c r="E6" s="134" t="s">
        <v>171</v>
      </c>
      <c r="F6" s="134" t="s">
        <v>172</v>
      </c>
      <c r="G6" s="147"/>
    </row>
    <row r="7" ht="15" customHeight="1" spans="1:7">
      <c r="A7" s="63" t="s">
        <v>82</v>
      </c>
      <c r="B7" s="63" t="s">
        <v>83</v>
      </c>
      <c r="C7" s="63" t="s">
        <v>173</v>
      </c>
      <c r="D7" s="63" t="s">
        <v>174</v>
      </c>
      <c r="E7" s="63" t="s">
        <v>175</v>
      </c>
      <c r="F7" s="63" t="s">
        <v>176</v>
      </c>
      <c r="G7" s="63" t="s">
        <v>84</v>
      </c>
    </row>
    <row r="8" s="1" customFormat="1" ht="18" customHeight="1" spans="1:7">
      <c r="A8" s="139" t="s">
        <v>93</v>
      </c>
      <c r="B8" s="139" t="s">
        <v>94</v>
      </c>
      <c r="C8" s="148">
        <v>29265486.02</v>
      </c>
      <c r="D8" s="148">
        <v>21600274.72</v>
      </c>
      <c r="E8" s="148">
        <v>20915850</v>
      </c>
      <c r="F8" s="148">
        <v>684424.72</v>
      </c>
      <c r="G8" s="148">
        <v>7665211.3</v>
      </c>
    </row>
    <row r="9" s="1" customFormat="1" ht="18" customHeight="1" spans="1:7">
      <c r="A9" s="138" t="s">
        <v>177</v>
      </c>
      <c r="B9" s="138" t="s">
        <v>178</v>
      </c>
      <c r="C9" s="148"/>
      <c r="D9" s="148"/>
      <c r="E9" s="148"/>
      <c r="F9" s="148"/>
      <c r="G9" s="148"/>
    </row>
    <row r="10" s="1" customFormat="1" ht="18" customHeight="1" spans="1:7">
      <c r="A10" s="169" t="s">
        <v>179</v>
      </c>
      <c r="B10" s="169" t="s">
        <v>180</v>
      </c>
      <c r="C10" s="148"/>
      <c r="D10" s="148"/>
      <c r="E10" s="148"/>
      <c r="F10" s="148"/>
      <c r="G10" s="148"/>
    </row>
    <row r="11" s="1" customFormat="1" ht="18" customHeight="1" spans="1:7">
      <c r="A11" s="138" t="s">
        <v>95</v>
      </c>
      <c r="B11" s="138" t="s">
        <v>96</v>
      </c>
      <c r="C11" s="148">
        <v>29264126.02</v>
      </c>
      <c r="D11" s="148">
        <v>21598914.72</v>
      </c>
      <c r="E11" s="148">
        <v>20915850</v>
      </c>
      <c r="F11" s="148">
        <v>683064.72</v>
      </c>
      <c r="G11" s="148">
        <v>7665211.3</v>
      </c>
    </row>
    <row r="12" s="1" customFormat="1" ht="18" customHeight="1" spans="1:7">
      <c r="A12" s="169" t="s">
        <v>97</v>
      </c>
      <c r="B12" s="169" t="s">
        <v>98</v>
      </c>
      <c r="C12" s="148">
        <v>1584663.65</v>
      </c>
      <c r="D12" s="148">
        <v>192600</v>
      </c>
      <c r="E12" s="148"/>
      <c r="F12" s="148">
        <v>192600</v>
      </c>
      <c r="G12" s="148">
        <v>1392063.65</v>
      </c>
    </row>
    <row r="13" s="1" customFormat="1" ht="18" customHeight="1" spans="1:7">
      <c r="A13" s="169" t="s">
        <v>99</v>
      </c>
      <c r="B13" s="169" t="s">
        <v>100</v>
      </c>
      <c r="C13" s="148">
        <v>27569894.37</v>
      </c>
      <c r="D13" s="148">
        <v>21406314.72</v>
      </c>
      <c r="E13" s="148">
        <v>20915850</v>
      </c>
      <c r="F13" s="148">
        <v>490464.72</v>
      </c>
      <c r="G13" s="148">
        <v>6163579.65</v>
      </c>
    </row>
    <row r="14" s="1" customFormat="1" ht="18" customHeight="1" spans="1:7">
      <c r="A14" s="169" t="s">
        <v>101</v>
      </c>
      <c r="B14" s="169" t="s">
        <v>102</v>
      </c>
      <c r="C14" s="148">
        <v>109568</v>
      </c>
      <c r="D14" s="148"/>
      <c r="E14" s="148"/>
      <c r="F14" s="148"/>
      <c r="G14" s="148">
        <v>109568</v>
      </c>
    </row>
    <row r="15" s="1" customFormat="1" ht="18" customHeight="1" spans="1:7">
      <c r="A15" s="138" t="s">
        <v>103</v>
      </c>
      <c r="B15" s="138" t="s">
        <v>104</v>
      </c>
      <c r="C15" s="148">
        <v>1360</v>
      </c>
      <c r="D15" s="148">
        <v>1360</v>
      </c>
      <c r="E15" s="148"/>
      <c r="F15" s="148">
        <v>1360</v>
      </c>
      <c r="G15" s="148"/>
    </row>
    <row r="16" s="1" customFormat="1" ht="18" customHeight="1" spans="1:7">
      <c r="A16" s="169" t="s">
        <v>105</v>
      </c>
      <c r="B16" s="169" t="s">
        <v>106</v>
      </c>
      <c r="C16" s="148">
        <v>1360</v>
      </c>
      <c r="D16" s="148">
        <v>1360</v>
      </c>
      <c r="E16" s="148"/>
      <c r="F16" s="148">
        <v>1360</v>
      </c>
      <c r="G16" s="148"/>
    </row>
    <row r="17" s="1" customFormat="1" ht="18" customHeight="1" spans="1:7">
      <c r="A17" s="139" t="s">
        <v>107</v>
      </c>
      <c r="B17" s="139" t="s">
        <v>108</v>
      </c>
      <c r="C17" s="148">
        <v>4193230.01</v>
      </c>
      <c r="D17" s="148">
        <v>4193230.01</v>
      </c>
      <c r="E17" s="148">
        <v>4193230.01</v>
      </c>
      <c r="F17" s="148"/>
      <c r="G17" s="148"/>
    </row>
    <row r="18" s="1" customFormat="1" ht="18" customHeight="1" spans="1:7">
      <c r="A18" s="138" t="s">
        <v>109</v>
      </c>
      <c r="B18" s="138" t="s">
        <v>110</v>
      </c>
      <c r="C18" s="148">
        <v>4076442.41</v>
      </c>
      <c r="D18" s="148">
        <v>4076442.41</v>
      </c>
      <c r="E18" s="148">
        <v>4076442.41</v>
      </c>
      <c r="F18" s="148"/>
      <c r="G18" s="148"/>
    </row>
    <row r="19" s="1" customFormat="1" ht="18" customHeight="1" spans="1:7">
      <c r="A19" s="169" t="s">
        <v>111</v>
      </c>
      <c r="B19" s="169" t="s">
        <v>112</v>
      </c>
      <c r="C19" s="148">
        <v>2976442.41</v>
      </c>
      <c r="D19" s="148">
        <v>2976442.41</v>
      </c>
      <c r="E19" s="148">
        <v>2976442.41</v>
      </c>
      <c r="F19" s="148"/>
      <c r="G19" s="148"/>
    </row>
    <row r="20" s="1" customFormat="1" ht="18" customHeight="1" spans="1:7">
      <c r="A20" s="169" t="s">
        <v>113</v>
      </c>
      <c r="B20" s="169" t="s">
        <v>114</v>
      </c>
      <c r="C20" s="148">
        <v>1100000</v>
      </c>
      <c r="D20" s="148">
        <v>1100000</v>
      </c>
      <c r="E20" s="148">
        <v>1100000</v>
      </c>
      <c r="F20" s="148"/>
      <c r="G20" s="148"/>
    </row>
    <row r="21" s="1" customFormat="1" ht="18" customHeight="1" spans="1:7">
      <c r="A21" s="138" t="s">
        <v>115</v>
      </c>
      <c r="B21" s="138" t="s">
        <v>116</v>
      </c>
      <c r="C21" s="148">
        <v>116787.6</v>
      </c>
      <c r="D21" s="148">
        <v>116787.6</v>
      </c>
      <c r="E21" s="148">
        <v>116787.6</v>
      </c>
      <c r="F21" s="148"/>
      <c r="G21" s="148"/>
    </row>
    <row r="22" s="1" customFormat="1" ht="18" customHeight="1" spans="1:7">
      <c r="A22" s="169" t="s">
        <v>117</v>
      </c>
      <c r="B22" s="169" t="s">
        <v>118</v>
      </c>
      <c r="C22" s="148">
        <v>116787.6</v>
      </c>
      <c r="D22" s="148">
        <v>116787.6</v>
      </c>
      <c r="E22" s="148">
        <v>116787.6</v>
      </c>
      <c r="F22" s="148"/>
      <c r="G22" s="148"/>
    </row>
    <row r="23" s="1" customFormat="1" ht="18" customHeight="1" spans="1:7">
      <c r="A23" s="139" t="s">
        <v>119</v>
      </c>
      <c r="B23" s="139" t="s">
        <v>120</v>
      </c>
      <c r="C23" s="148">
        <v>3075374.73</v>
      </c>
      <c r="D23" s="148">
        <v>3075374.73</v>
      </c>
      <c r="E23" s="148">
        <v>3075374.73</v>
      </c>
      <c r="F23" s="148"/>
      <c r="G23" s="148"/>
    </row>
    <row r="24" s="1" customFormat="1" ht="18" customHeight="1" spans="1:7">
      <c r="A24" s="138" t="s">
        <v>121</v>
      </c>
      <c r="B24" s="138" t="s">
        <v>122</v>
      </c>
      <c r="C24" s="148">
        <v>3075374.73</v>
      </c>
      <c r="D24" s="148">
        <v>3075374.73</v>
      </c>
      <c r="E24" s="148">
        <v>3075374.73</v>
      </c>
      <c r="F24" s="148"/>
      <c r="G24" s="148"/>
    </row>
    <row r="25" s="1" customFormat="1" ht="18" customHeight="1" spans="1:7">
      <c r="A25" s="169" t="s">
        <v>123</v>
      </c>
      <c r="B25" s="169" t="s">
        <v>124</v>
      </c>
      <c r="C25" s="148">
        <v>1731902.54</v>
      </c>
      <c r="D25" s="148">
        <v>1731902.54</v>
      </c>
      <c r="E25" s="148">
        <v>1731902.54</v>
      </c>
      <c r="F25" s="148"/>
      <c r="G25" s="148"/>
    </row>
    <row r="26" s="1" customFormat="1" ht="18" customHeight="1" spans="1:7">
      <c r="A26" s="169" t="s">
        <v>125</v>
      </c>
      <c r="B26" s="169" t="s">
        <v>126</v>
      </c>
      <c r="C26" s="148">
        <v>1214698.25</v>
      </c>
      <c r="D26" s="148">
        <v>1214698.25</v>
      </c>
      <c r="E26" s="148">
        <v>1214698.25</v>
      </c>
      <c r="F26" s="148"/>
      <c r="G26" s="148"/>
    </row>
    <row r="27" s="1" customFormat="1" ht="18" customHeight="1" spans="1:7">
      <c r="A27" s="169" t="s">
        <v>127</v>
      </c>
      <c r="B27" s="169" t="s">
        <v>128</v>
      </c>
      <c r="C27" s="148">
        <v>128773.94</v>
      </c>
      <c r="D27" s="148">
        <v>128773.94</v>
      </c>
      <c r="E27" s="148">
        <v>128773.94</v>
      </c>
      <c r="F27" s="148"/>
      <c r="G27" s="148"/>
    </row>
    <row r="28" s="1" customFormat="1" ht="18" customHeight="1" spans="1:7">
      <c r="A28" s="139" t="s">
        <v>129</v>
      </c>
      <c r="B28" s="139" t="s">
        <v>130</v>
      </c>
      <c r="C28" s="148">
        <v>2232331.8</v>
      </c>
      <c r="D28" s="148">
        <v>2232331.8</v>
      </c>
      <c r="E28" s="148">
        <v>2232331.8</v>
      </c>
      <c r="F28" s="148"/>
      <c r="G28" s="148"/>
    </row>
    <row r="29" s="1" customFormat="1" ht="18" customHeight="1" spans="1:7">
      <c r="A29" s="138" t="s">
        <v>131</v>
      </c>
      <c r="B29" s="138" t="s">
        <v>132</v>
      </c>
      <c r="C29" s="148">
        <v>2232331.8</v>
      </c>
      <c r="D29" s="148">
        <v>2232331.8</v>
      </c>
      <c r="E29" s="148">
        <v>2232331.8</v>
      </c>
      <c r="F29" s="148"/>
      <c r="G29" s="148"/>
    </row>
    <row r="30" s="1" customFormat="1" ht="18" customHeight="1" spans="1:7">
      <c r="A30" s="169" t="s">
        <v>133</v>
      </c>
      <c r="B30" s="169" t="s">
        <v>134</v>
      </c>
      <c r="C30" s="148">
        <v>2232331.8</v>
      </c>
      <c r="D30" s="148">
        <v>2232331.8</v>
      </c>
      <c r="E30" s="148">
        <v>2232331.8</v>
      </c>
      <c r="F30" s="148"/>
      <c r="G30" s="148"/>
    </row>
    <row r="31" s="1" customFormat="1" ht="18" customHeight="1" spans="1:7">
      <c r="A31" s="170" t="s">
        <v>181</v>
      </c>
      <c r="B31" s="171"/>
      <c r="C31" s="148">
        <v>38766422.56</v>
      </c>
      <c r="D31" s="148">
        <v>31101211.26</v>
      </c>
      <c r="E31" s="148">
        <v>30416786.54</v>
      </c>
      <c r="F31" s="148">
        <v>684424.72</v>
      </c>
      <c r="G31" s="148">
        <v>7665211.3</v>
      </c>
    </row>
  </sheetData>
  <mergeCells count="6">
    <mergeCell ref="A3:G3"/>
    <mergeCell ref="A5:B5"/>
    <mergeCell ref="D5:F5"/>
    <mergeCell ref="A31:B31"/>
    <mergeCell ref="C5:C6"/>
    <mergeCell ref="G5:G6"/>
  </mergeCells>
  <printOptions horizontalCentered="1"/>
  <pageMargins left="0.37" right="0.37" top="0.56" bottom="0.56" header="0.48" footer="0.48"/>
  <pageSetup paperSize="9" fitToHeight="100" orientation="landscape"/>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F8"/>
  <sheetViews>
    <sheetView showZeros="0" workbookViewId="0">
      <pane ySplit="1" topLeftCell="A2" activePane="bottomLeft" state="frozen"/>
      <selection/>
      <selection pane="bottomLeft" activeCell="E35" sqref="E35"/>
    </sheetView>
  </sheetViews>
  <sheetFormatPr defaultColWidth="10.375" defaultRowHeight="14.25" customHeight="1" outlineLevelRow="7" outlineLevelCol="5"/>
  <cols>
    <col min="1" max="6" width="28.125" customWidth="1"/>
  </cols>
  <sheetData>
    <row r="1" customHeight="1" spans="1:6">
      <c r="A1" s="2"/>
      <c r="B1" s="2"/>
      <c r="C1" s="2"/>
      <c r="D1" s="2"/>
      <c r="E1" s="2"/>
      <c r="F1" s="2"/>
    </row>
    <row r="2" customHeight="1" spans="1:6">
      <c r="A2" s="46"/>
      <c r="B2" s="46"/>
      <c r="C2" s="46"/>
      <c r="D2" s="46"/>
      <c r="E2" s="45"/>
      <c r="F2" s="162" t="s">
        <v>182</v>
      </c>
    </row>
    <row r="3" ht="41.25" customHeight="1" spans="1:6">
      <c r="A3" s="163" t="str">
        <f>"2025"&amp;"年一般公共预算“三公”经费支出预算表"</f>
        <v>2025年一般公共预算“三公”经费支出预算表</v>
      </c>
      <c r="B3" s="46"/>
      <c r="C3" s="46"/>
      <c r="D3" s="46"/>
      <c r="E3" s="45"/>
      <c r="F3" s="46"/>
    </row>
    <row r="4" customHeight="1" spans="1:6">
      <c r="A4" s="115" t="str">
        <f>"单位名称："&amp;"寻甸回族彝族自治县塘子街道办事处中心学校"</f>
        <v>单位名称：寻甸回族彝族自治县塘子街道办事处中心学校</v>
      </c>
      <c r="B4" s="164"/>
      <c r="D4" s="46"/>
      <c r="E4" s="45"/>
      <c r="F4" s="68" t="s">
        <v>1</v>
      </c>
    </row>
    <row r="5" ht="27" customHeight="1" spans="1:6">
      <c r="A5" s="50" t="s">
        <v>183</v>
      </c>
      <c r="B5" s="50" t="s">
        <v>184</v>
      </c>
      <c r="C5" s="52" t="s">
        <v>185</v>
      </c>
      <c r="D5" s="50"/>
      <c r="E5" s="51"/>
      <c r="F5" s="50" t="s">
        <v>186</v>
      </c>
    </row>
    <row r="6" ht="28.5" customHeight="1" spans="1:6">
      <c r="A6" s="165"/>
      <c r="B6" s="54"/>
      <c r="C6" s="51" t="s">
        <v>57</v>
      </c>
      <c r="D6" s="51" t="s">
        <v>187</v>
      </c>
      <c r="E6" s="51" t="s">
        <v>188</v>
      </c>
      <c r="F6" s="53"/>
    </row>
    <row r="7" ht="17.25" customHeight="1" spans="1:6">
      <c r="A7" s="59" t="s">
        <v>82</v>
      </c>
      <c r="B7" s="59" t="s">
        <v>83</v>
      </c>
      <c r="C7" s="59" t="s">
        <v>173</v>
      </c>
      <c r="D7" s="59" t="s">
        <v>174</v>
      </c>
      <c r="E7" s="59" t="s">
        <v>175</v>
      </c>
      <c r="F7" s="59" t="s">
        <v>176</v>
      </c>
    </row>
    <row r="8" s="1" customFormat="1" ht="17.25" customHeight="1" spans="1:6">
      <c r="A8" s="148">
        <v>10000</v>
      </c>
      <c r="B8" s="148"/>
      <c r="C8" s="148"/>
      <c r="D8" s="148"/>
      <c r="E8" s="148"/>
      <c r="F8" s="148">
        <v>10000</v>
      </c>
    </row>
  </sheetData>
  <mergeCells count="6">
    <mergeCell ref="A3:F3"/>
    <mergeCell ref="A4:B4"/>
    <mergeCell ref="C5:E5"/>
    <mergeCell ref="A5:A6"/>
    <mergeCell ref="B5:B6"/>
    <mergeCell ref="F5:F6"/>
  </mergeCells>
  <pageMargins left="0.67" right="0.67" top="0.72" bottom="0.72" header="0.28" footer="0.28"/>
  <pageSetup paperSize="9" fitToWidth="0" fitToHeight="0" orientation="portrait"/>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X37"/>
  <sheetViews>
    <sheetView showZeros="0" zoomScale="40" zoomScaleNormal="40" workbookViewId="0">
      <pane ySplit="1" topLeftCell="A2" activePane="bottomLeft" state="frozen"/>
      <selection/>
      <selection pane="bottomLeft" activeCell="F45" sqref="F45"/>
    </sheetView>
  </sheetViews>
  <sheetFormatPr defaultColWidth="9.125" defaultRowHeight="14.25" customHeight="1"/>
  <cols>
    <col min="1" max="2" width="32.875" customWidth="1"/>
    <col min="3" max="3" width="20.75" customWidth="1"/>
    <col min="4" max="4" width="31.25" customWidth="1"/>
    <col min="5" max="5" width="10.125" customWidth="1"/>
    <col min="6" max="6" width="17.625" customWidth="1"/>
    <col min="7" max="7" width="10.25" customWidth="1"/>
    <col min="8" max="8" width="23" customWidth="1"/>
    <col min="9" max="24" width="18.75" customWidth="1"/>
  </cols>
  <sheetData>
    <row r="1" customHeight="1" spans="1:24">
      <c r="A1" s="2"/>
      <c r="B1" s="2"/>
      <c r="C1" s="2"/>
      <c r="D1" s="2"/>
      <c r="E1" s="2"/>
      <c r="F1" s="2"/>
      <c r="G1" s="2"/>
      <c r="H1" s="2"/>
      <c r="I1" s="2"/>
      <c r="J1" s="2"/>
      <c r="K1" s="2"/>
      <c r="L1" s="2"/>
      <c r="M1" s="2"/>
      <c r="N1" s="2"/>
      <c r="O1" s="2"/>
      <c r="P1" s="2"/>
      <c r="Q1" s="2"/>
      <c r="R1" s="2"/>
      <c r="S1" s="2"/>
      <c r="T1" s="2"/>
      <c r="U1" s="2"/>
      <c r="V1" s="2"/>
      <c r="W1" s="2"/>
      <c r="X1" s="2"/>
    </row>
    <row r="2" ht="13.5" customHeight="1" spans="2:24">
      <c r="B2" s="140"/>
      <c r="C2" s="151"/>
      <c r="E2" s="152"/>
      <c r="F2" s="152"/>
      <c r="G2" s="152"/>
      <c r="H2" s="152"/>
      <c r="I2" s="88"/>
      <c r="J2" s="88"/>
      <c r="K2" s="88"/>
      <c r="L2" s="88"/>
      <c r="M2" s="88"/>
      <c r="N2" s="88"/>
      <c r="R2" s="88"/>
      <c r="V2" s="151"/>
      <c r="X2" s="4" t="s">
        <v>189</v>
      </c>
    </row>
    <row r="3" ht="45.75" customHeight="1" spans="1:24">
      <c r="A3" s="70" t="str">
        <f>"2025"&amp;"年部门基本支出预算表"</f>
        <v>2025年部门基本支出预算表</v>
      </c>
      <c r="B3" s="5"/>
      <c r="C3" s="70"/>
      <c r="D3" s="70"/>
      <c r="E3" s="70"/>
      <c r="F3" s="70"/>
      <c r="G3" s="70"/>
      <c r="H3" s="70"/>
      <c r="I3" s="70"/>
      <c r="J3" s="70"/>
      <c r="K3" s="70"/>
      <c r="L3" s="70"/>
      <c r="M3" s="70"/>
      <c r="N3" s="70"/>
      <c r="O3" s="5"/>
      <c r="P3" s="5"/>
      <c r="Q3" s="5"/>
      <c r="R3" s="70"/>
      <c r="S3" s="70"/>
      <c r="T3" s="70"/>
      <c r="U3" s="70"/>
      <c r="V3" s="70"/>
      <c r="W3" s="70"/>
      <c r="X3" s="70"/>
    </row>
    <row r="4" ht="18.75" customHeight="1" spans="1:24">
      <c r="A4" s="6" t="str">
        <f>"单位名称："&amp;"寻甸回族彝族自治县塘子街道办事处中心学校"</f>
        <v>单位名称：寻甸回族彝族自治县塘子街道办事处中心学校</v>
      </c>
      <c r="B4" s="7"/>
      <c r="C4" s="153"/>
      <c r="D4" s="153"/>
      <c r="E4" s="153"/>
      <c r="F4" s="153"/>
      <c r="G4" s="153"/>
      <c r="H4" s="153"/>
      <c r="I4" s="90"/>
      <c r="J4" s="90"/>
      <c r="K4" s="90"/>
      <c r="L4" s="90"/>
      <c r="M4" s="90"/>
      <c r="N4" s="90"/>
      <c r="O4" s="8"/>
      <c r="P4" s="8"/>
      <c r="Q4" s="8"/>
      <c r="R4" s="90"/>
      <c r="V4" s="151"/>
      <c r="X4" s="4" t="s">
        <v>1</v>
      </c>
    </row>
    <row r="5" ht="18" customHeight="1" spans="1:24">
      <c r="A5" s="10" t="s">
        <v>190</v>
      </c>
      <c r="B5" s="10" t="s">
        <v>191</v>
      </c>
      <c r="C5" s="10" t="s">
        <v>192</v>
      </c>
      <c r="D5" s="10" t="s">
        <v>193</v>
      </c>
      <c r="E5" s="10" t="s">
        <v>194</v>
      </c>
      <c r="F5" s="10" t="s">
        <v>195</v>
      </c>
      <c r="G5" s="10" t="s">
        <v>196</v>
      </c>
      <c r="H5" s="10" t="s">
        <v>197</v>
      </c>
      <c r="I5" s="158" t="s">
        <v>198</v>
      </c>
      <c r="J5" s="85" t="s">
        <v>198</v>
      </c>
      <c r="K5" s="85"/>
      <c r="L5" s="85"/>
      <c r="M5" s="85"/>
      <c r="N5" s="85"/>
      <c r="O5" s="13"/>
      <c r="P5" s="13"/>
      <c r="Q5" s="13"/>
      <c r="R5" s="106" t="s">
        <v>61</v>
      </c>
      <c r="S5" s="85" t="s">
        <v>62</v>
      </c>
      <c r="T5" s="85"/>
      <c r="U5" s="85"/>
      <c r="V5" s="85"/>
      <c r="W5" s="85"/>
      <c r="X5" s="86"/>
    </row>
    <row r="6" ht="18" customHeight="1" spans="1:24">
      <c r="A6" s="15"/>
      <c r="B6" s="30"/>
      <c r="C6" s="131"/>
      <c r="D6" s="15"/>
      <c r="E6" s="15"/>
      <c r="F6" s="15"/>
      <c r="G6" s="15"/>
      <c r="H6" s="15"/>
      <c r="I6" s="129" t="s">
        <v>199</v>
      </c>
      <c r="J6" s="158" t="s">
        <v>58</v>
      </c>
      <c r="K6" s="85"/>
      <c r="L6" s="85"/>
      <c r="M6" s="85"/>
      <c r="N6" s="86"/>
      <c r="O6" s="12" t="s">
        <v>200</v>
      </c>
      <c r="P6" s="13"/>
      <c r="Q6" s="14"/>
      <c r="R6" s="10" t="s">
        <v>61</v>
      </c>
      <c r="S6" s="158" t="s">
        <v>62</v>
      </c>
      <c r="T6" s="106" t="s">
        <v>64</v>
      </c>
      <c r="U6" s="85" t="s">
        <v>62</v>
      </c>
      <c r="V6" s="106" t="s">
        <v>66</v>
      </c>
      <c r="W6" s="106" t="s">
        <v>67</v>
      </c>
      <c r="X6" s="161" t="s">
        <v>68</v>
      </c>
    </row>
    <row r="7" ht="19.5" customHeight="1" spans="1:24">
      <c r="A7" s="30"/>
      <c r="B7" s="30"/>
      <c r="C7" s="30"/>
      <c r="D7" s="30"/>
      <c r="E7" s="30"/>
      <c r="F7" s="30"/>
      <c r="G7" s="30"/>
      <c r="H7" s="30"/>
      <c r="I7" s="30"/>
      <c r="J7" s="159" t="s">
        <v>201</v>
      </c>
      <c r="K7" s="10" t="s">
        <v>202</v>
      </c>
      <c r="L7" s="10" t="s">
        <v>203</v>
      </c>
      <c r="M7" s="10" t="s">
        <v>204</v>
      </c>
      <c r="N7" s="10" t="s">
        <v>205</v>
      </c>
      <c r="O7" s="10" t="s">
        <v>58</v>
      </c>
      <c r="P7" s="10" t="s">
        <v>59</v>
      </c>
      <c r="Q7" s="10" t="s">
        <v>60</v>
      </c>
      <c r="R7" s="30"/>
      <c r="S7" s="10" t="s">
        <v>57</v>
      </c>
      <c r="T7" s="10" t="s">
        <v>64</v>
      </c>
      <c r="U7" s="10" t="s">
        <v>206</v>
      </c>
      <c r="V7" s="10" t="s">
        <v>66</v>
      </c>
      <c r="W7" s="10" t="s">
        <v>67</v>
      </c>
      <c r="X7" s="10" t="s">
        <v>68</v>
      </c>
    </row>
    <row r="8" ht="37.5" customHeight="1" spans="1:24">
      <c r="A8" s="154"/>
      <c r="B8" s="20"/>
      <c r="C8" s="154"/>
      <c r="D8" s="154"/>
      <c r="E8" s="154"/>
      <c r="F8" s="154"/>
      <c r="G8" s="154"/>
      <c r="H8" s="154"/>
      <c r="I8" s="154"/>
      <c r="J8" s="160" t="s">
        <v>57</v>
      </c>
      <c r="K8" s="18" t="s">
        <v>207</v>
      </c>
      <c r="L8" s="18" t="s">
        <v>203</v>
      </c>
      <c r="M8" s="18" t="s">
        <v>204</v>
      </c>
      <c r="N8" s="18" t="s">
        <v>205</v>
      </c>
      <c r="O8" s="18" t="s">
        <v>203</v>
      </c>
      <c r="P8" s="18" t="s">
        <v>204</v>
      </c>
      <c r="Q8" s="18" t="s">
        <v>205</v>
      </c>
      <c r="R8" s="18" t="s">
        <v>61</v>
      </c>
      <c r="S8" s="18" t="s">
        <v>57</v>
      </c>
      <c r="T8" s="18" t="s">
        <v>64</v>
      </c>
      <c r="U8" s="18" t="s">
        <v>206</v>
      </c>
      <c r="V8" s="18" t="s">
        <v>66</v>
      </c>
      <c r="W8" s="18" t="s">
        <v>67</v>
      </c>
      <c r="X8" s="18" t="s">
        <v>68</v>
      </c>
    </row>
    <row r="9" customHeight="1" spans="1:24">
      <c r="A9" s="39">
        <v>1</v>
      </c>
      <c r="B9" s="39">
        <v>2</v>
      </c>
      <c r="C9" s="39">
        <v>3</v>
      </c>
      <c r="D9" s="39">
        <v>4</v>
      </c>
      <c r="E9" s="39">
        <v>5</v>
      </c>
      <c r="F9" s="39">
        <v>6</v>
      </c>
      <c r="G9" s="39">
        <v>7</v>
      </c>
      <c r="H9" s="39">
        <v>8</v>
      </c>
      <c r="I9" s="39">
        <v>9</v>
      </c>
      <c r="J9" s="39">
        <v>10</v>
      </c>
      <c r="K9" s="39">
        <v>11</v>
      </c>
      <c r="L9" s="39">
        <v>12</v>
      </c>
      <c r="M9" s="39">
        <v>13</v>
      </c>
      <c r="N9" s="39">
        <v>14</v>
      </c>
      <c r="O9" s="39">
        <v>15</v>
      </c>
      <c r="P9" s="39">
        <v>16</v>
      </c>
      <c r="Q9" s="39">
        <v>17</v>
      </c>
      <c r="R9" s="39">
        <v>18</v>
      </c>
      <c r="S9" s="39">
        <v>19</v>
      </c>
      <c r="T9" s="39">
        <v>20</v>
      </c>
      <c r="U9" s="39">
        <v>21</v>
      </c>
      <c r="V9" s="39">
        <v>22</v>
      </c>
      <c r="W9" s="39">
        <v>23</v>
      </c>
      <c r="X9" s="39">
        <v>24</v>
      </c>
    </row>
    <row r="10" s="1" customFormat="1" ht="20.25" customHeight="1" spans="1:24">
      <c r="A10" s="155" t="s">
        <v>208</v>
      </c>
      <c r="B10" s="155" t="s">
        <v>70</v>
      </c>
      <c r="C10" s="155" t="s">
        <v>209</v>
      </c>
      <c r="D10" s="155" t="s">
        <v>210</v>
      </c>
      <c r="E10" s="155" t="s">
        <v>99</v>
      </c>
      <c r="F10" s="155" t="s">
        <v>100</v>
      </c>
      <c r="G10" s="155" t="s">
        <v>211</v>
      </c>
      <c r="H10" s="155" t="s">
        <v>212</v>
      </c>
      <c r="I10" s="148">
        <v>8953404</v>
      </c>
      <c r="J10" s="148">
        <v>8953404</v>
      </c>
      <c r="K10" s="148"/>
      <c r="L10" s="148"/>
      <c r="M10" s="149">
        <v>8953404</v>
      </c>
      <c r="N10" s="148"/>
      <c r="O10" s="148"/>
      <c r="P10" s="148"/>
      <c r="Q10" s="148"/>
      <c r="R10" s="148"/>
      <c r="S10" s="148"/>
      <c r="T10" s="148"/>
      <c r="U10" s="148"/>
      <c r="V10" s="148"/>
      <c r="W10" s="148"/>
      <c r="X10" s="148"/>
    </row>
    <row r="11" s="1" customFormat="1" ht="20.25" customHeight="1" spans="1:24">
      <c r="A11" s="155" t="s">
        <v>208</v>
      </c>
      <c r="B11" s="155" t="s">
        <v>70</v>
      </c>
      <c r="C11" s="155" t="s">
        <v>209</v>
      </c>
      <c r="D11" s="155" t="s">
        <v>210</v>
      </c>
      <c r="E11" s="155" t="s">
        <v>99</v>
      </c>
      <c r="F11" s="155" t="s">
        <v>100</v>
      </c>
      <c r="G11" s="155" t="s">
        <v>213</v>
      </c>
      <c r="H11" s="155" t="s">
        <v>214</v>
      </c>
      <c r="I11" s="148">
        <v>792000</v>
      </c>
      <c r="J11" s="148">
        <v>792000</v>
      </c>
      <c r="K11" s="25"/>
      <c r="L11" s="25"/>
      <c r="M11" s="149">
        <v>792000</v>
      </c>
      <c r="N11" s="25"/>
      <c r="O11" s="148"/>
      <c r="P11" s="148"/>
      <c r="Q11" s="148"/>
      <c r="R11" s="148"/>
      <c r="S11" s="148"/>
      <c r="T11" s="148"/>
      <c r="U11" s="148"/>
      <c r="V11" s="148"/>
      <c r="W11" s="148"/>
      <c r="X11" s="148"/>
    </row>
    <row r="12" s="1" customFormat="1" ht="20.25" customHeight="1" spans="1:24">
      <c r="A12" s="155" t="s">
        <v>208</v>
      </c>
      <c r="B12" s="155" t="s">
        <v>70</v>
      </c>
      <c r="C12" s="155" t="s">
        <v>209</v>
      </c>
      <c r="D12" s="155" t="s">
        <v>210</v>
      </c>
      <c r="E12" s="155" t="s">
        <v>99</v>
      </c>
      <c r="F12" s="155" t="s">
        <v>100</v>
      </c>
      <c r="G12" s="155" t="s">
        <v>213</v>
      </c>
      <c r="H12" s="155" t="s">
        <v>214</v>
      </c>
      <c r="I12" s="148">
        <v>780312</v>
      </c>
      <c r="J12" s="148">
        <v>780312</v>
      </c>
      <c r="K12" s="25"/>
      <c r="L12" s="25"/>
      <c r="M12" s="149">
        <v>780312</v>
      </c>
      <c r="N12" s="25"/>
      <c r="O12" s="148"/>
      <c r="P12" s="148"/>
      <c r="Q12" s="148"/>
      <c r="R12" s="148"/>
      <c r="S12" s="148"/>
      <c r="T12" s="148"/>
      <c r="U12" s="148"/>
      <c r="V12" s="148"/>
      <c r="W12" s="148"/>
      <c r="X12" s="148"/>
    </row>
    <row r="13" s="1" customFormat="1" ht="20.25" customHeight="1" spans="1:24">
      <c r="A13" s="155" t="s">
        <v>208</v>
      </c>
      <c r="B13" s="155" t="s">
        <v>70</v>
      </c>
      <c r="C13" s="155" t="s">
        <v>209</v>
      </c>
      <c r="D13" s="155" t="s">
        <v>210</v>
      </c>
      <c r="E13" s="155" t="s">
        <v>99</v>
      </c>
      <c r="F13" s="155" t="s">
        <v>100</v>
      </c>
      <c r="G13" s="155" t="s">
        <v>215</v>
      </c>
      <c r="H13" s="155" t="s">
        <v>216</v>
      </c>
      <c r="I13" s="148">
        <v>2639760</v>
      </c>
      <c r="J13" s="148">
        <v>2639760</v>
      </c>
      <c r="K13" s="25"/>
      <c r="L13" s="25"/>
      <c r="M13" s="149">
        <v>2639760</v>
      </c>
      <c r="N13" s="25"/>
      <c r="O13" s="148"/>
      <c r="P13" s="148"/>
      <c r="Q13" s="148"/>
      <c r="R13" s="148"/>
      <c r="S13" s="148"/>
      <c r="T13" s="148"/>
      <c r="U13" s="148"/>
      <c r="V13" s="148"/>
      <c r="W13" s="148"/>
      <c r="X13" s="148"/>
    </row>
    <row r="14" s="1" customFormat="1" ht="20.25" customHeight="1" spans="1:24">
      <c r="A14" s="155" t="s">
        <v>208</v>
      </c>
      <c r="B14" s="155" t="s">
        <v>70</v>
      </c>
      <c r="C14" s="155" t="s">
        <v>209</v>
      </c>
      <c r="D14" s="155" t="s">
        <v>210</v>
      </c>
      <c r="E14" s="155" t="s">
        <v>99</v>
      </c>
      <c r="F14" s="155" t="s">
        <v>100</v>
      </c>
      <c r="G14" s="155" t="s">
        <v>215</v>
      </c>
      <c r="H14" s="155" t="s">
        <v>216</v>
      </c>
      <c r="I14" s="148">
        <v>4375332</v>
      </c>
      <c r="J14" s="148">
        <v>4375332</v>
      </c>
      <c r="K14" s="25"/>
      <c r="L14" s="25"/>
      <c r="M14" s="149">
        <v>4375332</v>
      </c>
      <c r="N14" s="25"/>
      <c r="O14" s="148"/>
      <c r="P14" s="148"/>
      <c r="Q14" s="148"/>
      <c r="R14" s="148"/>
      <c r="S14" s="148"/>
      <c r="T14" s="148"/>
      <c r="U14" s="148"/>
      <c r="V14" s="148"/>
      <c r="W14" s="148"/>
      <c r="X14" s="148"/>
    </row>
    <row r="15" s="1" customFormat="1" ht="20.25" customHeight="1" spans="1:24">
      <c r="A15" s="155" t="s">
        <v>208</v>
      </c>
      <c r="B15" s="155" t="s">
        <v>70</v>
      </c>
      <c r="C15" s="155" t="s">
        <v>209</v>
      </c>
      <c r="D15" s="155" t="s">
        <v>210</v>
      </c>
      <c r="E15" s="155" t="s">
        <v>99</v>
      </c>
      <c r="F15" s="155" t="s">
        <v>100</v>
      </c>
      <c r="G15" s="155" t="s">
        <v>215</v>
      </c>
      <c r="H15" s="155" t="s">
        <v>216</v>
      </c>
      <c r="I15" s="148">
        <v>772517</v>
      </c>
      <c r="J15" s="148">
        <v>772517</v>
      </c>
      <c r="K15" s="25"/>
      <c r="L15" s="25"/>
      <c r="M15" s="149">
        <v>772517</v>
      </c>
      <c r="N15" s="25"/>
      <c r="O15" s="148"/>
      <c r="P15" s="148"/>
      <c r="Q15" s="148"/>
      <c r="R15" s="148"/>
      <c r="S15" s="148"/>
      <c r="T15" s="148"/>
      <c r="U15" s="148"/>
      <c r="V15" s="148"/>
      <c r="W15" s="148"/>
      <c r="X15" s="148"/>
    </row>
    <row r="16" s="1" customFormat="1" ht="20.25" customHeight="1" spans="1:24">
      <c r="A16" s="155" t="s">
        <v>208</v>
      </c>
      <c r="B16" s="155" t="s">
        <v>70</v>
      </c>
      <c r="C16" s="155" t="s">
        <v>217</v>
      </c>
      <c r="D16" s="155" t="s">
        <v>218</v>
      </c>
      <c r="E16" s="155" t="s">
        <v>111</v>
      </c>
      <c r="F16" s="155" t="s">
        <v>112</v>
      </c>
      <c r="G16" s="155" t="s">
        <v>219</v>
      </c>
      <c r="H16" s="155" t="s">
        <v>220</v>
      </c>
      <c r="I16" s="148">
        <v>2976442.41</v>
      </c>
      <c r="J16" s="148">
        <v>2976442.41</v>
      </c>
      <c r="K16" s="25"/>
      <c r="L16" s="25"/>
      <c r="M16" s="149">
        <v>2976442.41</v>
      </c>
      <c r="N16" s="25"/>
      <c r="O16" s="148"/>
      <c r="P16" s="148"/>
      <c r="Q16" s="148"/>
      <c r="R16" s="148"/>
      <c r="S16" s="148"/>
      <c r="T16" s="148"/>
      <c r="U16" s="148"/>
      <c r="V16" s="148"/>
      <c r="W16" s="148"/>
      <c r="X16" s="148"/>
    </row>
    <row r="17" s="1" customFormat="1" ht="20.25" customHeight="1" spans="1:24">
      <c r="A17" s="155" t="s">
        <v>208</v>
      </c>
      <c r="B17" s="155" t="s">
        <v>70</v>
      </c>
      <c r="C17" s="155" t="s">
        <v>217</v>
      </c>
      <c r="D17" s="155" t="s">
        <v>218</v>
      </c>
      <c r="E17" s="155" t="s">
        <v>113</v>
      </c>
      <c r="F17" s="155" t="s">
        <v>114</v>
      </c>
      <c r="G17" s="155" t="s">
        <v>221</v>
      </c>
      <c r="H17" s="155" t="s">
        <v>222</v>
      </c>
      <c r="I17" s="148">
        <v>1100000</v>
      </c>
      <c r="J17" s="148">
        <v>1100000</v>
      </c>
      <c r="K17" s="25"/>
      <c r="L17" s="25"/>
      <c r="M17" s="149">
        <v>1100000</v>
      </c>
      <c r="N17" s="25"/>
      <c r="O17" s="148"/>
      <c r="P17" s="148"/>
      <c r="Q17" s="148"/>
      <c r="R17" s="148"/>
      <c r="S17" s="148"/>
      <c r="T17" s="148"/>
      <c r="U17" s="148"/>
      <c r="V17" s="148"/>
      <c r="W17" s="148"/>
      <c r="X17" s="148"/>
    </row>
    <row r="18" s="1" customFormat="1" ht="20.25" customHeight="1" spans="1:24">
      <c r="A18" s="155" t="s">
        <v>208</v>
      </c>
      <c r="B18" s="155" t="s">
        <v>70</v>
      </c>
      <c r="C18" s="155" t="s">
        <v>217</v>
      </c>
      <c r="D18" s="155" t="s">
        <v>218</v>
      </c>
      <c r="E18" s="155" t="s">
        <v>123</v>
      </c>
      <c r="F18" s="155" t="s">
        <v>124</v>
      </c>
      <c r="G18" s="155" t="s">
        <v>223</v>
      </c>
      <c r="H18" s="155" t="s">
        <v>224</v>
      </c>
      <c r="I18" s="148">
        <v>1731902.54</v>
      </c>
      <c r="J18" s="148">
        <v>1731902.54</v>
      </c>
      <c r="K18" s="25"/>
      <c r="L18" s="25"/>
      <c r="M18" s="149">
        <v>1731902.54</v>
      </c>
      <c r="N18" s="25"/>
      <c r="O18" s="148"/>
      <c r="P18" s="148"/>
      <c r="Q18" s="148"/>
      <c r="R18" s="148"/>
      <c r="S18" s="148"/>
      <c r="T18" s="148"/>
      <c r="U18" s="148"/>
      <c r="V18" s="148"/>
      <c r="W18" s="148"/>
      <c r="X18" s="148"/>
    </row>
    <row r="19" s="1" customFormat="1" ht="20.25" customHeight="1" spans="1:24">
      <c r="A19" s="155" t="s">
        <v>208</v>
      </c>
      <c r="B19" s="155" t="s">
        <v>70</v>
      </c>
      <c r="C19" s="155" t="s">
        <v>217</v>
      </c>
      <c r="D19" s="155" t="s">
        <v>218</v>
      </c>
      <c r="E19" s="155" t="s">
        <v>125</v>
      </c>
      <c r="F19" s="155" t="s">
        <v>126</v>
      </c>
      <c r="G19" s="155" t="s">
        <v>225</v>
      </c>
      <c r="H19" s="155" t="s">
        <v>226</v>
      </c>
      <c r="I19" s="148">
        <v>874698.25</v>
      </c>
      <c r="J19" s="148">
        <v>874698.25</v>
      </c>
      <c r="K19" s="25"/>
      <c r="L19" s="25"/>
      <c r="M19" s="149">
        <v>874698.25</v>
      </c>
      <c r="N19" s="25"/>
      <c r="O19" s="148"/>
      <c r="P19" s="148"/>
      <c r="Q19" s="148"/>
      <c r="R19" s="148"/>
      <c r="S19" s="148"/>
      <c r="T19" s="148"/>
      <c r="U19" s="148"/>
      <c r="V19" s="148"/>
      <c r="W19" s="148"/>
      <c r="X19" s="148"/>
    </row>
    <row r="20" s="1" customFormat="1" ht="20.25" customHeight="1" spans="1:24">
      <c r="A20" s="155" t="s">
        <v>208</v>
      </c>
      <c r="B20" s="155" t="s">
        <v>70</v>
      </c>
      <c r="C20" s="155" t="s">
        <v>217</v>
      </c>
      <c r="D20" s="155" t="s">
        <v>218</v>
      </c>
      <c r="E20" s="155" t="s">
        <v>99</v>
      </c>
      <c r="F20" s="155" t="s">
        <v>100</v>
      </c>
      <c r="G20" s="155" t="s">
        <v>227</v>
      </c>
      <c r="H20" s="155" t="s">
        <v>228</v>
      </c>
      <c r="I20" s="148">
        <v>50688</v>
      </c>
      <c r="J20" s="148">
        <v>50688</v>
      </c>
      <c r="K20" s="25"/>
      <c r="L20" s="25"/>
      <c r="M20" s="149">
        <v>50688</v>
      </c>
      <c r="N20" s="25"/>
      <c r="O20" s="148"/>
      <c r="P20" s="148"/>
      <c r="Q20" s="148"/>
      <c r="R20" s="148"/>
      <c r="S20" s="148"/>
      <c r="T20" s="148"/>
      <c r="U20" s="148"/>
      <c r="V20" s="148"/>
      <c r="W20" s="148"/>
      <c r="X20" s="148"/>
    </row>
    <row r="21" s="1" customFormat="1" ht="20.25" customHeight="1" spans="1:24">
      <c r="A21" s="155" t="s">
        <v>208</v>
      </c>
      <c r="B21" s="155" t="s">
        <v>70</v>
      </c>
      <c r="C21" s="155" t="s">
        <v>217</v>
      </c>
      <c r="D21" s="155" t="s">
        <v>218</v>
      </c>
      <c r="E21" s="155" t="s">
        <v>127</v>
      </c>
      <c r="F21" s="155" t="s">
        <v>128</v>
      </c>
      <c r="G21" s="155" t="s">
        <v>227</v>
      </c>
      <c r="H21" s="155" t="s">
        <v>228</v>
      </c>
      <c r="I21" s="148">
        <v>54362.88</v>
      </c>
      <c r="J21" s="148">
        <v>54362.88</v>
      </c>
      <c r="K21" s="25"/>
      <c r="L21" s="25"/>
      <c r="M21" s="149">
        <v>54362.88</v>
      </c>
      <c r="N21" s="25"/>
      <c r="O21" s="148"/>
      <c r="P21" s="148"/>
      <c r="Q21" s="148"/>
      <c r="R21" s="148"/>
      <c r="S21" s="148"/>
      <c r="T21" s="148"/>
      <c r="U21" s="148"/>
      <c r="V21" s="148"/>
      <c r="W21" s="148"/>
      <c r="X21" s="148"/>
    </row>
    <row r="22" s="1" customFormat="1" ht="20.25" customHeight="1" spans="1:24">
      <c r="A22" s="155" t="s">
        <v>208</v>
      </c>
      <c r="B22" s="155" t="s">
        <v>70</v>
      </c>
      <c r="C22" s="155" t="s">
        <v>217</v>
      </c>
      <c r="D22" s="155" t="s">
        <v>218</v>
      </c>
      <c r="E22" s="155" t="s">
        <v>127</v>
      </c>
      <c r="F22" s="155" t="s">
        <v>128</v>
      </c>
      <c r="G22" s="155" t="s">
        <v>227</v>
      </c>
      <c r="H22" s="155" t="s">
        <v>228</v>
      </c>
      <c r="I22" s="148">
        <v>74411.06</v>
      </c>
      <c r="J22" s="148">
        <v>74411.06</v>
      </c>
      <c r="K22" s="25"/>
      <c r="L22" s="25"/>
      <c r="M22" s="149">
        <v>74411.06</v>
      </c>
      <c r="N22" s="25"/>
      <c r="O22" s="148"/>
      <c r="P22" s="148"/>
      <c r="Q22" s="148"/>
      <c r="R22" s="148"/>
      <c r="S22" s="148"/>
      <c r="T22" s="148"/>
      <c r="U22" s="148"/>
      <c r="V22" s="148"/>
      <c r="W22" s="148"/>
      <c r="X22" s="148"/>
    </row>
    <row r="23" s="1" customFormat="1" ht="20.25" customHeight="1" spans="1:24">
      <c r="A23" s="155" t="s">
        <v>208</v>
      </c>
      <c r="B23" s="155" t="s">
        <v>70</v>
      </c>
      <c r="C23" s="155" t="s">
        <v>229</v>
      </c>
      <c r="D23" s="155" t="s">
        <v>134</v>
      </c>
      <c r="E23" s="155" t="s">
        <v>133</v>
      </c>
      <c r="F23" s="155" t="s">
        <v>134</v>
      </c>
      <c r="G23" s="155" t="s">
        <v>230</v>
      </c>
      <c r="H23" s="155" t="s">
        <v>134</v>
      </c>
      <c r="I23" s="148">
        <v>2232331.8</v>
      </c>
      <c r="J23" s="148">
        <v>2232331.8</v>
      </c>
      <c r="K23" s="25"/>
      <c r="L23" s="25"/>
      <c r="M23" s="149">
        <v>2232331.8</v>
      </c>
      <c r="N23" s="25"/>
      <c r="O23" s="148"/>
      <c r="P23" s="148"/>
      <c r="Q23" s="148"/>
      <c r="R23" s="148"/>
      <c r="S23" s="148"/>
      <c r="T23" s="148"/>
      <c r="U23" s="148"/>
      <c r="V23" s="148"/>
      <c r="W23" s="148"/>
      <c r="X23" s="148"/>
    </row>
    <row r="24" s="1" customFormat="1" ht="20.25" customHeight="1" spans="1:24">
      <c r="A24" s="155" t="s">
        <v>208</v>
      </c>
      <c r="B24" s="155" t="s">
        <v>70</v>
      </c>
      <c r="C24" s="155" t="s">
        <v>231</v>
      </c>
      <c r="D24" s="155" t="s">
        <v>232</v>
      </c>
      <c r="E24" s="155" t="s">
        <v>117</v>
      </c>
      <c r="F24" s="155" t="s">
        <v>118</v>
      </c>
      <c r="G24" s="155" t="s">
        <v>233</v>
      </c>
      <c r="H24" s="155" t="s">
        <v>234</v>
      </c>
      <c r="I24" s="148">
        <v>61059.6</v>
      </c>
      <c r="J24" s="148">
        <v>61059.6</v>
      </c>
      <c r="K24" s="25"/>
      <c r="L24" s="25"/>
      <c r="M24" s="149">
        <v>61059.6</v>
      </c>
      <c r="N24" s="25"/>
      <c r="O24" s="148"/>
      <c r="P24" s="148"/>
      <c r="Q24" s="148"/>
      <c r="R24" s="148"/>
      <c r="S24" s="148"/>
      <c r="T24" s="148"/>
      <c r="U24" s="148"/>
      <c r="V24" s="148"/>
      <c r="W24" s="148"/>
      <c r="X24" s="148"/>
    </row>
    <row r="25" s="1" customFormat="1" ht="20.25" customHeight="1" spans="1:24">
      <c r="A25" s="155" t="s">
        <v>208</v>
      </c>
      <c r="B25" s="155" t="s">
        <v>70</v>
      </c>
      <c r="C25" s="155" t="s">
        <v>235</v>
      </c>
      <c r="D25" s="155" t="s">
        <v>236</v>
      </c>
      <c r="E25" s="155" t="s">
        <v>99</v>
      </c>
      <c r="F25" s="155" t="s">
        <v>100</v>
      </c>
      <c r="G25" s="155" t="s">
        <v>237</v>
      </c>
      <c r="H25" s="155" t="s">
        <v>236</v>
      </c>
      <c r="I25" s="148">
        <v>306240</v>
      </c>
      <c r="J25" s="148">
        <v>306240</v>
      </c>
      <c r="K25" s="25"/>
      <c r="L25" s="25"/>
      <c r="M25" s="149">
        <v>306240</v>
      </c>
      <c r="N25" s="25"/>
      <c r="O25" s="148"/>
      <c r="P25" s="148"/>
      <c r="Q25" s="148"/>
      <c r="R25" s="148"/>
      <c r="S25" s="148"/>
      <c r="T25" s="148"/>
      <c r="U25" s="148"/>
      <c r="V25" s="148"/>
      <c r="W25" s="148"/>
      <c r="X25" s="148"/>
    </row>
    <row r="26" s="1" customFormat="1" ht="20.25" customHeight="1" spans="1:24">
      <c r="A26" s="155" t="s">
        <v>208</v>
      </c>
      <c r="B26" s="155" t="s">
        <v>70</v>
      </c>
      <c r="C26" s="155" t="s">
        <v>238</v>
      </c>
      <c r="D26" s="155" t="s">
        <v>239</v>
      </c>
      <c r="E26" s="155" t="s">
        <v>99</v>
      </c>
      <c r="F26" s="155" t="s">
        <v>100</v>
      </c>
      <c r="G26" s="155" t="s">
        <v>240</v>
      </c>
      <c r="H26" s="155" t="s">
        <v>241</v>
      </c>
      <c r="I26" s="148">
        <v>51000</v>
      </c>
      <c r="J26" s="148">
        <v>51000</v>
      </c>
      <c r="K26" s="25"/>
      <c r="L26" s="25"/>
      <c r="M26" s="149">
        <v>51000</v>
      </c>
      <c r="N26" s="25"/>
      <c r="O26" s="148"/>
      <c r="P26" s="148"/>
      <c r="Q26" s="148"/>
      <c r="R26" s="148"/>
      <c r="S26" s="148"/>
      <c r="T26" s="148"/>
      <c r="U26" s="148"/>
      <c r="V26" s="148"/>
      <c r="W26" s="148"/>
      <c r="X26" s="148"/>
    </row>
    <row r="27" s="1" customFormat="1" ht="20.25" customHeight="1" spans="1:24">
      <c r="A27" s="155" t="s">
        <v>208</v>
      </c>
      <c r="B27" s="155" t="s">
        <v>70</v>
      </c>
      <c r="C27" s="155" t="s">
        <v>238</v>
      </c>
      <c r="D27" s="155" t="s">
        <v>239</v>
      </c>
      <c r="E27" s="155" t="s">
        <v>99</v>
      </c>
      <c r="F27" s="155" t="s">
        <v>100</v>
      </c>
      <c r="G27" s="155" t="s">
        <v>242</v>
      </c>
      <c r="H27" s="155" t="s">
        <v>243</v>
      </c>
      <c r="I27" s="148">
        <v>72600</v>
      </c>
      <c r="J27" s="148">
        <v>72600</v>
      </c>
      <c r="K27" s="25"/>
      <c r="L27" s="25"/>
      <c r="M27" s="149">
        <v>72600</v>
      </c>
      <c r="N27" s="25"/>
      <c r="O27" s="148"/>
      <c r="P27" s="148"/>
      <c r="Q27" s="148"/>
      <c r="R27" s="148"/>
      <c r="S27" s="148"/>
      <c r="T27" s="148"/>
      <c r="U27" s="148"/>
      <c r="V27" s="148"/>
      <c r="W27" s="148"/>
      <c r="X27" s="148"/>
    </row>
    <row r="28" s="1" customFormat="1" ht="20.25" customHeight="1" spans="1:24">
      <c r="A28" s="155" t="s">
        <v>208</v>
      </c>
      <c r="B28" s="155" t="s">
        <v>70</v>
      </c>
      <c r="C28" s="155" t="s">
        <v>244</v>
      </c>
      <c r="D28" s="155" t="s">
        <v>245</v>
      </c>
      <c r="E28" s="155" t="s">
        <v>117</v>
      </c>
      <c r="F28" s="155" t="s">
        <v>118</v>
      </c>
      <c r="G28" s="155" t="s">
        <v>246</v>
      </c>
      <c r="H28" s="155" t="s">
        <v>247</v>
      </c>
      <c r="I28" s="148">
        <v>55728</v>
      </c>
      <c r="J28" s="148">
        <v>55728</v>
      </c>
      <c r="K28" s="25"/>
      <c r="L28" s="25"/>
      <c r="M28" s="149">
        <v>55728</v>
      </c>
      <c r="N28" s="25"/>
      <c r="O28" s="148"/>
      <c r="P28" s="148"/>
      <c r="Q28" s="148"/>
      <c r="R28" s="148"/>
      <c r="S28" s="148"/>
      <c r="T28" s="148"/>
      <c r="U28" s="148"/>
      <c r="V28" s="148"/>
      <c r="W28" s="148"/>
      <c r="X28" s="148"/>
    </row>
    <row r="29" s="1" customFormat="1" ht="20.25" customHeight="1" spans="1:24">
      <c r="A29" s="155" t="s">
        <v>208</v>
      </c>
      <c r="B29" s="155" t="s">
        <v>70</v>
      </c>
      <c r="C29" s="155" t="s">
        <v>248</v>
      </c>
      <c r="D29" s="155" t="s">
        <v>249</v>
      </c>
      <c r="E29" s="155" t="s">
        <v>97</v>
      </c>
      <c r="F29" s="155" t="s">
        <v>98</v>
      </c>
      <c r="G29" s="155" t="s">
        <v>242</v>
      </c>
      <c r="H29" s="155" t="s">
        <v>243</v>
      </c>
      <c r="I29" s="148">
        <v>192600</v>
      </c>
      <c r="J29" s="148">
        <v>192600</v>
      </c>
      <c r="K29" s="25"/>
      <c r="L29" s="25"/>
      <c r="M29" s="149">
        <v>192600</v>
      </c>
      <c r="N29" s="25"/>
      <c r="O29" s="148"/>
      <c r="P29" s="148"/>
      <c r="Q29" s="148"/>
      <c r="R29" s="148"/>
      <c r="S29" s="148"/>
      <c r="T29" s="148"/>
      <c r="U29" s="148"/>
      <c r="V29" s="148"/>
      <c r="W29" s="148"/>
      <c r="X29" s="148"/>
    </row>
    <row r="30" s="1" customFormat="1" ht="20.25" customHeight="1" spans="1:24">
      <c r="A30" s="155" t="s">
        <v>208</v>
      </c>
      <c r="B30" s="155" t="s">
        <v>70</v>
      </c>
      <c r="C30" s="155" t="s">
        <v>250</v>
      </c>
      <c r="D30" s="155" t="s">
        <v>251</v>
      </c>
      <c r="E30" s="155" t="s">
        <v>99</v>
      </c>
      <c r="F30" s="155" t="s">
        <v>100</v>
      </c>
      <c r="G30" s="155" t="s">
        <v>215</v>
      </c>
      <c r="H30" s="155" t="s">
        <v>216</v>
      </c>
      <c r="I30" s="148">
        <v>2376000</v>
      </c>
      <c r="J30" s="148">
        <v>2376000</v>
      </c>
      <c r="K30" s="25"/>
      <c r="L30" s="25"/>
      <c r="M30" s="149">
        <v>2376000</v>
      </c>
      <c r="N30" s="25"/>
      <c r="O30" s="148"/>
      <c r="P30" s="148"/>
      <c r="Q30" s="148"/>
      <c r="R30" s="148"/>
      <c r="S30" s="148"/>
      <c r="T30" s="148"/>
      <c r="U30" s="148"/>
      <c r="V30" s="148"/>
      <c r="W30" s="148"/>
      <c r="X30" s="148"/>
    </row>
    <row r="31" s="1" customFormat="1" ht="20.25" customHeight="1" spans="1:24">
      <c r="A31" s="155" t="s">
        <v>208</v>
      </c>
      <c r="B31" s="155" t="s">
        <v>70</v>
      </c>
      <c r="C31" s="155" t="s">
        <v>252</v>
      </c>
      <c r="D31" s="155" t="s">
        <v>253</v>
      </c>
      <c r="E31" s="155" t="s">
        <v>105</v>
      </c>
      <c r="F31" s="155" t="s">
        <v>106</v>
      </c>
      <c r="G31" s="155" t="s">
        <v>240</v>
      </c>
      <c r="H31" s="155" t="s">
        <v>241</v>
      </c>
      <c r="I31" s="148">
        <v>1360</v>
      </c>
      <c r="J31" s="148">
        <v>1360</v>
      </c>
      <c r="K31" s="25"/>
      <c r="L31" s="25"/>
      <c r="M31" s="149">
        <v>1360</v>
      </c>
      <c r="N31" s="25"/>
      <c r="O31" s="148"/>
      <c r="P31" s="148"/>
      <c r="Q31" s="148"/>
      <c r="R31" s="148"/>
      <c r="S31" s="148"/>
      <c r="T31" s="148"/>
      <c r="U31" s="148"/>
      <c r="V31" s="148"/>
      <c r="W31" s="148"/>
      <c r="X31" s="148"/>
    </row>
    <row r="32" s="1" customFormat="1" ht="20.25" customHeight="1" spans="1:24">
      <c r="A32" s="155" t="s">
        <v>208</v>
      </c>
      <c r="B32" s="155" t="s">
        <v>70</v>
      </c>
      <c r="C32" s="155" t="s">
        <v>252</v>
      </c>
      <c r="D32" s="155" t="s">
        <v>253</v>
      </c>
      <c r="E32" s="155" t="s">
        <v>99</v>
      </c>
      <c r="F32" s="155" t="s">
        <v>100</v>
      </c>
      <c r="G32" s="155" t="s">
        <v>242</v>
      </c>
      <c r="H32" s="155" t="s">
        <v>243</v>
      </c>
      <c r="I32" s="148">
        <v>27699.36</v>
      </c>
      <c r="J32" s="148">
        <v>27699.36</v>
      </c>
      <c r="K32" s="25"/>
      <c r="L32" s="25"/>
      <c r="M32" s="149">
        <v>27699.36</v>
      </c>
      <c r="N32" s="25"/>
      <c r="O32" s="148"/>
      <c r="P32" s="148"/>
      <c r="Q32" s="148"/>
      <c r="R32" s="148"/>
      <c r="S32" s="148"/>
      <c r="T32" s="148"/>
      <c r="U32" s="148"/>
      <c r="V32" s="148"/>
      <c r="W32" s="148"/>
      <c r="X32" s="148"/>
    </row>
    <row r="33" s="1" customFormat="1" ht="20.25" customHeight="1" spans="1:24">
      <c r="A33" s="155" t="s">
        <v>208</v>
      </c>
      <c r="B33" s="155" t="s">
        <v>70</v>
      </c>
      <c r="C33" s="155" t="s">
        <v>252</v>
      </c>
      <c r="D33" s="155" t="s">
        <v>253</v>
      </c>
      <c r="E33" s="155" t="s">
        <v>99</v>
      </c>
      <c r="F33" s="155" t="s">
        <v>100</v>
      </c>
      <c r="G33" s="155" t="s">
        <v>242</v>
      </c>
      <c r="H33" s="155" t="s">
        <v>243</v>
      </c>
      <c r="I33" s="148">
        <v>32925.36</v>
      </c>
      <c r="J33" s="148">
        <v>32925.36</v>
      </c>
      <c r="K33" s="25"/>
      <c r="L33" s="25"/>
      <c r="M33" s="149">
        <v>32925.36</v>
      </c>
      <c r="N33" s="25"/>
      <c r="O33" s="148"/>
      <c r="P33" s="148"/>
      <c r="Q33" s="148"/>
      <c r="R33" s="148"/>
      <c r="S33" s="148"/>
      <c r="T33" s="148"/>
      <c r="U33" s="148"/>
      <c r="V33" s="148"/>
      <c r="W33" s="148"/>
      <c r="X33" s="148"/>
    </row>
    <row r="34" s="1" customFormat="1" ht="20.25" customHeight="1" spans="1:24">
      <c r="A34" s="155" t="s">
        <v>208</v>
      </c>
      <c r="B34" s="155" t="s">
        <v>70</v>
      </c>
      <c r="C34" s="155" t="s">
        <v>254</v>
      </c>
      <c r="D34" s="155" t="s">
        <v>228</v>
      </c>
      <c r="E34" s="155" t="s">
        <v>125</v>
      </c>
      <c r="F34" s="155" t="s">
        <v>126</v>
      </c>
      <c r="G34" s="155" t="s">
        <v>225</v>
      </c>
      <c r="H34" s="155" t="s">
        <v>226</v>
      </c>
      <c r="I34" s="148">
        <v>340000</v>
      </c>
      <c r="J34" s="148">
        <v>340000</v>
      </c>
      <c r="K34" s="25"/>
      <c r="L34" s="25"/>
      <c r="M34" s="149">
        <v>340000</v>
      </c>
      <c r="N34" s="25"/>
      <c r="O34" s="148"/>
      <c r="P34" s="148"/>
      <c r="Q34" s="148"/>
      <c r="R34" s="148"/>
      <c r="S34" s="148"/>
      <c r="T34" s="148"/>
      <c r="U34" s="148"/>
      <c r="V34" s="148"/>
      <c r="W34" s="148"/>
      <c r="X34" s="148"/>
    </row>
    <row r="35" s="1" customFormat="1" ht="20.25" customHeight="1" spans="1:24">
      <c r="A35" s="155" t="s">
        <v>208</v>
      </c>
      <c r="B35" s="155" t="s">
        <v>70</v>
      </c>
      <c r="C35" s="155" t="s">
        <v>255</v>
      </c>
      <c r="D35" s="155" t="s">
        <v>256</v>
      </c>
      <c r="E35" s="155" t="s">
        <v>99</v>
      </c>
      <c r="F35" s="155" t="s">
        <v>100</v>
      </c>
      <c r="G35" s="155" t="s">
        <v>215</v>
      </c>
      <c r="H35" s="155" t="s">
        <v>216</v>
      </c>
      <c r="I35" s="148">
        <v>87997</v>
      </c>
      <c r="J35" s="148">
        <v>87997</v>
      </c>
      <c r="K35" s="25"/>
      <c r="L35" s="25"/>
      <c r="M35" s="149">
        <v>87997</v>
      </c>
      <c r="N35" s="25"/>
      <c r="O35" s="148"/>
      <c r="P35" s="148"/>
      <c r="Q35" s="148"/>
      <c r="R35" s="148"/>
      <c r="S35" s="148"/>
      <c r="T35" s="148"/>
      <c r="U35" s="148"/>
      <c r="V35" s="148"/>
      <c r="W35" s="148"/>
      <c r="X35" s="148"/>
    </row>
    <row r="36" s="1" customFormat="1" ht="20.25" customHeight="1" spans="1:24">
      <c r="A36" s="155" t="s">
        <v>208</v>
      </c>
      <c r="B36" s="155" t="s">
        <v>70</v>
      </c>
      <c r="C36" s="155" t="s">
        <v>257</v>
      </c>
      <c r="D36" s="155" t="s">
        <v>258</v>
      </c>
      <c r="E36" s="155" t="s">
        <v>99</v>
      </c>
      <c r="F36" s="155" t="s">
        <v>100</v>
      </c>
      <c r="G36" s="155" t="s">
        <v>259</v>
      </c>
      <c r="H36" s="155" t="s">
        <v>258</v>
      </c>
      <c r="I36" s="148">
        <v>87840</v>
      </c>
      <c r="J36" s="148">
        <v>87840</v>
      </c>
      <c r="K36" s="25"/>
      <c r="L36" s="25"/>
      <c r="M36" s="149">
        <v>87840</v>
      </c>
      <c r="N36" s="25"/>
      <c r="O36" s="148"/>
      <c r="P36" s="148"/>
      <c r="Q36" s="148"/>
      <c r="R36" s="148"/>
      <c r="S36" s="148"/>
      <c r="T36" s="148"/>
      <c r="U36" s="148"/>
      <c r="V36" s="148"/>
      <c r="W36" s="148"/>
      <c r="X36" s="148"/>
    </row>
    <row r="37" s="1" customFormat="1" ht="17.25" customHeight="1" spans="1:24">
      <c r="A37" s="142" t="s">
        <v>181</v>
      </c>
      <c r="B37" s="143"/>
      <c r="C37" s="156"/>
      <c r="D37" s="156"/>
      <c r="E37" s="156"/>
      <c r="F37" s="156"/>
      <c r="G37" s="156"/>
      <c r="H37" s="157"/>
      <c r="I37" s="148">
        <v>31101211.26</v>
      </c>
      <c r="J37" s="148">
        <v>31101211.26</v>
      </c>
      <c r="K37" s="148"/>
      <c r="L37" s="148"/>
      <c r="M37" s="149">
        <v>31101211.26</v>
      </c>
      <c r="N37" s="148"/>
      <c r="O37" s="148"/>
      <c r="P37" s="148"/>
      <c r="Q37" s="148"/>
      <c r="R37" s="148"/>
      <c r="S37" s="148"/>
      <c r="T37" s="148"/>
      <c r="U37" s="148"/>
      <c r="V37" s="148"/>
      <c r="W37" s="148"/>
      <c r="X37" s="148"/>
    </row>
  </sheetData>
  <mergeCells count="31">
    <mergeCell ref="A3:X3"/>
    <mergeCell ref="A4:H4"/>
    <mergeCell ref="I5:X5"/>
    <mergeCell ref="J6:N6"/>
    <mergeCell ref="O6:Q6"/>
    <mergeCell ref="S6:X6"/>
    <mergeCell ref="A37:H37"/>
    <mergeCell ref="A5:A8"/>
    <mergeCell ref="B5:B8"/>
    <mergeCell ref="C5:C8"/>
    <mergeCell ref="D5:D8"/>
    <mergeCell ref="E5:E8"/>
    <mergeCell ref="F5:F8"/>
    <mergeCell ref="G5:G8"/>
    <mergeCell ref="H5:H8"/>
    <mergeCell ref="I6:I8"/>
    <mergeCell ref="J7:J8"/>
    <mergeCell ref="K7:K8"/>
    <mergeCell ref="L7:L8"/>
    <mergeCell ref="M7:M8"/>
    <mergeCell ref="N7:N8"/>
    <mergeCell ref="O7:O8"/>
    <mergeCell ref="P7:P8"/>
    <mergeCell ref="Q7:Q8"/>
    <mergeCell ref="R6:R8"/>
    <mergeCell ref="S7:S8"/>
    <mergeCell ref="T7:T8"/>
    <mergeCell ref="U7:U8"/>
    <mergeCell ref="V7:V8"/>
    <mergeCell ref="W7:W8"/>
    <mergeCell ref="X7:X8"/>
  </mergeCells>
  <printOptions horizontalCentered="1"/>
  <pageMargins left="0.37" right="0.37" top="0.56" bottom="0.56" header="0.48" footer="0.48"/>
  <pageSetup paperSize="9" scale="56" orientation="landscape"/>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W41"/>
  <sheetViews>
    <sheetView showZeros="0" tabSelected="1" zoomScale="55" zoomScaleNormal="55" workbookViewId="0">
      <pane ySplit="1" topLeftCell="A2" activePane="bottomLeft" state="frozen"/>
      <selection/>
      <selection pane="bottomLeft" activeCell="G20" sqref="G20"/>
    </sheetView>
  </sheetViews>
  <sheetFormatPr defaultColWidth="9.125" defaultRowHeight="14.25" customHeight="1"/>
  <cols>
    <col min="1" max="1" width="10.25" customWidth="1"/>
    <col min="2" max="2" width="13.375" customWidth="1"/>
    <col min="3" max="3" width="32.875" customWidth="1"/>
    <col min="4" max="4" width="23.875" customWidth="1"/>
    <col min="5" max="5" width="11.125" customWidth="1"/>
    <col min="6" max="6" width="17.75" customWidth="1"/>
    <col min="7" max="7" width="9.875" customWidth="1"/>
    <col min="8" max="8" width="17.75" customWidth="1"/>
    <col min="9" max="13" width="20" customWidth="1"/>
    <col min="14" max="14" width="12.25" customWidth="1"/>
    <col min="15" max="15" width="12.75" customWidth="1"/>
    <col min="16" max="16" width="11.125" customWidth="1"/>
    <col min="17" max="21" width="19.875" customWidth="1"/>
    <col min="22" max="22" width="20" customWidth="1"/>
    <col min="23" max="23" width="19.875" customWidth="1"/>
  </cols>
  <sheetData>
    <row r="1" ht="13.5" customHeight="1" spans="2:23">
      <c r="B1" s="140"/>
      <c r="E1" s="3"/>
      <c r="F1" s="3"/>
      <c r="G1" s="3"/>
      <c r="H1" s="3"/>
      <c r="U1" s="140"/>
      <c r="W1" s="150" t="s">
        <v>260</v>
      </c>
    </row>
    <row r="2" ht="46.5" customHeight="1" spans="1:23">
      <c r="A2" s="5" t="str">
        <f>"2025"&amp;"年部门项目支出预算表"</f>
        <v>2025年部门项目支出预算表</v>
      </c>
      <c r="B2" s="5"/>
      <c r="C2" s="5"/>
      <c r="D2" s="5"/>
      <c r="E2" s="5"/>
      <c r="F2" s="5"/>
      <c r="G2" s="5"/>
      <c r="H2" s="5"/>
      <c r="I2" s="5"/>
      <c r="J2" s="5"/>
      <c r="K2" s="5"/>
      <c r="L2" s="5"/>
      <c r="M2" s="5"/>
      <c r="N2" s="5"/>
      <c r="O2" s="5"/>
      <c r="P2" s="5"/>
      <c r="Q2" s="5"/>
      <c r="R2" s="5"/>
      <c r="S2" s="5"/>
      <c r="T2" s="5"/>
      <c r="U2" s="5"/>
      <c r="V2" s="5"/>
      <c r="W2" s="5"/>
    </row>
    <row r="3" ht="13.5" customHeight="1" spans="1:23">
      <c r="A3" s="6" t="str">
        <f>"单位名称："&amp;"寻甸回族彝族自治县塘子街道办事处中心学校"</f>
        <v>单位名称：寻甸回族彝族自治县塘子街道办事处中心学校</v>
      </c>
      <c r="B3" s="7"/>
      <c r="C3" s="7"/>
      <c r="D3" s="7"/>
      <c r="E3" s="7"/>
      <c r="F3" s="7"/>
      <c r="G3" s="7"/>
      <c r="H3" s="7"/>
      <c r="I3" s="8"/>
      <c r="J3" s="8"/>
      <c r="K3" s="8"/>
      <c r="L3" s="8"/>
      <c r="M3" s="8"/>
      <c r="N3" s="8"/>
      <c r="O3" s="8"/>
      <c r="P3" s="8"/>
      <c r="Q3" s="8"/>
      <c r="U3" s="140"/>
      <c r="W3" s="122" t="s">
        <v>1</v>
      </c>
    </row>
    <row r="4" ht="21.75" customHeight="1" spans="1:23">
      <c r="A4" s="10" t="s">
        <v>261</v>
      </c>
      <c r="B4" s="11" t="s">
        <v>192</v>
      </c>
      <c r="C4" s="10" t="s">
        <v>193</v>
      </c>
      <c r="D4" s="10" t="s">
        <v>262</v>
      </c>
      <c r="E4" s="11" t="s">
        <v>194</v>
      </c>
      <c r="F4" s="11" t="s">
        <v>195</v>
      </c>
      <c r="G4" s="11" t="s">
        <v>263</v>
      </c>
      <c r="H4" s="11" t="s">
        <v>264</v>
      </c>
      <c r="I4" s="29" t="s">
        <v>55</v>
      </c>
      <c r="J4" s="12" t="s">
        <v>265</v>
      </c>
      <c r="K4" s="13"/>
      <c r="L4" s="13"/>
      <c r="M4" s="14"/>
      <c r="N4" s="12" t="s">
        <v>200</v>
      </c>
      <c r="O4" s="13"/>
      <c r="P4" s="14"/>
      <c r="Q4" s="11" t="s">
        <v>61</v>
      </c>
      <c r="R4" s="12" t="s">
        <v>62</v>
      </c>
      <c r="S4" s="13"/>
      <c r="T4" s="13"/>
      <c r="U4" s="13"/>
      <c r="V4" s="13"/>
      <c r="W4" s="14"/>
    </row>
    <row r="5" ht="21.75" customHeight="1" spans="1:23">
      <c r="A5" s="15"/>
      <c r="B5" s="30"/>
      <c r="C5" s="15"/>
      <c r="D5" s="15"/>
      <c r="E5" s="16"/>
      <c r="F5" s="16"/>
      <c r="G5" s="16"/>
      <c r="H5" s="16"/>
      <c r="I5" s="30"/>
      <c r="J5" s="144" t="s">
        <v>58</v>
      </c>
      <c r="K5" s="145"/>
      <c r="L5" s="11" t="s">
        <v>59</v>
      </c>
      <c r="M5" s="11" t="s">
        <v>60</v>
      </c>
      <c r="N5" s="11" t="s">
        <v>58</v>
      </c>
      <c r="O5" s="11" t="s">
        <v>59</v>
      </c>
      <c r="P5" s="11" t="s">
        <v>60</v>
      </c>
      <c r="Q5" s="16"/>
      <c r="R5" s="11" t="s">
        <v>57</v>
      </c>
      <c r="S5" s="11" t="s">
        <v>64</v>
      </c>
      <c r="T5" s="11" t="s">
        <v>206</v>
      </c>
      <c r="U5" s="11" t="s">
        <v>66</v>
      </c>
      <c r="V5" s="11" t="s">
        <v>67</v>
      </c>
      <c r="W5" s="11" t="s">
        <v>68</v>
      </c>
    </row>
    <row r="6" ht="21" customHeight="1" spans="1:23">
      <c r="A6" s="30"/>
      <c r="B6" s="30"/>
      <c r="C6" s="30"/>
      <c r="D6" s="30"/>
      <c r="E6" s="30"/>
      <c r="F6" s="30"/>
      <c r="G6" s="30"/>
      <c r="H6" s="30"/>
      <c r="I6" s="30"/>
      <c r="J6" s="146" t="s">
        <v>57</v>
      </c>
      <c r="K6" s="147"/>
      <c r="L6" s="30"/>
      <c r="M6" s="30"/>
      <c r="N6" s="30"/>
      <c r="O6" s="30"/>
      <c r="P6" s="30"/>
      <c r="Q6" s="30"/>
      <c r="R6" s="30"/>
      <c r="S6" s="30"/>
      <c r="T6" s="30"/>
      <c r="U6" s="30"/>
      <c r="V6" s="30"/>
      <c r="W6" s="30"/>
    </row>
    <row r="7" ht="39.75" customHeight="1" spans="1:23">
      <c r="A7" s="18"/>
      <c r="B7" s="20"/>
      <c r="C7" s="18"/>
      <c r="D7" s="18"/>
      <c r="E7" s="19"/>
      <c r="F7" s="19"/>
      <c r="G7" s="19"/>
      <c r="H7" s="19"/>
      <c r="I7" s="20"/>
      <c r="J7" s="71" t="s">
        <v>57</v>
      </c>
      <c r="K7" s="71" t="s">
        <v>266</v>
      </c>
      <c r="L7" s="19"/>
      <c r="M7" s="19"/>
      <c r="N7" s="19"/>
      <c r="O7" s="19"/>
      <c r="P7" s="19"/>
      <c r="Q7" s="19"/>
      <c r="R7" s="19"/>
      <c r="S7" s="19"/>
      <c r="T7" s="19"/>
      <c r="U7" s="20"/>
      <c r="V7" s="19"/>
      <c r="W7" s="19"/>
    </row>
    <row r="8" ht="15" customHeight="1" spans="1:23">
      <c r="A8" s="21">
        <v>1</v>
      </c>
      <c r="B8" s="21">
        <v>2</v>
      </c>
      <c r="C8" s="21">
        <v>3</v>
      </c>
      <c r="D8" s="21">
        <v>4</v>
      </c>
      <c r="E8" s="21">
        <v>5</v>
      </c>
      <c r="F8" s="21">
        <v>6</v>
      </c>
      <c r="G8" s="21">
        <v>7</v>
      </c>
      <c r="H8" s="21">
        <v>8</v>
      </c>
      <c r="I8" s="21">
        <v>9</v>
      </c>
      <c r="J8" s="21">
        <v>10</v>
      </c>
      <c r="K8" s="21">
        <v>11</v>
      </c>
      <c r="L8" s="39">
        <v>12</v>
      </c>
      <c r="M8" s="39">
        <v>13</v>
      </c>
      <c r="N8" s="39">
        <v>14</v>
      </c>
      <c r="O8" s="39">
        <v>15</v>
      </c>
      <c r="P8" s="39">
        <v>16</v>
      </c>
      <c r="Q8" s="39">
        <v>17</v>
      </c>
      <c r="R8" s="39">
        <v>18</v>
      </c>
      <c r="S8" s="39">
        <v>19</v>
      </c>
      <c r="T8" s="39">
        <v>20</v>
      </c>
      <c r="U8" s="21">
        <v>21</v>
      </c>
      <c r="V8" s="39">
        <v>22</v>
      </c>
      <c r="W8" s="21">
        <v>23</v>
      </c>
    </row>
    <row r="9" s="1" customFormat="1" ht="21.75" customHeight="1" spans="1:23">
      <c r="A9" s="141" t="s">
        <v>267</v>
      </c>
      <c r="B9" s="141" t="s">
        <v>268</v>
      </c>
      <c r="C9" s="141" t="s">
        <v>269</v>
      </c>
      <c r="D9" s="141" t="s">
        <v>70</v>
      </c>
      <c r="E9" s="141" t="s">
        <v>99</v>
      </c>
      <c r="F9" s="141" t="s">
        <v>100</v>
      </c>
      <c r="G9" s="141" t="s">
        <v>240</v>
      </c>
      <c r="H9" s="141" t="s">
        <v>241</v>
      </c>
      <c r="I9" s="148">
        <v>13200</v>
      </c>
      <c r="J9" s="148">
        <v>13200</v>
      </c>
      <c r="K9" s="149">
        <v>13200</v>
      </c>
      <c r="L9" s="148"/>
      <c r="M9" s="148"/>
      <c r="N9" s="148"/>
      <c r="O9" s="148"/>
      <c r="P9" s="148"/>
      <c r="Q9" s="148"/>
      <c r="R9" s="148"/>
      <c r="S9" s="148"/>
      <c r="T9" s="148"/>
      <c r="U9" s="148"/>
      <c r="V9" s="148"/>
      <c r="W9" s="148"/>
    </row>
    <row r="10" s="1" customFormat="1" ht="21.75" customHeight="1" spans="1:23">
      <c r="A10" s="141" t="s">
        <v>267</v>
      </c>
      <c r="B10" s="141" t="s">
        <v>270</v>
      </c>
      <c r="C10" s="141" t="s">
        <v>271</v>
      </c>
      <c r="D10" s="141" t="s">
        <v>70</v>
      </c>
      <c r="E10" s="141" t="s">
        <v>97</v>
      </c>
      <c r="F10" s="141" t="s">
        <v>98</v>
      </c>
      <c r="G10" s="141" t="s">
        <v>240</v>
      </c>
      <c r="H10" s="141" t="s">
        <v>241</v>
      </c>
      <c r="I10" s="148">
        <v>122000</v>
      </c>
      <c r="J10" s="148">
        <v>122000</v>
      </c>
      <c r="K10" s="149">
        <v>122000</v>
      </c>
      <c r="L10" s="148"/>
      <c r="M10" s="148"/>
      <c r="N10" s="148"/>
      <c r="O10" s="148"/>
      <c r="P10" s="148"/>
      <c r="Q10" s="148"/>
      <c r="R10" s="148"/>
      <c r="S10" s="148"/>
      <c r="T10" s="148"/>
      <c r="U10" s="148"/>
      <c r="V10" s="148"/>
      <c r="W10" s="148"/>
    </row>
    <row r="11" s="1" customFormat="1" ht="21.75" customHeight="1" spans="1:23">
      <c r="A11" s="141" t="s">
        <v>267</v>
      </c>
      <c r="B11" s="141" t="s">
        <v>270</v>
      </c>
      <c r="C11" s="141" t="s">
        <v>271</v>
      </c>
      <c r="D11" s="141" t="s">
        <v>70</v>
      </c>
      <c r="E11" s="141" t="s">
        <v>97</v>
      </c>
      <c r="F11" s="141" t="s">
        <v>98</v>
      </c>
      <c r="G11" s="141" t="s">
        <v>272</v>
      </c>
      <c r="H11" s="141" t="s">
        <v>273</v>
      </c>
      <c r="I11" s="148">
        <v>3000</v>
      </c>
      <c r="J11" s="148">
        <v>3000</v>
      </c>
      <c r="K11" s="149">
        <v>3000</v>
      </c>
      <c r="L11" s="148"/>
      <c r="M11" s="148"/>
      <c r="N11" s="148"/>
      <c r="O11" s="148"/>
      <c r="P11" s="148"/>
      <c r="Q11" s="148"/>
      <c r="R11" s="148"/>
      <c r="S11" s="148"/>
      <c r="T11" s="148"/>
      <c r="U11" s="148"/>
      <c r="V11" s="148"/>
      <c r="W11" s="148"/>
    </row>
    <row r="12" s="1" customFormat="1" ht="21.75" customHeight="1" spans="1:23">
      <c r="A12" s="141" t="s">
        <v>267</v>
      </c>
      <c r="B12" s="141" t="s">
        <v>270</v>
      </c>
      <c r="C12" s="141" t="s">
        <v>271</v>
      </c>
      <c r="D12" s="141" t="s">
        <v>70</v>
      </c>
      <c r="E12" s="141" t="s">
        <v>97</v>
      </c>
      <c r="F12" s="141" t="s">
        <v>98</v>
      </c>
      <c r="G12" s="141" t="s">
        <v>274</v>
      </c>
      <c r="H12" s="141" t="s">
        <v>275</v>
      </c>
      <c r="I12" s="148">
        <v>5000</v>
      </c>
      <c r="J12" s="148">
        <v>5000</v>
      </c>
      <c r="K12" s="149">
        <v>5000</v>
      </c>
      <c r="L12" s="148"/>
      <c r="M12" s="148"/>
      <c r="N12" s="148"/>
      <c r="O12" s="148"/>
      <c r="P12" s="148"/>
      <c r="Q12" s="148"/>
      <c r="R12" s="148"/>
      <c r="S12" s="148"/>
      <c r="T12" s="148"/>
      <c r="U12" s="148"/>
      <c r="V12" s="148"/>
      <c r="W12" s="148"/>
    </row>
    <row r="13" s="1" customFormat="1" ht="21.75" customHeight="1" spans="1:23">
      <c r="A13" s="141" t="s">
        <v>267</v>
      </c>
      <c r="B13" s="141" t="s">
        <v>270</v>
      </c>
      <c r="C13" s="141" t="s">
        <v>271</v>
      </c>
      <c r="D13" s="141" t="s">
        <v>70</v>
      </c>
      <c r="E13" s="141" t="s">
        <v>97</v>
      </c>
      <c r="F13" s="141" t="s">
        <v>98</v>
      </c>
      <c r="G13" s="141" t="s">
        <v>276</v>
      </c>
      <c r="H13" s="141" t="s">
        <v>277</v>
      </c>
      <c r="I13" s="148">
        <v>5000</v>
      </c>
      <c r="J13" s="148">
        <v>5000</v>
      </c>
      <c r="K13" s="149">
        <v>5000</v>
      </c>
      <c r="L13" s="148"/>
      <c r="M13" s="148"/>
      <c r="N13" s="148"/>
      <c r="O13" s="148"/>
      <c r="P13" s="148"/>
      <c r="Q13" s="148"/>
      <c r="R13" s="148"/>
      <c r="S13" s="148"/>
      <c r="T13" s="148"/>
      <c r="U13" s="148"/>
      <c r="V13" s="148"/>
      <c r="W13" s="148"/>
    </row>
    <row r="14" s="1" customFormat="1" ht="21.75" customHeight="1" spans="1:23">
      <c r="A14" s="141" t="s">
        <v>267</v>
      </c>
      <c r="B14" s="141" t="s">
        <v>270</v>
      </c>
      <c r="C14" s="141" t="s">
        <v>271</v>
      </c>
      <c r="D14" s="141" t="s">
        <v>70</v>
      </c>
      <c r="E14" s="141" t="s">
        <v>97</v>
      </c>
      <c r="F14" s="141" t="s">
        <v>98</v>
      </c>
      <c r="G14" s="141" t="s">
        <v>278</v>
      </c>
      <c r="H14" s="141" t="s">
        <v>279</v>
      </c>
      <c r="I14" s="148">
        <v>50000</v>
      </c>
      <c r="J14" s="148">
        <v>50000</v>
      </c>
      <c r="K14" s="149">
        <v>50000</v>
      </c>
      <c r="L14" s="148"/>
      <c r="M14" s="148"/>
      <c r="N14" s="148"/>
      <c r="O14" s="148"/>
      <c r="P14" s="148"/>
      <c r="Q14" s="148"/>
      <c r="R14" s="148"/>
      <c r="S14" s="148"/>
      <c r="T14" s="148"/>
      <c r="U14" s="148"/>
      <c r="V14" s="148"/>
      <c r="W14" s="148"/>
    </row>
    <row r="15" s="1" customFormat="1" ht="21.75" customHeight="1" spans="1:23">
      <c r="A15" s="141" t="s">
        <v>267</v>
      </c>
      <c r="B15" s="141" t="s">
        <v>270</v>
      </c>
      <c r="C15" s="141" t="s">
        <v>271</v>
      </c>
      <c r="D15" s="141" t="s">
        <v>70</v>
      </c>
      <c r="E15" s="141" t="s">
        <v>97</v>
      </c>
      <c r="F15" s="141" t="s">
        <v>98</v>
      </c>
      <c r="G15" s="141" t="s">
        <v>280</v>
      </c>
      <c r="H15" s="141" t="s">
        <v>281</v>
      </c>
      <c r="I15" s="148">
        <v>5000</v>
      </c>
      <c r="J15" s="148">
        <v>5000</v>
      </c>
      <c r="K15" s="149">
        <v>5000</v>
      </c>
      <c r="L15" s="148"/>
      <c r="M15" s="148"/>
      <c r="N15" s="148"/>
      <c r="O15" s="148"/>
      <c r="P15" s="148"/>
      <c r="Q15" s="148"/>
      <c r="R15" s="148"/>
      <c r="S15" s="148"/>
      <c r="T15" s="148"/>
      <c r="U15" s="148"/>
      <c r="V15" s="148"/>
      <c r="W15" s="148"/>
    </row>
    <row r="16" s="1" customFormat="1" ht="21.75" customHeight="1" spans="1:23">
      <c r="A16" s="141" t="s">
        <v>267</v>
      </c>
      <c r="B16" s="141" t="s">
        <v>270</v>
      </c>
      <c r="C16" s="141" t="s">
        <v>271</v>
      </c>
      <c r="D16" s="141" t="s">
        <v>70</v>
      </c>
      <c r="E16" s="141" t="s">
        <v>97</v>
      </c>
      <c r="F16" s="141" t="s">
        <v>98</v>
      </c>
      <c r="G16" s="141" t="s">
        <v>282</v>
      </c>
      <c r="H16" s="141" t="s">
        <v>186</v>
      </c>
      <c r="I16" s="148">
        <v>10000</v>
      </c>
      <c r="J16" s="148">
        <v>10000</v>
      </c>
      <c r="K16" s="149">
        <v>10000</v>
      </c>
      <c r="L16" s="148"/>
      <c r="M16" s="148"/>
      <c r="N16" s="148"/>
      <c r="O16" s="148"/>
      <c r="P16" s="148"/>
      <c r="Q16" s="148"/>
      <c r="R16" s="148"/>
      <c r="S16" s="148"/>
      <c r="T16" s="148"/>
      <c r="U16" s="148"/>
      <c r="V16" s="148"/>
      <c r="W16" s="148"/>
    </row>
    <row r="17" s="1" customFormat="1" ht="21.75" customHeight="1" spans="1:23">
      <c r="A17" s="141" t="s">
        <v>267</v>
      </c>
      <c r="B17" s="141" t="s">
        <v>270</v>
      </c>
      <c r="C17" s="141" t="s">
        <v>271</v>
      </c>
      <c r="D17" s="141" t="s">
        <v>70</v>
      </c>
      <c r="E17" s="141" t="s">
        <v>97</v>
      </c>
      <c r="F17" s="141" t="s">
        <v>98</v>
      </c>
      <c r="G17" s="141" t="s">
        <v>283</v>
      </c>
      <c r="H17" s="141" t="s">
        <v>284</v>
      </c>
      <c r="I17" s="148">
        <v>398050</v>
      </c>
      <c r="J17" s="148">
        <v>398050</v>
      </c>
      <c r="K17" s="149">
        <v>398050</v>
      </c>
      <c r="L17" s="148"/>
      <c r="M17" s="148"/>
      <c r="N17" s="148"/>
      <c r="O17" s="148"/>
      <c r="P17" s="148"/>
      <c r="Q17" s="148"/>
      <c r="R17" s="148"/>
      <c r="S17" s="148"/>
      <c r="T17" s="148"/>
      <c r="U17" s="148"/>
      <c r="V17" s="148"/>
      <c r="W17" s="148"/>
    </row>
    <row r="18" s="1" customFormat="1" ht="21.75" customHeight="1" spans="1:23">
      <c r="A18" s="141" t="s">
        <v>267</v>
      </c>
      <c r="B18" s="141" t="s">
        <v>285</v>
      </c>
      <c r="C18" s="141" t="s">
        <v>286</v>
      </c>
      <c r="D18" s="141" t="s">
        <v>70</v>
      </c>
      <c r="E18" s="141" t="s">
        <v>101</v>
      </c>
      <c r="F18" s="141" t="s">
        <v>102</v>
      </c>
      <c r="G18" s="141" t="s">
        <v>283</v>
      </c>
      <c r="H18" s="141" t="s">
        <v>284</v>
      </c>
      <c r="I18" s="148">
        <v>109568</v>
      </c>
      <c r="J18" s="148">
        <v>109568</v>
      </c>
      <c r="K18" s="149">
        <v>109568</v>
      </c>
      <c r="L18" s="148"/>
      <c r="M18" s="148"/>
      <c r="N18" s="148"/>
      <c r="O18" s="148"/>
      <c r="P18" s="148"/>
      <c r="Q18" s="148"/>
      <c r="R18" s="148"/>
      <c r="S18" s="148"/>
      <c r="T18" s="148"/>
      <c r="U18" s="148"/>
      <c r="V18" s="148"/>
      <c r="W18" s="148"/>
    </row>
    <row r="19" s="1" customFormat="1" ht="21.75" customHeight="1" spans="1:23">
      <c r="A19" s="141" t="s">
        <v>267</v>
      </c>
      <c r="B19" s="141" t="s">
        <v>287</v>
      </c>
      <c r="C19" s="141" t="s">
        <v>288</v>
      </c>
      <c r="D19" s="141" t="s">
        <v>70</v>
      </c>
      <c r="E19" s="141" t="s">
        <v>97</v>
      </c>
      <c r="F19" s="141" t="s">
        <v>98</v>
      </c>
      <c r="G19" s="141" t="s">
        <v>240</v>
      </c>
      <c r="H19" s="141" t="s">
        <v>241</v>
      </c>
      <c r="I19" s="148">
        <v>47800</v>
      </c>
      <c r="J19" s="148">
        <v>47800</v>
      </c>
      <c r="K19" s="149">
        <v>47800</v>
      </c>
      <c r="L19" s="148"/>
      <c r="M19" s="148"/>
      <c r="N19" s="148"/>
      <c r="O19" s="148"/>
      <c r="P19" s="148"/>
      <c r="Q19" s="148"/>
      <c r="R19" s="148"/>
      <c r="S19" s="148"/>
      <c r="T19" s="148"/>
      <c r="U19" s="148"/>
      <c r="V19" s="148"/>
      <c r="W19" s="148"/>
    </row>
    <row r="20" s="1" customFormat="1" ht="21.75" customHeight="1" spans="1:23">
      <c r="A20" s="141" t="s">
        <v>267</v>
      </c>
      <c r="B20" s="141" t="s">
        <v>289</v>
      </c>
      <c r="C20" s="141" t="s">
        <v>290</v>
      </c>
      <c r="D20" s="141" t="s">
        <v>70</v>
      </c>
      <c r="E20" s="141" t="s">
        <v>97</v>
      </c>
      <c r="F20" s="141" t="s">
        <v>98</v>
      </c>
      <c r="G20" s="141" t="s">
        <v>240</v>
      </c>
      <c r="H20" s="141" t="s">
        <v>241</v>
      </c>
      <c r="I20" s="148">
        <v>34416</v>
      </c>
      <c r="J20" s="148">
        <v>34416</v>
      </c>
      <c r="K20" s="149">
        <v>34416</v>
      </c>
      <c r="L20" s="148"/>
      <c r="M20" s="148"/>
      <c r="N20" s="148"/>
      <c r="O20" s="148"/>
      <c r="P20" s="148"/>
      <c r="Q20" s="148"/>
      <c r="R20" s="148"/>
      <c r="S20" s="148"/>
      <c r="T20" s="148"/>
      <c r="U20" s="148"/>
      <c r="V20" s="148"/>
      <c r="W20" s="148"/>
    </row>
    <row r="21" s="1" customFormat="1" ht="21.75" customHeight="1" spans="1:23">
      <c r="A21" s="141" t="s">
        <v>267</v>
      </c>
      <c r="B21" s="141" t="s">
        <v>291</v>
      </c>
      <c r="C21" s="141" t="s">
        <v>292</v>
      </c>
      <c r="D21" s="141" t="s">
        <v>70</v>
      </c>
      <c r="E21" s="141" t="s">
        <v>97</v>
      </c>
      <c r="F21" s="141" t="s">
        <v>98</v>
      </c>
      <c r="G21" s="141" t="s">
        <v>240</v>
      </c>
      <c r="H21" s="141" t="s">
        <v>241</v>
      </c>
      <c r="I21" s="148">
        <v>31261.41</v>
      </c>
      <c r="J21" s="148">
        <v>31261.41</v>
      </c>
      <c r="K21" s="149">
        <v>31261.41</v>
      </c>
      <c r="L21" s="148"/>
      <c r="M21" s="148"/>
      <c r="N21" s="148"/>
      <c r="O21" s="148"/>
      <c r="P21" s="148"/>
      <c r="Q21" s="148"/>
      <c r="R21" s="148"/>
      <c r="S21" s="148"/>
      <c r="T21" s="148"/>
      <c r="U21" s="148"/>
      <c r="V21" s="148"/>
      <c r="W21" s="148"/>
    </row>
    <row r="22" s="1" customFormat="1" ht="21.75" customHeight="1" spans="1:23">
      <c r="A22" s="141" t="s">
        <v>267</v>
      </c>
      <c r="B22" s="141" t="s">
        <v>293</v>
      </c>
      <c r="C22" s="141" t="s">
        <v>294</v>
      </c>
      <c r="D22" s="141" t="s">
        <v>70</v>
      </c>
      <c r="E22" s="141" t="s">
        <v>97</v>
      </c>
      <c r="F22" s="141" t="s">
        <v>98</v>
      </c>
      <c r="G22" s="141" t="s">
        <v>240</v>
      </c>
      <c r="H22" s="141" t="s">
        <v>241</v>
      </c>
      <c r="I22" s="148">
        <v>1626.24</v>
      </c>
      <c r="J22" s="148">
        <v>1626.24</v>
      </c>
      <c r="K22" s="149">
        <v>1626.24</v>
      </c>
      <c r="L22" s="148"/>
      <c r="M22" s="148"/>
      <c r="N22" s="148"/>
      <c r="O22" s="148"/>
      <c r="P22" s="148"/>
      <c r="Q22" s="148"/>
      <c r="R22" s="148"/>
      <c r="S22" s="148"/>
      <c r="T22" s="148"/>
      <c r="U22" s="148"/>
      <c r="V22" s="148"/>
      <c r="W22" s="148"/>
    </row>
    <row r="23" s="1" customFormat="1" ht="21.75" customHeight="1" spans="1:23">
      <c r="A23" s="141" t="s">
        <v>267</v>
      </c>
      <c r="B23" s="141" t="s">
        <v>293</v>
      </c>
      <c r="C23" s="141" t="s">
        <v>294</v>
      </c>
      <c r="D23" s="141" t="s">
        <v>70</v>
      </c>
      <c r="E23" s="141" t="s">
        <v>97</v>
      </c>
      <c r="F23" s="141" t="s">
        <v>98</v>
      </c>
      <c r="G23" s="141" t="s">
        <v>283</v>
      </c>
      <c r="H23" s="141" t="s">
        <v>284</v>
      </c>
      <c r="I23" s="148">
        <v>78910</v>
      </c>
      <c r="J23" s="148">
        <v>78910</v>
      </c>
      <c r="K23" s="149">
        <v>78910</v>
      </c>
      <c r="L23" s="148"/>
      <c r="M23" s="148"/>
      <c r="N23" s="148"/>
      <c r="O23" s="148"/>
      <c r="P23" s="148"/>
      <c r="Q23" s="148"/>
      <c r="R23" s="148"/>
      <c r="S23" s="148"/>
      <c r="T23" s="148"/>
      <c r="U23" s="148"/>
      <c r="V23" s="148"/>
      <c r="W23" s="148"/>
    </row>
    <row r="24" s="1" customFormat="1" ht="21.75" customHeight="1" spans="1:23">
      <c r="A24" s="141" t="s">
        <v>267</v>
      </c>
      <c r="B24" s="141" t="s">
        <v>295</v>
      </c>
      <c r="C24" s="141" t="s">
        <v>296</v>
      </c>
      <c r="D24" s="141" t="s">
        <v>70</v>
      </c>
      <c r="E24" s="141" t="s">
        <v>99</v>
      </c>
      <c r="F24" s="141" t="s">
        <v>100</v>
      </c>
      <c r="G24" s="141" t="s">
        <v>240</v>
      </c>
      <c r="H24" s="141" t="s">
        <v>241</v>
      </c>
      <c r="I24" s="148">
        <v>6276.1</v>
      </c>
      <c r="J24" s="148">
        <v>6276.1</v>
      </c>
      <c r="K24" s="149">
        <v>6276.1</v>
      </c>
      <c r="L24" s="148"/>
      <c r="M24" s="148"/>
      <c r="N24" s="148"/>
      <c r="O24" s="148"/>
      <c r="P24" s="148"/>
      <c r="Q24" s="148"/>
      <c r="R24" s="148"/>
      <c r="S24" s="148"/>
      <c r="T24" s="148"/>
      <c r="U24" s="148"/>
      <c r="V24" s="148"/>
      <c r="W24" s="148"/>
    </row>
    <row r="25" s="1" customFormat="1" ht="21.75" customHeight="1" spans="1:23">
      <c r="A25" s="141" t="s">
        <v>297</v>
      </c>
      <c r="B25" s="141" t="s">
        <v>298</v>
      </c>
      <c r="C25" s="141" t="s">
        <v>299</v>
      </c>
      <c r="D25" s="141" t="s">
        <v>70</v>
      </c>
      <c r="E25" s="141" t="s">
        <v>99</v>
      </c>
      <c r="F25" s="141" t="s">
        <v>100</v>
      </c>
      <c r="G25" s="141" t="s">
        <v>246</v>
      </c>
      <c r="H25" s="141" t="s">
        <v>247</v>
      </c>
      <c r="I25" s="148">
        <v>2371.91</v>
      </c>
      <c r="J25" s="148"/>
      <c r="K25" s="149"/>
      <c r="L25" s="148"/>
      <c r="M25" s="148"/>
      <c r="N25" s="148">
        <v>2371.91</v>
      </c>
      <c r="O25" s="148"/>
      <c r="P25" s="148"/>
      <c r="Q25" s="148"/>
      <c r="R25" s="148"/>
      <c r="S25" s="148"/>
      <c r="T25" s="148"/>
      <c r="U25" s="148"/>
      <c r="V25" s="148"/>
      <c r="W25" s="148"/>
    </row>
    <row r="26" s="1" customFormat="1" ht="21.75" customHeight="1" spans="1:23">
      <c r="A26" s="141" t="s">
        <v>297</v>
      </c>
      <c r="B26" s="141" t="s">
        <v>298</v>
      </c>
      <c r="C26" s="141" t="s">
        <v>299</v>
      </c>
      <c r="D26" s="141" t="s">
        <v>70</v>
      </c>
      <c r="E26" s="141" t="s">
        <v>99</v>
      </c>
      <c r="F26" s="141" t="s">
        <v>100</v>
      </c>
      <c r="G26" s="141" t="s">
        <v>246</v>
      </c>
      <c r="H26" s="141" t="s">
        <v>247</v>
      </c>
      <c r="I26" s="148">
        <v>189658.32</v>
      </c>
      <c r="J26" s="148"/>
      <c r="K26" s="149"/>
      <c r="L26" s="148"/>
      <c r="M26" s="148"/>
      <c r="N26" s="148">
        <v>189658.32</v>
      </c>
      <c r="O26" s="148"/>
      <c r="P26" s="148"/>
      <c r="Q26" s="148"/>
      <c r="R26" s="148"/>
      <c r="S26" s="148"/>
      <c r="T26" s="148"/>
      <c r="U26" s="148"/>
      <c r="V26" s="148"/>
      <c r="W26" s="148"/>
    </row>
    <row r="27" s="1" customFormat="1" ht="21.75" customHeight="1" spans="1:23">
      <c r="A27" s="141" t="s">
        <v>297</v>
      </c>
      <c r="B27" s="141" t="s">
        <v>300</v>
      </c>
      <c r="C27" s="141" t="s">
        <v>301</v>
      </c>
      <c r="D27" s="141" t="s">
        <v>70</v>
      </c>
      <c r="E27" s="141" t="s">
        <v>99</v>
      </c>
      <c r="F27" s="141" t="s">
        <v>100</v>
      </c>
      <c r="G27" s="141" t="s">
        <v>240</v>
      </c>
      <c r="H27" s="141" t="s">
        <v>241</v>
      </c>
      <c r="I27" s="148">
        <v>560</v>
      </c>
      <c r="J27" s="148"/>
      <c r="K27" s="149"/>
      <c r="L27" s="148"/>
      <c r="M27" s="148"/>
      <c r="N27" s="148">
        <v>560</v>
      </c>
      <c r="O27" s="148"/>
      <c r="P27" s="148"/>
      <c r="Q27" s="148"/>
      <c r="R27" s="148"/>
      <c r="S27" s="148"/>
      <c r="T27" s="148"/>
      <c r="U27" s="148"/>
      <c r="V27" s="148"/>
      <c r="W27" s="148"/>
    </row>
    <row r="28" s="1" customFormat="1" ht="21.75" customHeight="1" spans="1:23">
      <c r="A28" s="141" t="s">
        <v>297</v>
      </c>
      <c r="B28" s="141" t="s">
        <v>300</v>
      </c>
      <c r="C28" s="141" t="s">
        <v>301</v>
      </c>
      <c r="D28" s="141" t="s">
        <v>70</v>
      </c>
      <c r="E28" s="141" t="s">
        <v>99</v>
      </c>
      <c r="F28" s="141" t="s">
        <v>100</v>
      </c>
      <c r="G28" s="141" t="s">
        <v>240</v>
      </c>
      <c r="H28" s="141" t="s">
        <v>241</v>
      </c>
      <c r="I28" s="148">
        <v>20430</v>
      </c>
      <c r="J28" s="148"/>
      <c r="K28" s="149"/>
      <c r="L28" s="148"/>
      <c r="M28" s="148"/>
      <c r="N28" s="148">
        <v>20430</v>
      </c>
      <c r="O28" s="148"/>
      <c r="P28" s="148"/>
      <c r="Q28" s="148"/>
      <c r="R28" s="148"/>
      <c r="S28" s="148"/>
      <c r="T28" s="148"/>
      <c r="U28" s="148"/>
      <c r="V28" s="148"/>
      <c r="W28" s="148"/>
    </row>
    <row r="29" s="1" customFormat="1" ht="21.75" customHeight="1" spans="1:23">
      <c r="A29" s="141" t="s">
        <v>297</v>
      </c>
      <c r="B29" s="141" t="s">
        <v>300</v>
      </c>
      <c r="C29" s="141" t="s">
        <v>301</v>
      </c>
      <c r="D29" s="141" t="s">
        <v>70</v>
      </c>
      <c r="E29" s="141" t="s">
        <v>99</v>
      </c>
      <c r="F29" s="141" t="s">
        <v>100</v>
      </c>
      <c r="G29" s="141" t="s">
        <v>302</v>
      </c>
      <c r="H29" s="141" t="s">
        <v>303</v>
      </c>
      <c r="I29" s="148">
        <v>11514</v>
      </c>
      <c r="J29" s="148"/>
      <c r="K29" s="149"/>
      <c r="L29" s="148"/>
      <c r="M29" s="148"/>
      <c r="N29" s="148">
        <v>11514</v>
      </c>
      <c r="O29" s="148"/>
      <c r="P29" s="148"/>
      <c r="Q29" s="148"/>
      <c r="R29" s="148"/>
      <c r="S29" s="148"/>
      <c r="T29" s="148"/>
      <c r="U29" s="148"/>
      <c r="V29" s="148"/>
      <c r="W29" s="148"/>
    </row>
    <row r="30" s="1" customFormat="1" ht="21.75" customHeight="1" spans="1:23">
      <c r="A30" s="141" t="s">
        <v>297</v>
      </c>
      <c r="B30" s="141" t="s">
        <v>300</v>
      </c>
      <c r="C30" s="141" t="s">
        <v>301</v>
      </c>
      <c r="D30" s="141" t="s">
        <v>70</v>
      </c>
      <c r="E30" s="141" t="s">
        <v>99</v>
      </c>
      <c r="F30" s="141" t="s">
        <v>100</v>
      </c>
      <c r="G30" s="141" t="s">
        <v>272</v>
      </c>
      <c r="H30" s="141" t="s">
        <v>273</v>
      </c>
      <c r="I30" s="148">
        <v>10528.81</v>
      </c>
      <c r="J30" s="148"/>
      <c r="K30" s="149"/>
      <c r="L30" s="148"/>
      <c r="M30" s="148"/>
      <c r="N30" s="148">
        <v>10528.81</v>
      </c>
      <c r="O30" s="148"/>
      <c r="P30" s="148"/>
      <c r="Q30" s="148"/>
      <c r="R30" s="148"/>
      <c r="S30" s="148"/>
      <c r="T30" s="148"/>
      <c r="U30" s="148"/>
      <c r="V30" s="148"/>
      <c r="W30" s="148"/>
    </row>
    <row r="31" s="1" customFormat="1" ht="21.75" customHeight="1" spans="1:23">
      <c r="A31" s="141" t="s">
        <v>297</v>
      </c>
      <c r="B31" s="141" t="s">
        <v>300</v>
      </c>
      <c r="C31" s="141" t="s">
        <v>301</v>
      </c>
      <c r="D31" s="141" t="s">
        <v>70</v>
      </c>
      <c r="E31" s="141" t="s">
        <v>99</v>
      </c>
      <c r="F31" s="141" t="s">
        <v>100</v>
      </c>
      <c r="G31" s="141" t="s">
        <v>280</v>
      </c>
      <c r="H31" s="141" t="s">
        <v>281</v>
      </c>
      <c r="I31" s="148">
        <v>38339.6</v>
      </c>
      <c r="J31" s="148"/>
      <c r="K31" s="149"/>
      <c r="L31" s="148"/>
      <c r="M31" s="148"/>
      <c r="N31" s="148">
        <v>38339.6</v>
      </c>
      <c r="O31" s="148"/>
      <c r="P31" s="148"/>
      <c r="Q31" s="148"/>
      <c r="R31" s="148"/>
      <c r="S31" s="148"/>
      <c r="T31" s="148"/>
      <c r="U31" s="148"/>
      <c r="V31" s="148"/>
      <c r="W31" s="148"/>
    </row>
    <row r="32" s="1" customFormat="1" ht="21.75" customHeight="1" spans="1:23">
      <c r="A32" s="141" t="s">
        <v>297</v>
      </c>
      <c r="B32" s="141" t="s">
        <v>300</v>
      </c>
      <c r="C32" s="141" t="s">
        <v>301</v>
      </c>
      <c r="D32" s="141" t="s">
        <v>70</v>
      </c>
      <c r="E32" s="141" t="s">
        <v>99</v>
      </c>
      <c r="F32" s="141" t="s">
        <v>100</v>
      </c>
      <c r="G32" s="141" t="s">
        <v>242</v>
      </c>
      <c r="H32" s="141" t="s">
        <v>243</v>
      </c>
      <c r="I32" s="148">
        <v>7653</v>
      </c>
      <c r="J32" s="148"/>
      <c r="K32" s="149"/>
      <c r="L32" s="148"/>
      <c r="M32" s="148"/>
      <c r="N32" s="148">
        <v>7653</v>
      </c>
      <c r="O32" s="148"/>
      <c r="P32" s="148"/>
      <c r="Q32" s="148"/>
      <c r="R32" s="148"/>
      <c r="S32" s="148"/>
      <c r="T32" s="148"/>
      <c r="U32" s="148"/>
      <c r="V32" s="148"/>
      <c r="W32" s="148"/>
    </row>
    <row r="33" s="1" customFormat="1" ht="21.75" customHeight="1" spans="1:23">
      <c r="A33" s="141" t="s">
        <v>297</v>
      </c>
      <c r="B33" s="141" t="s">
        <v>300</v>
      </c>
      <c r="C33" s="141" t="s">
        <v>301</v>
      </c>
      <c r="D33" s="141" t="s">
        <v>70</v>
      </c>
      <c r="E33" s="141" t="s">
        <v>99</v>
      </c>
      <c r="F33" s="141" t="s">
        <v>100</v>
      </c>
      <c r="G33" s="141" t="s">
        <v>304</v>
      </c>
      <c r="H33" s="141" t="s">
        <v>305</v>
      </c>
      <c r="I33" s="148">
        <v>199.99</v>
      </c>
      <c r="J33" s="148"/>
      <c r="K33" s="149"/>
      <c r="L33" s="148"/>
      <c r="M33" s="148"/>
      <c r="N33" s="148">
        <v>199.99</v>
      </c>
      <c r="O33" s="148"/>
      <c r="P33" s="148"/>
      <c r="Q33" s="148"/>
      <c r="R33" s="148"/>
      <c r="S33" s="148"/>
      <c r="T33" s="148"/>
      <c r="U33" s="148"/>
      <c r="V33" s="148"/>
      <c r="W33" s="148"/>
    </row>
    <row r="34" s="1" customFormat="1" ht="21.75" customHeight="1" spans="1:23">
      <c r="A34" s="141" t="s">
        <v>297</v>
      </c>
      <c r="B34" s="141" t="s">
        <v>306</v>
      </c>
      <c r="C34" s="141" t="s">
        <v>307</v>
      </c>
      <c r="D34" s="141" t="s">
        <v>70</v>
      </c>
      <c r="E34" s="141" t="s">
        <v>99</v>
      </c>
      <c r="F34" s="141" t="s">
        <v>100</v>
      </c>
      <c r="G34" s="141" t="s">
        <v>240</v>
      </c>
      <c r="H34" s="141" t="s">
        <v>241</v>
      </c>
      <c r="I34" s="148">
        <v>634.47</v>
      </c>
      <c r="J34" s="148"/>
      <c r="K34" s="149"/>
      <c r="L34" s="148"/>
      <c r="M34" s="148"/>
      <c r="N34" s="148">
        <v>634.47</v>
      </c>
      <c r="O34" s="148"/>
      <c r="P34" s="148"/>
      <c r="Q34" s="148"/>
      <c r="R34" s="148"/>
      <c r="S34" s="148"/>
      <c r="T34" s="148"/>
      <c r="U34" s="148"/>
      <c r="V34" s="148"/>
      <c r="W34" s="148"/>
    </row>
    <row r="35" s="1" customFormat="1" ht="21.75" customHeight="1" spans="1:23">
      <c r="A35" s="141" t="s">
        <v>297</v>
      </c>
      <c r="B35" s="141" t="s">
        <v>308</v>
      </c>
      <c r="C35" s="141" t="s">
        <v>309</v>
      </c>
      <c r="D35" s="141" t="s">
        <v>70</v>
      </c>
      <c r="E35" s="141" t="s">
        <v>99</v>
      </c>
      <c r="F35" s="141" t="s">
        <v>100</v>
      </c>
      <c r="G35" s="141" t="s">
        <v>246</v>
      </c>
      <c r="H35" s="141" t="s">
        <v>247</v>
      </c>
      <c r="I35" s="148">
        <v>73640</v>
      </c>
      <c r="J35" s="148"/>
      <c r="K35" s="149"/>
      <c r="L35" s="148"/>
      <c r="M35" s="148"/>
      <c r="N35" s="148">
        <v>73640</v>
      </c>
      <c r="O35" s="148"/>
      <c r="P35" s="148"/>
      <c r="Q35" s="148"/>
      <c r="R35" s="148"/>
      <c r="S35" s="148"/>
      <c r="T35" s="148"/>
      <c r="U35" s="148"/>
      <c r="V35" s="148"/>
      <c r="W35" s="148"/>
    </row>
    <row r="36" s="1" customFormat="1" ht="21.75" customHeight="1" spans="1:23">
      <c r="A36" s="141" t="s">
        <v>297</v>
      </c>
      <c r="B36" s="141" t="s">
        <v>310</v>
      </c>
      <c r="C36" s="141" t="s">
        <v>311</v>
      </c>
      <c r="D36" s="141" t="s">
        <v>70</v>
      </c>
      <c r="E36" s="141" t="s">
        <v>99</v>
      </c>
      <c r="F36" s="141" t="s">
        <v>100</v>
      </c>
      <c r="G36" s="141" t="s">
        <v>240</v>
      </c>
      <c r="H36" s="141" t="s">
        <v>241</v>
      </c>
      <c r="I36" s="148">
        <v>6200.97</v>
      </c>
      <c r="J36" s="148"/>
      <c r="K36" s="149"/>
      <c r="L36" s="148"/>
      <c r="M36" s="148"/>
      <c r="N36" s="148">
        <v>6200.97</v>
      </c>
      <c r="O36" s="148"/>
      <c r="P36" s="148"/>
      <c r="Q36" s="148"/>
      <c r="R36" s="148"/>
      <c r="S36" s="148"/>
      <c r="T36" s="148"/>
      <c r="U36" s="148"/>
      <c r="V36" s="148"/>
      <c r="W36" s="148"/>
    </row>
    <row r="37" s="1" customFormat="1" ht="21.75" customHeight="1" spans="1:23">
      <c r="A37" s="141" t="s">
        <v>297</v>
      </c>
      <c r="B37" s="141" t="s">
        <v>310</v>
      </c>
      <c r="C37" s="141" t="s">
        <v>311</v>
      </c>
      <c r="D37" s="141" t="s">
        <v>70</v>
      </c>
      <c r="E37" s="141" t="s">
        <v>99</v>
      </c>
      <c r="F37" s="141" t="s">
        <v>100</v>
      </c>
      <c r="G37" s="141" t="s">
        <v>274</v>
      </c>
      <c r="H37" s="141" t="s">
        <v>275</v>
      </c>
      <c r="I37" s="148">
        <v>62.48</v>
      </c>
      <c r="J37" s="148"/>
      <c r="K37" s="149"/>
      <c r="L37" s="148"/>
      <c r="M37" s="148"/>
      <c r="N37" s="148">
        <v>62.48</v>
      </c>
      <c r="O37" s="148"/>
      <c r="P37" s="148"/>
      <c r="Q37" s="148"/>
      <c r="R37" s="148"/>
      <c r="S37" s="148"/>
      <c r="T37" s="148"/>
      <c r="U37" s="148"/>
      <c r="V37" s="148"/>
      <c r="W37" s="148"/>
    </row>
    <row r="38" s="1" customFormat="1" ht="21.75" customHeight="1" spans="1:23">
      <c r="A38" s="141" t="s">
        <v>297</v>
      </c>
      <c r="B38" s="141" t="s">
        <v>312</v>
      </c>
      <c r="C38" s="141" t="s">
        <v>313</v>
      </c>
      <c r="D38" s="141" t="s">
        <v>70</v>
      </c>
      <c r="E38" s="141" t="s">
        <v>97</v>
      </c>
      <c r="F38" s="141" t="s">
        <v>98</v>
      </c>
      <c r="G38" s="141" t="s">
        <v>278</v>
      </c>
      <c r="H38" s="141" t="s">
        <v>279</v>
      </c>
      <c r="I38" s="148">
        <v>600000</v>
      </c>
      <c r="J38" s="148">
        <v>600000</v>
      </c>
      <c r="K38" s="149">
        <v>600000</v>
      </c>
      <c r="L38" s="148"/>
      <c r="M38" s="148"/>
      <c r="N38" s="148"/>
      <c r="O38" s="148"/>
      <c r="P38" s="148"/>
      <c r="Q38" s="148"/>
      <c r="R38" s="148"/>
      <c r="S38" s="148"/>
      <c r="T38" s="148"/>
      <c r="U38" s="148"/>
      <c r="V38" s="148"/>
      <c r="W38" s="148"/>
    </row>
    <row r="39" s="1" customFormat="1" ht="21.75" customHeight="1" spans="1:23">
      <c r="A39" s="141" t="s">
        <v>297</v>
      </c>
      <c r="B39" s="141" t="s">
        <v>314</v>
      </c>
      <c r="C39" s="141" t="s">
        <v>315</v>
      </c>
      <c r="D39" s="141" t="s">
        <v>70</v>
      </c>
      <c r="E39" s="141" t="s">
        <v>99</v>
      </c>
      <c r="F39" s="141" t="s">
        <v>100</v>
      </c>
      <c r="G39" s="141" t="s">
        <v>246</v>
      </c>
      <c r="H39" s="141" t="s">
        <v>247</v>
      </c>
      <c r="I39" s="148">
        <v>182310</v>
      </c>
      <c r="J39" s="148">
        <v>182310</v>
      </c>
      <c r="K39" s="149">
        <v>182310</v>
      </c>
      <c r="L39" s="148"/>
      <c r="M39" s="148"/>
      <c r="N39" s="148"/>
      <c r="O39" s="148"/>
      <c r="P39" s="148"/>
      <c r="Q39" s="148"/>
      <c r="R39" s="148"/>
      <c r="S39" s="148"/>
      <c r="T39" s="148"/>
      <c r="U39" s="148"/>
      <c r="V39" s="148"/>
      <c r="W39" s="148"/>
    </row>
    <row r="40" s="1" customFormat="1" ht="21.75" customHeight="1" spans="1:23">
      <c r="A40" s="141" t="s">
        <v>316</v>
      </c>
      <c r="B40" s="141" t="s">
        <v>317</v>
      </c>
      <c r="C40" s="141" t="s">
        <v>318</v>
      </c>
      <c r="D40" s="141" t="s">
        <v>70</v>
      </c>
      <c r="E40" s="141" t="s">
        <v>99</v>
      </c>
      <c r="F40" s="141" t="s">
        <v>100</v>
      </c>
      <c r="G40" s="141" t="s">
        <v>319</v>
      </c>
      <c r="H40" s="141" t="s">
        <v>320</v>
      </c>
      <c r="I40" s="148">
        <v>5600000</v>
      </c>
      <c r="J40" s="148"/>
      <c r="K40" s="149"/>
      <c r="L40" s="148"/>
      <c r="M40" s="148"/>
      <c r="N40" s="148">
        <v>5600000</v>
      </c>
      <c r="O40" s="148"/>
      <c r="P40" s="148"/>
      <c r="Q40" s="148"/>
      <c r="R40" s="148"/>
      <c r="S40" s="148"/>
      <c r="T40" s="148"/>
      <c r="U40" s="148"/>
      <c r="V40" s="148"/>
      <c r="W40" s="148"/>
    </row>
    <row r="41" s="1" customFormat="1" ht="18.75" customHeight="1" spans="1:23">
      <c r="A41" s="142" t="s">
        <v>181</v>
      </c>
      <c r="B41" s="143"/>
      <c r="C41" s="143"/>
      <c r="D41" s="143"/>
      <c r="E41" s="143"/>
      <c r="F41" s="143"/>
      <c r="G41" s="143"/>
      <c r="H41" s="37"/>
      <c r="I41" s="148">
        <v>7665211.3</v>
      </c>
      <c r="J41" s="148">
        <v>1703417.75</v>
      </c>
      <c r="K41" s="149">
        <v>1703417.75</v>
      </c>
      <c r="L41" s="148"/>
      <c r="M41" s="148"/>
      <c r="N41" s="148">
        <v>5961793.55</v>
      </c>
      <c r="O41" s="148"/>
      <c r="P41" s="148"/>
      <c r="Q41" s="148"/>
      <c r="R41" s="148"/>
      <c r="S41" s="148"/>
      <c r="T41" s="148"/>
      <c r="U41" s="148"/>
      <c r="V41" s="148"/>
      <c r="W41" s="148"/>
    </row>
  </sheetData>
  <mergeCells count="28">
    <mergeCell ref="A2:W2"/>
    <mergeCell ref="A3:H3"/>
    <mergeCell ref="J4:M4"/>
    <mergeCell ref="N4:P4"/>
    <mergeCell ref="R4:W4"/>
    <mergeCell ref="A41:H41"/>
    <mergeCell ref="A4:A7"/>
    <mergeCell ref="B4:B7"/>
    <mergeCell ref="C4:C7"/>
    <mergeCell ref="D4:D7"/>
    <mergeCell ref="E4:E7"/>
    <mergeCell ref="F4:F7"/>
    <mergeCell ref="G4:G7"/>
    <mergeCell ref="H4:H7"/>
    <mergeCell ref="I4:I7"/>
    <mergeCell ref="L5:L7"/>
    <mergeCell ref="M5:M7"/>
    <mergeCell ref="N5:N7"/>
    <mergeCell ref="O5:O7"/>
    <mergeCell ref="P5:P7"/>
    <mergeCell ref="Q4:Q7"/>
    <mergeCell ref="R5:R7"/>
    <mergeCell ref="S5:S7"/>
    <mergeCell ref="T5:T7"/>
    <mergeCell ref="U5:U7"/>
    <mergeCell ref="V5:V7"/>
    <mergeCell ref="W5:W7"/>
    <mergeCell ref="J5:K6"/>
  </mergeCells>
  <printOptions horizontalCentered="1"/>
  <pageMargins left="0.37" right="0.37" top="0.56" bottom="0.56" header="0.48" footer="0.48"/>
  <pageSetup paperSize="9" scale="56" orientation="landscape"/>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J65"/>
  <sheetViews>
    <sheetView showZeros="0" zoomScale="70" zoomScaleNormal="70" workbookViewId="0">
      <pane ySplit="1" topLeftCell="A2" activePane="bottomLeft" state="frozen"/>
      <selection/>
      <selection pane="bottomLeft" activeCell="N12" sqref="N12"/>
    </sheetView>
  </sheetViews>
  <sheetFormatPr defaultColWidth="9.125" defaultRowHeight="12" customHeight="1"/>
  <cols>
    <col min="1" max="1" width="34.25" customWidth="1"/>
    <col min="2" max="2" width="29" customWidth="1"/>
    <col min="3" max="5" width="23.625" customWidth="1"/>
    <col min="6" max="6" width="11.25" customWidth="1"/>
    <col min="7" max="7" width="25.125" customWidth="1"/>
    <col min="8" max="8" width="15.625" customWidth="1"/>
    <col min="9" max="9" width="13.375" customWidth="1"/>
    <col min="10" max="10" width="18.875" customWidth="1"/>
  </cols>
  <sheetData>
    <row r="1" ht="18" customHeight="1" spans="10:10">
      <c r="J1" s="4" t="s">
        <v>321</v>
      </c>
    </row>
    <row r="2" ht="39.75" customHeight="1" spans="1:10">
      <c r="A2" s="69" t="str">
        <f>"2025"&amp;"年部门项目支出绩效目标表"</f>
        <v>2025年部门项目支出绩效目标表</v>
      </c>
      <c r="B2" s="5"/>
      <c r="C2" s="5"/>
      <c r="D2" s="5"/>
      <c r="E2" s="5"/>
      <c r="F2" s="70"/>
      <c r="G2" s="5"/>
      <c r="H2" s="70"/>
      <c r="I2" s="70"/>
      <c r="J2" s="5"/>
    </row>
    <row r="3" ht="17.25" customHeight="1" spans="1:1">
      <c r="A3" s="6" t="str">
        <f>"单位名称："&amp;"寻甸回族彝族自治县塘子街道办事处中心学校"</f>
        <v>单位名称：寻甸回族彝族自治县塘子街道办事处中心学校</v>
      </c>
    </row>
    <row r="4" ht="44.25" customHeight="1" spans="1:10">
      <c r="A4" s="71" t="s">
        <v>193</v>
      </c>
      <c r="B4" s="71" t="s">
        <v>322</v>
      </c>
      <c r="C4" s="71" t="s">
        <v>323</v>
      </c>
      <c r="D4" s="71" t="s">
        <v>324</v>
      </c>
      <c r="E4" s="71" t="s">
        <v>325</v>
      </c>
      <c r="F4" s="72" t="s">
        <v>326</v>
      </c>
      <c r="G4" s="71" t="s">
        <v>327</v>
      </c>
      <c r="H4" s="72" t="s">
        <v>328</v>
      </c>
      <c r="I4" s="72" t="s">
        <v>329</v>
      </c>
      <c r="J4" s="71" t="s">
        <v>330</v>
      </c>
    </row>
    <row r="5" ht="18.75" customHeight="1" spans="1:10">
      <c r="A5" s="137">
        <v>1</v>
      </c>
      <c r="B5" s="137">
        <v>2</v>
      </c>
      <c r="C5" s="137">
        <v>3</v>
      </c>
      <c r="D5" s="137">
        <v>4</v>
      </c>
      <c r="E5" s="137">
        <v>5</v>
      </c>
      <c r="F5" s="39">
        <v>6</v>
      </c>
      <c r="G5" s="137">
        <v>7</v>
      </c>
      <c r="H5" s="39">
        <v>8</v>
      </c>
      <c r="I5" s="39">
        <v>9</v>
      </c>
      <c r="J5" s="137">
        <v>10</v>
      </c>
    </row>
    <row r="6" s="1" customFormat="1" ht="42" customHeight="1" spans="1:10">
      <c r="A6" s="138" t="s">
        <v>286</v>
      </c>
      <c r="B6" s="22" t="s">
        <v>331</v>
      </c>
      <c r="C6" s="22" t="s">
        <v>332</v>
      </c>
      <c r="D6" s="22" t="s">
        <v>333</v>
      </c>
      <c r="E6" s="139" t="s">
        <v>334</v>
      </c>
      <c r="F6" s="22" t="s">
        <v>335</v>
      </c>
      <c r="G6" s="139" t="s">
        <v>336</v>
      </c>
      <c r="H6" s="22" t="s">
        <v>337</v>
      </c>
      <c r="I6" s="22" t="s">
        <v>338</v>
      </c>
      <c r="J6" s="139" t="s">
        <v>339</v>
      </c>
    </row>
    <row r="7" s="1" customFormat="1" ht="42" customHeight="1" spans="1:10">
      <c r="A7" s="138"/>
      <c r="B7" s="22"/>
      <c r="C7" s="22" t="s">
        <v>332</v>
      </c>
      <c r="D7" s="22" t="s">
        <v>333</v>
      </c>
      <c r="E7" s="139" t="s">
        <v>340</v>
      </c>
      <c r="F7" s="22" t="s">
        <v>335</v>
      </c>
      <c r="G7" s="139" t="s">
        <v>336</v>
      </c>
      <c r="H7" s="22" t="s">
        <v>337</v>
      </c>
      <c r="I7" s="22" t="s">
        <v>338</v>
      </c>
      <c r="J7" s="139" t="s">
        <v>341</v>
      </c>
    </row>
    <row r="8" s="1" customFormat="1" ht="42" customHeight="1" spans="1:10">
      <c r="A8" s="138"/>
      <c r="B8" s="22"/>
      <c r="C8" s="22" t="s">
        <v>332</v>
      </c>
      <c r="D8" s="22" t="s">
        <v>342</v>
      </c>
      <c r="E8" s="139" t="s">
        <v>343</v>
      </c>
      <c r="F8" s="22" t="s">
        <v>335</v>
      </c>
      <c r="G8" s="139" t="s">
        <v>336</v>
      </c>
      <c r="H8" s="22" t="s">
        <v>337</v>
      </c>
      <c r="I8" s="22" t="s">
        <v>338</v>
      </c>
      <c r="J8" s="139" t="s">
        <v>344</v>
      </c>
    </row>
    <row r="9" s="1" customFormat="1" ht="42" customHeight="1" spans="1:10">
      <c r="A9" s="138"/>
      <c r="B9" s="22"/>
      <c r="C9" s="22" t="s">
        <v>332</v>
      </c>
      <c r="D9" s="22" t="s">
        <v>342</v>
      </c>
      <c r="E9" s="139" t="s">
        <v>345</v>
      </c>
      <c r="F9" s="22" t="s">
        <v>346</v>
      </c>
      <c r="G9" s="139" t="s">
        <v>347</v>
      </c>
      <c r="H9" s="22" t="s">
        <v>337</v>
      </c>
      <c r="I9" s="22" t="s">
        <v>338</v>
      </c>
      <c r="J9" s="139" t="s">
        <v>348</v>
      </c>
    </row>
    <row r="10" s="1" customFormat="1" ht="42" customHeight="1" spans="1:10">
      <c r="A10" s="138"/>
      <c r="B10" s="22"/>
      <c r="C10" s="22" t="s">
        <v>332</v>
      </c>
      <c r="D10" s="22" t="s">
        <v>342</v>
      </c>
      <c r="E10" s="139" t="s">
        <v>349</v>
      </c>
      <c r="F10" s="22" t="s">
        <v>346</v>
      </c>
      <c r="G10" s="139" t="s">
        <v>347</v>
      </c>
      <c r="H10" s="22" t="s">
        <v>337</v>
      </c>
      <c r="I10" s="22" t="s">
        <v>338</v>
      </c>
      <c r="J10" s="139" t="s">
        <v>350</v>
      </c>
    </row>
    <row r="11" s="1" customFormat="1" ht="42" customHeight="1" spans="1:10">
      <c r="A11" s="138"/>
      <c r="B11" s="22"/>
      <c r="C11" s="22" t="s">
        <v>332</v>
      </c>
      <c r="D11" s="22" t="s">
        <v>351</v>
      </c>
      <c r="E11" s="139" t="s">
        <v>352</v>
      </c>
      <c r="F11" s="22" t="s">
        <v>335</v>
      </c>
      <c r="G11" s="139" t="s">
        <v>336</v>
      </c>
      <c r="H11" s="22" t="s">
        <v>337</v>
      </c>
      <c r="I11" s="22" t="s">
        <v>338</v>
      </c>
      <c r="J11" s="139" t="s">
        <v>353</v>
      </c>
    </row>
    <row r="12" s="1" customFormat="1" ht="42" customHeight="1" spans="1:10">
      <c r="A12" s="138"/>
      <c r="B12" s="22"/>
      <c r="C12" s="22" t="s">
        <v>354</v>
      </c>
      <c r="D12" s="22" t="s">
        <v>355</v>
      </c>
      <c r="E12" s="139" t="s">
        <v>356</v>
      </c>
      <c r="F12" s="22" t="s">
        <v>346</v>
      </c>
      <c r="G12" s="139" t="s">
        <v>336</v>
      </c>
      <c r="H12" s="22" t="s">
        <v>337</v>
      </c>
      <c r="I12" s="22" t="s">
        <v>338</v>
      </c>
      <c r="J12" s="139" t="s">
        <v>357</v>
      </c>
    </row>
    <row r="13" s="1" customFormat="1" ht="42" customHeight="1" spans="1:10">
      <c r="A13" s="138"/>
      <c r="B13" s="22"/>
      <c r="C13" s="22" t="s">
        <v>358</v>
      </c>
      <c r="D13" s="22" t="s">
        <v>359</v>
      </c>
      <c r="E13" s="139" t="s">
        <v>360</v>
      </c>
      <c r="F13" s="22" t="s">
        <v>346</v>
      </c>
      <c r="G13" s="139" t="s">
        <v>361</v>
      </c>
      <c r="H13" s="22" t="s">
        <v>337</v>
      </c>
      <c r="I13" s="22" t="s">
        <v>338</v>
      </c>
      <c r="J13" s="139" t="s">
        <v>362</v>
      </c>
    </row>
    <row r="14" s="1" customFormat="1" ht="42" customHeight="1" spans="1:10">
      <c r="A14" s="138" t="s">
        <v>294</v>
      </c>
      <c r="B14" s="22" t="s">
        <v>363</v>
      </c>
      <c r="C14" s="22" t="s">
        <v>332</v>
      </c>
      <c r="D14" s="22" t="s">
        <v>333</v>
      </c>
      <c r="E14" s="139" t="s">
        <v>364</v>
      </c>
      <c r="F14" s="22" t="s">
        <v>335</v>
      </c>
      <c r="G14" s="139" t="s">
        <v>336</v>
      </c>
      <c r="H14" s="22" t="s">
        <v>337</v>
      </c>
      <c r="I14" s="22" t="s">
        <v>338</v>
      </c>
      <c r="J14" s="139" t="s">
        <v>365</v>
      </c>
    </row>
    <row r="15" s="1" customFormat="1" ht="42" customHeight="1" spans="1:10">
      <c r="A15" s="138"/>
      <c r="B15" s="22"/>
      <c r="C15" s="22" t="s">
        <v>332</v>
      </c>
      <c r="D15" s="22" t="s">
        <v>351</v>
      </c>
      <c r="E15" s="139" t="s">
        <v>366</v>
      </c>
      <c r="F15" s="22" t="s">
        <v>346</v>
      </c>
      <c r="G15" s="139" t="s">
        <v>367</v>
      </c>
      <c r="H15" s="22" t="s">
        <v>337</v>
      </c>
      <c r="I15" s="22" t="s">
        <v>338</v>
      </c>
      <c r="J15" s="139" t="s">
        <v>368</v>
      </c>
    </row>
    <row r="16" s="1" customFormat="1" ht="42" customHeight="1" spans="1:10">
      <c r="A16" s="138"/>
      <c r="B16" s="22"/>
      <c r="C16" s="22" t="s">
        <v>354</v>
      </c>
      <c r="D16" s="22" t="s">
        <v>355</v>
      </c>
      <c r="E16" s="139" t="s">
        <v>369</v>
      </c>
      <c r="F16" s="22" t="s">
        <v>335</v>
      </c>
      <c r="G16" s="139" t="s">
        <v>370</v>
      </c>
      <c r="H16" s="22" t="s">
        <v>337</v>
      </c>
      <c r="I16" s="22" t="s">
        <v>371</v>
      </c>
      <c r="J16" s="139" t="s">
        <v>372</v>
      </c>
    </row>
    <row r="17" s="1" customFormat="1" ht="42" customHeight="1" spans="1:10">
      <c r="A17" s="138"/>
      <c r="B17" s="22"/>
      <c r="C17" s="22" t="s">
        <v>354</v>
      </c>
      <c r="D17" s="22" t="s">
        <v>373</v>
      </c>
      <c r="E17" s="139" t="s">
        <v>374</v>
      </c>
      <c r="F17" s="22" t="s">
        <v>335</v>
      </c>
      <c r="G17" s="139" t="s">
        <v>370</v>
      </c>
      <c r="H17" s="22" t="s">
        <v>337</v>
      </c>
      <c r="I17" s="22" t="s">
        <v>371</v>
      </c>
      <c r="J17" s="139" t="s">
        <v>375</v>
      </c>
    </row>
    <row r="18" s="1" customFormat="1" ht="42" customHeight="1" spans="1:10">
      <c r="A18" s="138"/>
      <c r="B18" s="22"/>
      <c r="C18" s="22" t="s">
        <v>358</v>
      </c>
      <c r="D18" s="22" t="s">
        <v>359</v>
      </c>
      <c r="E18" s="139" t="s">
        <v>376</v>
      </c>
      <c r="F18" s="22" t="s">
        <v>346</v>
      </c>
      <c r="G18" s="139" t="s">
        <v>361</v>
      </c>
      <c r="H18" s="22" t="s">
        <v>337</v>
      </c>
      <c r="I18" s="22" t="s">
        <v>338</v>
      </c>
      <c r="J18" s="139" t="s">
        <v>377</v>
      </c>
    </row>
    <row r="19" s="1" customFormat="1" ht="42" customHeight="1" spans="1:10">
      <c r="A19" s="138" t="s">
        <v>271</v>
      </c>
      <c r="B19" s="22" t="s">
        <v>378</v>
      </c>
      <c r="C19" s="22" t="s">
        <v>332</v>
      </c>
      <c r="D19" s="22" t="s">
        <v>333</v>
      </c>
      <c r="E19" s="139" t="s">
        <v>379</v>
      </c>
      <c r="F19" s="22" t="s">
        <v>335</v>
      </c>
      <c r="G19" s="139" t="s">
        <v>336</v>
      </c>
      <c r="H19" s="22" t="s">
        <v>337</v>
      </c>
      <c r="I19" s="22" t="s">
        <v>338</v>
      </c>
      <c r="J19" s="139" t="s">
        <v>380</v>
      </c>
    </row>
    <row r="20" s="1" customFormat="1" ht="42" customHeight="1" spans="1:10">
      <c r="A20" s="138"/>
      <c r="B20" s="22"/>
      <c r="C20" s="22" t="s">
        <v>332</v>
      </c>
      <c r="D20" s="22" t="s">
        <v>351</v>
      </c>
      <c r="E20" s="139" t="s">
        <v>366</v>
      </c>
      <c r="F20" s="22" t="s">
        <v>346</v>
      </c>
      <c r="G20" s="139" t="s">
        <v>367</v>
      </c>
      <c r="H20" s="22" t="s">
        <v>337</v>
      </c>
      <c r="I20" s="22" t="s">
        <v>338</v>
      </c>
      <c r="J20" s="139" t="s">
        <v>368</v>
      </c>
    </row>
    <row r="21" s="1" customFormat="1" ht="42" customHeight="1" spans="1:10">
      <c r="A21" s="138"/>
      <c r="B21" s="22"/>
      <c r="C21" s="22" t="s">
        <v>354</v>
      </c>
      <c r="D21" s="22" t="s">
        <v>355</v>
      </c>
      <c r="E21" s="139" t="s">
        <v>369</v>
      </c>
      <c r="F21" s="22" t="s">
        <v>335</v>
      </c>
      <c r="G21" s="139" t="s">
        <v>370</v>
      </c>
      <c r="H21" s="22" t="s">
        <v>337</v>
      </c>
      <c r="I21" s="22" t="s">
        <v>371</v>
      </c>
      <c r="J21" s="139" t="s">
        <v>372</v>
      </c>
    </row>
    <row r="22" s="1" customFormat="1" ht="42" customHeight="1" spans="1:10">
      <c r="A22" s="138"/>
      <c r="B22" s="22"/>
      <c r="C22" s="22" t="s">
        <v>354</v>
      </c>
      <c r="D22" s="22" t="s">
        <v>373</v>
      </c>
      <c r="E22" s="139" t="s">
        <v>374</v>
      </c>
      <c r="F22" s="22" t="s">
        <v>335</v>
      </c>
      <c r="G22" s="139" t="s">
        <v>370</v>
      </c>
      <c r="H22" s="22" t="s">
        <v>337</v>
      </c>
      <c r="I22" s="22" t="s">
        <v>371</v>
      </c>
      <c r="J22" s="139" t="s">
        <v>375</v>
      </c>
    </row>
    <row r="23" s="1" customFormat="1" ht="42" customHeight="1" spans="1:10">
      <c r="A23" s="138"/>
      <c r="B23" s="22"/>
      <c r="C23" s="22" t="s">
        <v>358</v>
      </c>
      <c r="D23" s="22" t="s">
        <v>359</v>
      </c>
      <c r="E23" s="139" t="s">
        <v>376</v>
      </c>
      <c r="F23" s="22" t="s">
        <v>346</v>
      </c>
      <c r="G23" s="139" t="s">
        <v>361</v>
      </c>
      <c r="H23" s="22" t="s">
        <v>337</v>
      </c>
      <c r="I23" s="22" t="s">
        <v>338</v>
      </c>
      <c r="J23" s="139" t="s">
        <v>377</v>
      </c>
    </row>
    <row r="24" s="1" customFormat="1" ht="42" customHeight="1" spans="1:10">
      <c r="A24" s="138" t="s">
        <v>296</v>
      </c>
      <c r="B24" s="22" t="s">
        <v>381</v>
      </c>
      <c r="C24" s="22" t="s">
        <v>332</v>
      </c>
      <c r="D24" s="22" t="s">
        <v>333</v>
      </c>
      <c r="E24" s="139" t="s">
        <v>364</v>
      </c>
      <c r="F24" s="22" t="s">
        <v>335</v>
      </c>
      <c r="G24" s="139" t="s">
        <v>336</v>
      </c>
      <c r="H24" s="22" t="s">
        <v>337</v>
      </c>
      <c r="I24" s="22" t="s">
        <v>338</v>
      </c>
      <c r="J24" s="139" t="s">
        <v>365</v>
      </c>
    </row>
    <row r="25" s="1" customFormat="1" ht="42" customHeight="1" spans="1:10">
      <c r="A25" s="138"/>
      <c r="B25" s="22"/>
      <c r="C25" s="22" t="s">
        <v>332</v>
      </c>
      <c r="D25" s="22" t="s">
        <v>351</v>
      </c>
      <c r="E25" s="139" t="s">
        <v>366</v>
      </c>
      <c r="F25" s="22" t="s">
        <v>346</v>
      </c>
      <c r="G25" s="139" t="s">
        <v>367</v>
      </c>
      <c r="H25" s="22" t="s">
        <v>337</v>
      </c>
      <c r="I25" s="22" t="s">
        <v>338</v>
      </c>
      <c r="J25" s="139" t="s">
        <v>368</v>
      </c>
    </row>
    <row r="26" s="1" customFormat="1" ht="42" customHeight="1" spans="1:10">
      <c r="A26" s="138"/>
      <c r="B26" s="22"/>
      <c r="C26" s="22" t="s">
        <v>354</v>
      </c>
      <c r="D26" s="22" t="s">
        <v>355</v>
      </c>
      <c r="E26" s="139" t="s">
        <v>369</v>
      </c>
      <c r="F26" s="22" t="s">
        <v>335</v>
      </c>
      <c r="G26" s="139" t="s">
        <v>370</v>
      </c>
      <c r="H26" s="22" t="s">
        <v>337</v>
      </c>
      <c r="I26" s="22" t="s">
        <v>371</v>
      </c>
      <c r="J26" s="139" t="s">
        <v>372</v>
      </c>
    </row>
    <row r="27" s="1" customFormat="1" ht="42" customHeight="1" spans="1:10">
      <c r="A27" s="138"/>
      <c r="B27" s="22"/>
      <c r="C27" s="22" t="s">
        <v>354</v>
      </c>
      <c r="D27" s="22" t="s">
        <v>373</v>
      </c>
      <c r="E27" s="139" t="s">
        <v>374</v>
      </c>
      <c r="F27" s="22" t="s">
        <v>335</v>
      </c>
      <c r="G27" s="139" t="s">
        <v>370</v>
      </c>
      <c r="H27" s="22" t="s">
        <v>337</v>
      </c>
      <c r="I27" s="22" t="s">
        <v>371</v>
      </c>
      <c r="J27" s="139" t="s">
        <v>375</v>
      </c>
    </row>
    <row r="28" s="1" customFormat="1" ht="42" customHeight="1" spans="1:10">
      <c r="A28" s="138"/>
      <c r="B28" s="22"/>
      <c r="C28" s="22" t="s">
        <v>358</v>
      </c>
      <c r="D28" s="22" t="s">
        <v>359</v>
      </c>
      <c r="E28" s="139" t="s">
        <v>376</v>
      </c>
      <c r="F28" s="22" t="s">
        <v>346</v>
      </c>
      <c r="G28" s="139" t="s">
        <v>361</v>
      </c>
      <c r="H28" s="22" t="s">
        <v>337</v>
      </c>
      <c r="I28" s="22" t="s">
        <v>338</v>
      </c>
      <c r="J28" s="139" t="s">
        <v>377</v>
      </c>
    </row>
    <row r="29" s="1" customFormat="1" ht="42" customHeight="1" spans="1:10">
      <c r="A29" s="138" t="s">
        <v>290</v>
      </c>
      <c r="B29" s="22" t="s">
        <v>382</v>
      </c>
      <c r="C29" s="22" t="s">
        <v>332</v>
      </c>
      <c r="D29" s="22" t="s">
        <v>333</v>
      </c>
      <c r="E29" s="139" t="s">
        <v>383</v>
      </c>
      <c r="F29" s="22" t="s">
        <v>335</v>
      </c>
      <c r="G29" s="139" t="s">
        <v>384</v>
      </c>
      <c r="H29" s="22" t="s">
        <v>385</v>
      </c>
      <c r="I29" s="22" t="s">
        <v>338</v>
      </c>
      <c r="J29" s="139" t="s">
        <v>386</v>
      </c>
    </row>
    <row r="30" s="1" customFormat="1" ht="42" customHeight="1" spans="1:10">
      <c r="A30" s="138"/>
      <c r="B30" s="22"/>
      <c r="C30" s="22" t="s">
        <v>332</v>
      </c>
      <c r="D30" s="22" t="s">
        <v>333</v>
      </c>
      <c r="E30" s="139" t="s">
        <v>387</v>
      </c>
      <c r="F30" s="22" t="s">
        <v>346</v>
      </c>
      <c r="G30" s="139" t="s">
        <v>388</v>
      </c>
      <c r="H30" s="22" t="s">
        <v>389</v>
      </c>
      <c r="I30" s="22" t="s">
        <v>338</v>
      </c>
      <c r="J30" s="139" t="s">
        <v>390</v>
      </c>
    </row>
    <row r="31" s="1" customFormat="1" ht="42" customHeight="1" spans="1:10">
      <c r="A31" s="138"/>
      <c r="B31" s="22"/>
      <c r="C31" s="22" t="s">
        <v>332</v>
      </c>
      <c r="D31" s="22" t="s">
        <v>351</v>
      </c>
      <c r="E31" s="139" t="s">
        <v>391</v>
      </c>
      <c r="F31" s="22" t="s">
        <v>335</v>
      </c>
      <c r="G31" s="139" t="s">
        <v>336</v>
      </c>
      <c r="H31" s="22" t="s">
        <v>337</v>
      </c>
      <c r="I31" s="22" t="s">
        <v>338</v>
      </c>
      <c r="J31" s="139" t="s">
        <v>392</v>
      </c>
    </row>
    <row r="32" s="1" customFormat="1" ht="42" customHeight="1" spans="1:10">
      <c r="A32" s="138"/>
      <c r="B32" s="22"/>
      <c r="C32" s="22" t="s">
        <v>354</v>
      </c>
      <c r="D32" s="22" t="s">
        <v>355</v>
      </c>
      <c r="E32" s="139" t="s">
        <v>393</v>
      </c>
      <c r="F32" s="22" t="s">
        <v>335</v>
      </c>
      <c r="G32" s="139" t="s">
        <v>394</v>
      </c>
      <c r="H32" s="22" t="s">
        <v>337</v>
      </c>
      <c r="I32" s="22" t="s">
        <v>338</v>
      </c>
      <c r="J32" s="139" t="s">
        <v>395</v>
      </c>
    </row>
    <row r="33" s="1" customFormat="1" ht="42" customHeight="1" spans="1:10">
      <c r="A33" s="138"/>
      <c r="B33" s="22"/>
      <c r="C33" s="22" t="s">
        <v>358</v>
      </c>
      <c r="D33" s="22" t="s">
        <v>359</v>
      </c>
      <c r="E33" s="139" t="s">
        <v>396</v>
      </c>
      <c r="F33" s="22" t="s">
        <v>346</v>
      </c>
      <c r="G33" s="139" t="s">
        <v>367</v>
      </c>
      <c r="H33" s="22" t="s">
        <v>337</v>
      </c>
      <c r="I33" s="22" t="s">
        <v>338</v>
      </c>
      <c r="J33" s="139" t="s">
        <v>397</v>
      </c>
    </row>
    <row r="34" s="1" customFormat="1" ht="42" customHeight="1" spans="1:10">
      <c r="A34" s="138" t="s">
        <v>315</v>
      </c>
      <c r="B34" s="22" t="s">
        <v>398</v>
      </c>
      <c r="C34" s="22" t="s">
        <v>332</v>
      </c>
      <c r="D34" s="22" t="s">
        <v>333</v>
      </c>
      <c r="E34" s="139" t="s">
        <v>399</v>
      </c>
      <c r="F34" s="22" t="s">
        <v>335</v>
      </c>
      <c r="G34" s="139" t="s">
        <v>400</v>
      </c>
      <c r="H34" s="22" t="s">
        <v>385</v>
      </c>
      <c r="I34" s="22" t="s">
        <v>338</v>
      </c>
      <c r="J34" s="139" t="s">
        <v>401</v>
      </c>
    </row>
    <row r="35" s="1" customFormat="1" ht="42" customHeight="1" spans="1:10">
      <c r="A35" s="138"/>
      <c r="B35" s="22"/>
      <c r="C35" s="22" t="s">
        <v>332</v>
      </c>
      <c r="D35" s="22" t="s">
        <v>342</v>
      </c>
      <c r="E35" s="139" t="s">
        <v>402</v>
      </c>
      <c r="F35" s="22" t="s">
        <v>335</v>
      </c>
      <c r="G35" s="139" t="s">
        <v>336</v>
      </c>
      <c r="H35" s="22" t="s">
        <v>337</v>
      </c>
      <c r="I35" s="22" t="s">
        <v>338</v>
      </c>
      <c r="J35" s="139" t="s">
        <v>403</v>
      </c>
    </row>
    <row r="36" s="1" customFormat="1" ht="42" customHeight="1" spans="1:10">
      <c r="A36" s="138"/>
      <c r="B36" s="22"/>
      <c r="C36" s="22" t="s">
        <v>332</v>
      </c>
      <c r="D36" s="22" t="s">
        <v>342</v>
      </c>
      <c r="E36" s="139" t="s">
        <v>404</v>
      </c>
      <c r="F36" s="22" t="s">
        <v>335</v>
      </c>
      <c r="G36" s="139" t="s">
        <v>336</v>
      </c>
      <c r="H36" s="22" t="s">
        <v>337</v>
      </c>
      <c r="I36" s="22" t="s">
        <v>338</v>
      </c>
      <c r="J36" s="139" t="s">
        <v>405</v>
      </c>
    </row>
    <row r="37" s="1" customFormat="1" ht="42" customHeight="1" spans="1:10">
      <c r="A37" s="138"/>
      <c r="B37" s="22"/>
      <c r="C37" s="22" t="s">
        <v>332</v>
      </c>
      <c r="D37" s="22" t="s">
        <v>342</v>
      </c>
      <c r="E37" s="139" t="s">
        <v>406</v>
      </c>
      <c r="F37" s="22" t="s">
        <v>335</v>
      </c>
      <c r="G37" s="139" t="s">
        <v>336</v>
      </c>
      <c r="H37" s="22" t="s">
        <v>337</v>
      </c>
      <c r="I37" s="22" t="s">
        <v>338</v>
      </c>
      <c r="J37" s="139" t="s">
        <v>407</v>
      </c>
    </row>
    <row r="38" s="1" customFormat="1" ht="42" customHeight="1" spans="1:10">
      <c r="A38" s="138"/>
      <c r="B38" s="22"/>
      <c r="C38" s="22" t="s">
        <v>332</v>
      </c>
      <c r="D38" s="22" t="s">
        <v>342</v>
      </c>
      <c r="E38" s="139" t="s">
        <v>408</v>
      </c>
      <c r="F38" s="22" t="s">
        <v>335</v>
      </c>
      <c r="G38" s="139" t="s">
        <v>83</v>
      </c>
      <c r="H38" s="22" t="s">
        <v>409</v>
      </c>
      <c r="I38" s="22" t="s">
        <v>338</v>
      </c>
      <c r="J38" s="139" t="s">
        <v>410</v>
      </c>
    </row>
    <row r="39" s="1" customFormat="1" ht="42" customHeight="1" spans="1:10">
      <c r="A39" s="138"/>
      <c r="B39" s="22"/>
      <c r="C39" s="22" t="s">
        <v>332</v>
      </c>
      <c r="D39" s="22" t="s">
        <v>351</v>
      </c>
      <c r="E39" s="139" t="s">
        <v>411</v>
      </c>
      <c r="F39" s="22" t="s">
        <v>335</v>
      </c>
      <c r="G39" s="139" t="s">
        <v>336</v>
      </c>
      <c r="H39" s="22" t="s">
        <v>337</v>
      </c>
      <c r="I39" s="22" t="s">
        <v>338</v>
      </c>
      <c r="J39" s="139" t="s">
        <v>412</v>
      </c>
    </row>
    <row r="40" s="1" customFormat="1" ht="42" customHeight="1" spans="1:10">
      <c r="A40" s="138"/>
      <c r="B40" s="22"/>
      <c r="C40" s="22" t="s">
        <v>354</v>
      </c>
      <c r="D40" s="22" t="s">
        <v>355</v>
      </c>
      <c r="E40" s="139" t="s">
        <v>413</v>
      </c>
      <c r="F40" s="22" t="s">
        <v>346</v>
      </c>
      <c r="G40" s="139" t="s">
        <v>414</v>
      </c>
      <c r="H40" s="22" t="s">
        <v>415</v>
      </c>
      <c r="I40" s="22" t="s">
        <v>338</v>
      </c>
      <c r="J40" s="139" t="s">
        <v>416</v>
      </c>
    </row>
    <row r="41" s="1" customFormat="1" ht="42" customHeight="1" spans="1:10">
      <c r="A41" s="138"/>
      <c r="B41" s="22"/>
      <c r="C41" s="22" t="s">
        <v>354</v>
      </c>
      <c r="D41" s="22" t="s">
        <v>355</v>
      </c>
      <c r="E41" s="139" t="s">
        <v>417</v>
      </c>
      <c r="F41" s="22" t="s">
        <v>335</v>
      </c>
      <c r="G41" s="139" t="s">
        <v>336</v>
      </c>
      <c r="H41" s="22" t="s">
        <v>337</v>
      </c>
      <c r="I41" s="22" t="s">
        <v>338</v>
      </c>
      <c r="J41" s="139" t="s">
        <v>418</v>
      </c>
    </row>
    <row r="42" s="1" customFormat="1" ht="42" customHeight="1" spans="1:10">
      <c r="A42" s="138"/>
      <c r="B42" s="22"/>
      <c r="C42" s="22" t="s">
        <v>358</v>
      </c>
      <c r="D42" s="22" t="s">
        <v>359</v>
      </c>
      <c r="E42" s="139" t="s">
        <v>419</v>
      </c>
      <c r="F42" s="22" t="s">
        <v>346</v>
      </c>
      <c r="G42" s="139" t="s">
        <v>347</v>
      </c>
      <c r="H42" s="22" t="s">
        <v>337</v>
      </c>
      <c r="I42" s="22" t="s">
        <v>338</v>
      </c>
      <c r="J42" s="139" t="s">
        <v>420</v>
      </c>
    </row>
    <row r="43" s="1" customFormat="1" ht="42" customHeight="1" spans="1:10">
      <c r="A43" s="138" t="s">
        <v>269</v>
      </c>
      <c r="B43" s="22" t="s">
        <v>378</v>
      </c>
      <c r="C43" s="22" t="s">
        <v>332</v>
      </c>
      <c r="D43" s="22" t="s">
        <v>333</v>
      </c>
      <c r="E43" s="139" t="s">
        <v>364</v>
      </c>
      <c r="F43" s="22" t="s">
        <v>335</v>
      </c>
      <c r="G43" s="139" t="s">
        <v>336</v>
      </c>
      <c r="H43" s="22" t="s">
        <v>337</v>
      </c>
      <c r="I43" s="22" t="s">
        <v>338</v>
      </c>
      <c r="J43" s="139" t="s">
        <v>365</v>
      </c>
    </row>
    <row r="44" s="1" customFormat="1" ht="42" customHeight="1" spans="1:10">
      <c r="A44" s="138"/>
      <c r="B44" s="22"/>
      <c r="C44" s="22" t="s">
        <v>332</v>
      </c>
      <c r="D44" s="22" t="s">
        <v>351</v>
      </c>
      <c r="E44" s="139" t="s">
        <v>366</v>
      </c>
      <c r="F44" s="22" t="s">
        <v>346</v>
      </c>
      <c r="G44" s="139" t="s">
        <v>367</v>
      </c>
      <c r="H44" s="22" t="s">
        <v>337</v>
      </c>
      <c r="I44" s="22" t="s">
        <v>338</v>
      </c>
      <c r="J44" s="139" t="s">
        <v>368</v>
      </c>
    </row>
    <row r="45" s="1" customFormat="1" ht="42" customHeight="1" spans="1:10">
      <c r="A45" s="138"/>
      <c r="B45" s="22"/>
      <c r="C45" s="22" t="s">
        <v>354</v>
      </c>
      <c r="D45" s="22" t="s">
        <v>355</v>
      </c>
      <c r="E45" s="139" t="s">
        <v>369</v>
      </c>
      <c r="F45" s="22" t="s">
        <v>335</v>
      </c>
      <c r="G45" s="139" t="s">
        <v>370</v>
      </c>
      <c r="H45" s="22" t="s">
        <v>337</v>
      </c>
      <c r="I45" s="22" t="s">
        <v>371</v>
      </c>
      <c r="J45" s="139" t="s">
        <v>372</v>
      </c>
    </row>
    <row r="46" s="1" customFormat="1" ht="42" customHeight="1" spans="1:10">
      <c r="A46" s="138"/>
      <c r="B46" s="22"/>
      <c r="C46" s="22" t="s">
        <v>354</v>
      </c>
      <c r="D46" s="22" t="s">
        <v>373</v>
      </c>
      <c r="E46" s="139" t="s">
        <v>374</v>
      </c>
      <c r="F46" s="22" t="s">
        <v>335</v>
      </c>
      <c r="G46" s="139" t="s">
        <v>370</v>
      </c>
      <c r="H46" s="22" t="s">
        <v>337</v>
      </c>
      <c r="I46" s="22" t="s">
        <v>371</v>
      </c>
      <c r="J46" s="139" t="s">
        <v>375</v>
      </c>
    </row>
    <row r="47" s="1" customFormat="1" ht="42" customHeight="1" spans="1:10">
      <c r="A47" s="138"/>
      <c r="B47" s="22"/>
      <c r="C47" s="22" t="s">
        <v>358</v>
      </c>
      <c r="D47" s="22" t="s">
        <v>359</v>
      </c>
      <c r="E47" s="139" t="s">
        <v>376</v>
      </c>
      <c r="F47" s="22" t="s">
        <v>346</v>
      </c>
      <c r="G47" s="139" t="s">
        <v>361</v>
      </c>
      <c r="H47" s="22" t="s">
        <v>337</v>
      </c>
      <c r="I47" s="22" t="s">
        <v>338</v>
      </c>
      <c r="J47" s="139" t="s">
        <v>377</v>
      </c>
    </row>
    <row r="48" s="1" customFormat="1" ht="42" customHeight="1" spans="1:10">
      <c r="A48" s="138" t="s">
        <v>292</v>
      </c>
      <c r="B48" s="22" t="s">
        <v>363</v>
      </c>
      <c r="C48" s="22" t="s">
        <v>332</v>
      </c>
      <c r="D48" s="22" t="s">
        <v>333</v>
      </c>
      <c r="E48" s="139" t="s">
        <v>364</v>
      </c>
      <c r="F48" s="22" t="s">
        <v>335</v>
      </c>
      <c r="G48" s="139" t="s">
        <v>336</v>
      </c>
      <c r="H48" s="22" t="s">
        <v>337</v>
      </c>
      <c r="I48" s="22" t="s">
        <v>338</v>
      </c>
      <c r="J48" s="139" t="s">
        <v>365</v>
      </c>
    </row>
    <row r="49" s="1" customFormat="1" ht="42" customHeight="1" spans="1:10">
      <c r="A49" s="138"/>
      <c r="B49" s="22"/>
      <c r="C49" s="22" t="s">
        <v>332</v>
      </c>
      <c r="D49" s="22" t="s">
        <v>351</v>
      </c>
      <c r="E49" s="139" t="s">
        <v>366</v>
      </c>
      <c r="F49" s="22" t="s">
        <v>346</v>
      </c>
      <c r="G49" s="139" t="s">
        <v>367</v>
      </c>
      <c r="H49" s="22" t="s">
        <v>337</v>
      </c>
      <c r="I49" s="22" t="s">
        <v>338</v>
      </c>
      <c r="J49" s="139" t="s">
        <v>368</v>
      </c>
    </row>
    <row r="50" s="1" customFormat="1" ht="42" customHeight="1" spans="1:10">
      <c r="A50" s="138"/>
      <c r="B50" s="22"/>
      <c r="C50" s="22" t="s">
        <v>354</v>
      </c>
      <c r="D50" s="22" t="s">
        <v>355</v>
      </c>
      <c r="E50" s="139" t="s">
        <v>369</v>
      </c>
      <c r="F50" s="22" t="s">
        <v>335</v>
      </c>
      <c r="G50" s="139" t="s">
        <v>370</v>
      </c>
      <c r="H50" s="22" t="s">
        <v>337</v>
      </c>
      <c r="I50" s="22" t="s">
        <v>371</v>
      </c>
      <c r="J50" s="139" t="s">
        <v>372</v>
      </c>
    </row>
    <row r="51" s="1" customFormat="1" ht="42" customHeight="1" spans="1:10">
      <c r="A51" s="138"/>
      <c r="B51" s="22"/>
      <c r="C51" s="22" t="s">
        <v>354</v>
      </c>
      <c r="D51" s="22" t="s">
        <v>373</v>
      </c>
      <c r="E51" s="139" t="s">
        <v>374</v>
      </c>
      <c r="F51" s="22" t="s">
        <v>335</v>
      </c>
      <c r="G51" s="139" t="s">
        <v>370</v>
      </c>
      <c r="H51" s="22" t="s">
        <v>337</v>
      </c>
      <c r="I51" s="22" t="s">
        <v>371</v>
      </c>
      <c r="J51" s="139" t="s">
        <v>375</v>
      </c>
    </row>
    <row r="52" s="1" customFormat="1" ht="42" customHeight="1" spans="1:10">
      <c r="A52" s="138"/>
      <c r="B52" s="22"/>
      <c r="C52" s="22" t="s">
        <v>358</v>
      </c>
      <c r="D52" s="22" t="s">
        <v>359</v>
      </c>
      <c r="E52" s="139" t="s">
        <v>376</v>
      </c>
      <c r="F52" s="22" t="s">
        <v>346</v>
      </c>
      <c r="G52" s="139" t="s">
        <v>361</v>
      </c>
      <c r="H52" s="22" t="s">
        <v>337</v>
      </c>
      <c r="I52" s="22" t="s">
        <v>338</v>
      </c>
      <c r="J52" s="139" t="s">
        <v>377</v>
      </c>
    </row>
    <row r="53" s="1" customFormat="1" ht="42" customHeight="1" spans="1:10">
      <c r="A53" s="138" t="s">
        <v>288</v>
      </c>
      <c r="B53" s="22" t="s">
        <v>382</v>
      </c>
      <c r="C53" s="22" t="s">
        <v>332</v>
      </c>
      <c r="D53" s="22" t="s">
        <v>333</v>
      </c>
      <c r="E53" s="139" t="s">
        <v>383</v>
      </c>
      <c r="F53" s="22" t="s">
        <v>335</v>
      </c>
      <c r="G53" s="139" t="s">
        <v>421</v>
      </c>
      <c r="H53" s="22" t="s">
        <v>385</v>
      </c>
      <c r="I53" s="22" t="s">
        <v>338</v>
      </c>
      <c r="J53" s="139" t="s">
        <v>386</v>
      </c>
    </row>
    <row r="54" s="1" customFormat="1" ht="42" customHeight="1" spans="1:10">
      <c r="A54" s="138"/>
      <c r="B54" s="22"/>
      <c r="C54" s="22" t="s">
        <v>332</v>
      </c>
      <c r="D54" s="22" t="s">
        <v>333</v>
      </c>
      <c r="E54" s="139" t="s">
        <v>387</v>
      </c>
      <c r="F54" s="22" t="s">
        <v>346</v>
      </c>
      <c r="G54" s="139" t="s">
        <v>422</v>
      </c>
      <c r="H54" s="22" t="s">
        <v>389</v>
      </c>
      <c r="I54" s="22" t="s">
        <v>338</v>
      </c>
      <c r="J54" s="139" t="s">
        <v>390</v>
      </c>
    </row>
    <row r="55" s="1" customFormat="1" ht="42" customHeight="1" spans="1:10">
      <c r="A55" s="138"/>
      <c r="B55" s="22"/>
      <c r="C55" s="22" t="s">
        <v>332</v>
      </c>
      <c r="D55" s="22" t="s">
        <v>351</v>
      </c>
      <c r="E55" s="139" t="s">
        <v>423</v>
      </c>
      <c r="F55" s="22" t="s">
        <v>335</v>
      </c>
      <c r="G55" s="139" t="s">
        <v>336</v>
      </c>
      <c r="H55" s="22" t="s">
        <v>337</v>
      </c>
      <c r="I55" s="22" t="s">
        <v>338</v>
      </c>
      <c r="J55" s="139" t="s">
        <v>424</v>
      </c>
    </row>
    <row r="56" s="1" customFormat="1" ht="42" customHeight="1" spans="1:10">
      <c r="A56" s="138"/>
      <c r="B56" s="22"/>
      <c r="C56" s="22" t="s">
        <v>354</v>
      </c>
      <c r="D56" s="22" t="s">
        <v>355</v>
      </c>
      <c r="E56" s="139" t="s">
        <v>393</v>
      </c>
      <c r="F56" s="22" t="s">
        <v>335</v>
      </c>
      <c r="G56" s="139" t="s">
        <v>394</v>
      </c>
      <c r="H56" s="22" t="s">
        <v>337</v>
      </c>
      <c r="I56" s="22" t="s">
        <v>338</v>
      </c>
      <c r="J56" s="139" t="s">
        <v>395</v>
      </c>
    </row>
    <row r="57" s="1" customFormat="1" ht="42" customHeight="1" spans="1:10">
      <c r="A57" s="138"/>
      <c r="B57" s="22"/>
      <c r="C57" s="22" t="s">
        <v>358</v>
      </c>
      <c r="D57" s="22" t="s">
        <v>359</v>
      </c>
      <c r="E57" s="139" t="s">
        <v>396</v>
      </c>
      <c r="F57" s="22" t="s">
        <v>346</v>
      </c>
      <c r="G57" s="139" t="s">
        <v>367</v>
      </c>
      <c r="H57" s="22" t="s">
        <v>337</v>
      </c>
      <c r="I57" s="22" t="s">
        <v>338</v>
      </c>
      <c r="J57" s="139" t="s">
        <v>397</v>
      </c>
    </row>
    <row r="58" s="1" customFormat="1" ht="42" customHeight="1" spans="1:10">
      <c r="A58" s="138" t="s">
        <v>313</v>
      </c>
      <c r="B58" s="22" t="s">
        <v>425</v>
      </c>
      <c r="C58" s="22" t="s">
        <v>332</v>
      </c>
      <c r="D58" s="22" t="s">
        <v>333</v>
      </c>
      <c r="E58" s="139" t="s">
        <v>426</v>
      </c>
      <c r="F58" s="22" t="s">
        <v>335</v>
      </c>
      <c r="G58" s="139" t="s">
        <v>175</v>
      </c>
      <c r="H58" s="22" t="s">
        <v>389</v>
      </c>
      <c r="I58" s="22" t="s">
        <v>338</v>
      </c>
      <c r="J58" s="139" t="s">
        <v>427</v>
      </c>
    </row>
    <row r="59" s="1" customFormat="1" ht="42" customHeight="1" spans="1:10">
      <c r="A59" s="138"/>
      <c r="B59" s="22"/>
      <c r="C59" s="22" t="s">
        <v>332</v>
      </c>
      <c r="D59" s="22" t="s">
        <v>333</v>
      </c>
      <c r="E59" s="139" t="s">
        <v>428</v>
      </c>
      <c r="F59" s="22" t="s">
        <v>335</v>
      </c>
      <c r="G59" s="139" t="s">
        <v>429</v>
      </c>
      <c r="H59" s="22" t="s">
        <v>430</v>
      </c>
      <c r="I59" s="22" t="s">
        <v>338</v>
      </c>
      <c r="J59" s="139" t="s">
        <v>431</v>
      </c>
    </row>
    <row r="60" s="1" customFormat="1" ht="42" customHeight="1" spans="1:10">
      <c r="A60" s="138"/>
      <c r="B60" s="22"/>
      <c r="C60" s="22" t="s">
        <v>332</v>
      </c>
      <c r="D60" s="22" t="s">
        <v>342</v>
      </c>
      <c r="E60" s="139" t="s">
        <v>432</v>
      </c>
      <c r="F60" s="22" t="s">
        <v>335</v>
      </c>
      <c r="G60" s="139" t="s">
        <v>336</v>
      </c>
      <c r="H60" s="22" t="s">
        <v>337</v>
      </c>
      <c r="I60" s="22" t="s">
        <v>338</v>
      </c>
      <c r="J60" s="139" t="s">
        <v>433</v>
      </c>
    </row>
    <row r="61" s="1" customFormat="1" ht="42" customHeight="1" spans="1:10">
      <c r="A61" s="138"/>
      <c r="B61" s="22"/>
      <c r="C61" s="22" t="s">
        <v>332</v>
      </c>
      <c r="D61" s="22" t="s">
        <v>351</v>
      </c>
      <c r="E61" s="139" t="s">
        <v>411</v>
      </c>
      <c r="F61" s="22" t="s">
        <v>335</v>
      </c>
      <c r="G61" s="139" t="s">
        <v>336</v>
      </c>
      <c r="H61" s="22" t="s">
        <v>337</v>
      </c>
      <c r="I61" s="22" t="s">
        <v>338</v>
      </c>
      <c r="J61" s="139" t="s">
        <v>412</v>
      </c>
    </row>
    <row r="62" s="1" customFormat="1" ht="42" customHeight="1" spans="1:10">
      <c r="A62" s="138"/>
      <c r="B62" s="22"/>
      <c r="C62" s="22" t="s">
        <v>354</v>
      </c>
      <c r="D62" s="22" t="s">
        <v>355</v>
      </c>
      <c r="E62" s="139" t="s">
        <v>434</v>
      </c>
      <c r="F62" s="22" t="s">
        <v>335</v>
      </c>
      <c r="G62" s="139" t="s">
        <v>394</v>
      </c>
      <c r="H62" s="22" t="s">
        <v>337</v>
      </c>
      <c r="I62" s="22" t="s">
        <v>338</v>
      </c>
      <c r="J62" s="139" t="s">
        <v>435</v>
      </c>
    </row>
    <row r="63" s="1" customFormat="1" ht="42" customHeight="1" spans="1:10">
      <c r="A63" s="138"/>
      <c r="B63" s="22"/>
      <c r="C63" s="22" t="s">
        <v>354</v>
      </c>
      <c r="D63" s="22" t="s">
        <v>355</v>
      </c>
      <c r="E63" s="139" t="s">
        <v>436</v>
      </c>
      <c r="F63" s="22" t="s">
        <v>335</v>
      </c>
      <c r="G63" s="139" t="s">
        <v>394</v>
      </c>
      <c r="H63" s="22" t="s">
        <v>337</v>
      </c>
      <c r="I63" s="22" t="s">
        <v>371</v>
      </c>
      <c r="J63" s="139" t="s">
        <v>437</v>
      </c>
    </row>
    <row r="64" s="1" customFormat="1" ht="42" customHeight="1" spans="1:10">
      <c r="A64" s="138"/>
      <c r="B64" s="22"/>
      <c r="C64" s="22" t="s">
        <v>354</v>
      </c>
      <c r="D64" s="22" t="s">
        <v>355</v>
      </c>
      <c r="E64" s="139" t="s">
        <v>438</v>
      </c>
      <c r="F64" s="22" t="s">
        <v>335</v>
      </c>
      <c r="G64" s="139" t="s">
        <v>394</v>
      </c>
      <c r="H64" s="22" t="s">
        <v>337</v>
      </c>
      <c r="I64" s="22" t="s">
        <v>338</v>
      </c>
      <c r="J64" s="139" t="s">
        <v>439</v>
      </c>
    </row>
    <row r="65" s="1" customFormat="1" ht="42" customHeight="1" spans="1:10">
      <c r="A65" s="138"/>
      <c r="B65" s="22"/>
      <c r="C65" s="22" t="s">
        <v>358</v>
      </c>
      <c r="D65" s="22" t="s">
        <v>359</v>
      </c>
      <c r="E65" s="139" t="s">
        <v>396</v>
      </c>
      <c r="F65" s="22" t="s">
        <v>346</v>
      </c>
      <c r="G65" s="139" t="s">
        <v>367</v>
      </c>
      <c r="H65" s="22" t="s">
        <v>337</v>
      </c>
      <c r="I65" s="22" t="s">
        <v>338</v>
      </c>
      <c r="J65" s="139" t="s">
        <v>397</v>
      </c>
    </row>
  </sheetData>
  <mergeCells count="22">
    <mergeCell ref="A2:J2"/>
    <mergeCell ref="A3:H3"/>
    <mergeCell ref="A6:A13"/>
    <mergeCell ref="A14:A18"/>
    <mergeCell ref="A19:A23"/>
    <mergeCell ref="A24:A28"/>
    <mergeCell ref="A29:A33"/>
    <mergeCell ref="A34:A42"/>
    <mergeCell ref="A43:A47"/>
    <mergeCell ref="A48:A52"/>
    <mergeCell ref="A53:A57"/>
    <mergeCell ref="A58:A65"/>
    <mergeCell ref="B6:B13"/>
    <mergeCell ref="B14:B18"/>
    <mergeCell ref="B19:B23"/>
    <mergeCell ref="B24:B28"/>
    <mergeCell ref="B29:B33"/>
    <mergeCell ref="B34:B42"/>
    <mergeCell ref="B43:B47"/>
    <mergeCell ref="B48:B52"/>
    <mergeCell ref="B53:B57"/>
    <mergeCell ref="B58:B65"/>
  </mergeCells>
  <printOptions horizontalCentered="1"/>
  <pageMargins left="0.96" right="0.96" top="0.72" bottom="0.72" header="0" footer="0"/>
  <pageSetup paperSize="9" scale="69" orientation="landscape"/>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F11"/>
  <sheetViews>
    <sheetView showZeros="0" workbookViewId="0">
      <pane ySplit="1" topLeftCell="A2" activePane="bottomLeft" state="frozen"/>
      <selection/>
      <selection pane="bottomLeft" activeCell="E44" sqref="E44"/>
    </sheetView>
  </sheetViews>
  <sheetFormatPr defaultColWidth="9.125" defaultRowHeight="14.25" customHeight="1" outlineLevelCol="5"/>
  <cols>
    <col min="1" max="1" width="32.125" customWidth="1"/>
    <col min="2" max="2" width="20.75" customWidth="1"/>
    <col min="3" max="3" width="32.125" customWidth="1"/>
    <col min="4" max="4" width="27.75" customWidth="1"/>
    <col min="5" max="6" width="36.75" customWidth="1"/>
  </cols>
  <sheetData>
    <row r="1" customHeight="1" spans="1:6">
      <c r="A1" s="2"/>
      <c r="B1" s="2"/>
      <c r="C1" s="2"/>
      <c r="D1" s="2"/>
      <c r="E1" s="2"/>
      <c r="F1" s="2"/>
    </row>
    <row r="2" ht="12" customHeight="1" spans="1:6">
      <c r="A2" s="123">
        <v>1</v>
      </c>
      <c r="B2" s="124">
        <v>0</v>
      </c>
      <c r="C2" s="123">
        <v>1</v>
      </c>
      <c r="D2" s="125"/>
      <c r="E2" s="125"/>
      <c r="F2" s="122" t="s">
        <v>440</v>
      </c>
    </row>
    <row r="3" ht="42" customHeight="1" spans="1:6">
      <c r="A3" s="126" t="str">
        <f>"2025"&amp;"年部门政府性基金预算支出预算表"</f>
        <v>2025年部门政府性基金预算支出预算表</v>
      </c>
      <c r="B3" s="126" t="s">
        <v>441</v>
      </c>
      <c r="C3" s="127"/>
      <c r="D3" s="128"/>
      <c r="E3" s="128"/>
      <c r="F3" s="128"/>
    </row>
    <row r="4" ht="13.5" customHeight="1" spans="1:6">
      <c r="A4" s="6" t="str">
        <f>"单位名称："&amp;"寻甸回族彝族自治县塘子街道办事处中心学校"</f>
        <v>单位名称：寻甸回族彝族自治县塘子街道办事处中心学校</v>
      </c>
      <c r="B4" s="6" t="s">
        <v>442</v>
      </c>
      <c r="C4" s="123"/>
      <c r="D4" s="125"/>
      <c r="E4" s="125"/>
      <c r="F4" s="122" t="s">
        <v>1</v>
      </c>
    </row>
    <row r="5" ht="19.5" customHeight="1" spans="1:6">
      <c r="A5" s="129" t="s">
        <v>191</v>
      </c>
      <c r="B5" s="130" t="s">
        <v>72</v>
      </c>
      <c r="C5" s="129" t="s">
        <v>73</v>
      </c>
      <c r="D5" s="12" t="s">
        <v>443</v>
      </c>
      <c r="E5" s="13"/>
      <c r="F5" s="14"/>
    </row>
    <row r="6" ht="18.75" customHeight="1" spans="1:6">
      <c r="A6" s="131"/>
      <c r="B6" s="132"/>
      <c r="C6" s="131"/>
      <c r="D6" s="17" t="s">
        <v>55</v>
      </c>
      <c r="E6" s="12" t="s">
        <v>75</v>
      </c>
      <c r="F6" s="17" t="s">
        <v>76</v>
      </c>
    </row>
    <row r="7" ht="18.75" customHeight="1" spans="1:6">
      <c r="A7" s="72">
        <v>1</v>
      </c>
      <c r="B7" s="133" t="s">
        <v>83</v>
      </c>
      <c r="C7" s="72">
        <v>3</v>
      </c>
      <c r="D7" s="134">
        <v>4</v>
      </c>
      <c r="E7" s="134">
        <v>5</v>
      </c>
      <c r="F7" s="134">
        <v>6</v>
      </c>
    </row>
    <row r="8" ht="21" customHeight="1" spans="1:6">
      <c r="A8" s="22"/>
      <c r="B8" s="22"/>
      <c r="C8" s="22"/>
      <c r="D8" s="84"/>
      <c r="E8" s="84"/>
      <c r="F8" s="84"/>
    </row>
    <row r="9" ht="21" customHeight="1" spans="1:6">
      <c r="A9" s="22"/>
      <c r="B9" s="22"/>
      <c r="C9" s="22"/>
      <c r="D9" s="84"/>
      <c r="E9" s="84"/>
      <c r="F9" s="84"/>
    </row>
    <row r="10" ht="18.75" customHeight="1" spans="1:6">
      <c r="A10" s="135" t="s">
        <v>181</v>
      </c>
      <c r="B10" s="135" t="s">
        <v>181</v>
      </c>
      <c r="C10" s="136" t="s">
        <v>181</v>
      </c>
      <c r="D10" s="84"/>
      <c r="E10" s="84"/>
      <c r="F10" s="84"/>
    </row>
    <row r="11" customHeight="1" spans="1:1">
      <c r="A11" s="67" t="s">
        <v>444</v>
      </c>
    </row>
  </sheetData>
  <mergeCells count="7">
    <mergeCell ref="A3:F3"/>
    <mergeCell ref="A4:C4"/>
    <mergeCell ref="D5:F5"/>
    <mergeCell ref="A10:C10"/>
    <mergeCell ref="A5:A6"/>
    <mergeCell ref="B5:B6"/>
    <mergeCell ref="C5:C6"/>
  </mergeCells>
  <printOptions horizontalCentered="1"/>
  <pageMargins left="0.37" right="0.37" top="0.56" bottom="0.56" header="0.48" footer="0.48"/>
  <pageSetup paperSize="9" scale="98" orientation="landscape"/>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S11"/>
  <sheetViews>
    <sheetView showZeros="0" workbookViewId="0">
      <pane ySplit="1" topLeftCell="A2" activePane="bottomLeft" state="frozen"/>
      <selection/>
      <selection pane="bottomLeft" activeCell="E21" sqref="E21"/>
    </sheetView>
  </sheetViews>
  <sheetFormatPr defaultColWidth="9.125" defaultRowHeight="14.25" customHeight="1"/>
  <cols>
    <col min="1" max="2" width="32.625" customWidth="1"/>
    <col min="3" max="3" width="41.125" customWidth="1"/>
    <col min="4" max="4" width="21.75" customWidth="1"/>
    <col min="5" max="5" width="35.25" customWidth="1"/>
    <col min="6" max="6" width="7.75" customWidth="1"/>
    <col min="7" max="7" width="11.125" customWidth="1"/>
    <col min="8" max="8" width="13.25" customWidth="1"/>
    <col min="9" max="18" width="20" customWidth="1"/>
    <col min="19" max="19" width="19.875" customWidth="1"/>
  </cols>
  <sheetData>
    <row r="1" customHeight="1" spans="1:19">
      <c r="A1" s="2"/>
      <c r="B1" s="2"/>
      <c r="C1" s="2"/>
      <c r="D1" s="2"/>
      <c r="E1" s="2"/>
      <c r="F1" s="2"/>
      <c r="G1" s="2"/>
      <c r="H1" s="2"/>
      <c r="I1" s="2"/>
      <c r="J1" s="2"/>
      <c r="K1" s="2"/>
      <c r="L1" s="2"/>
      <c r="M1" s="2"/>
      <c r="N1" s="2"/>
      <c r="O1" s="2"/>
      <c r="P1" s="2"/>
      <c r="Q1" s="2"/>
      <c r="R1" s="2"/>
      <c r="S1" s="2"/>
    </row>
    <row r="2" ht="15.75" customHeight="1" spans="2:19">
      <c r="B2" s="88"/>
      <c r="C2" s="88"/>
      <c r="R2" s="4"/>
      <c r="S2" s="4" t="s">
        <v>445</v>
      </c>
    </row>
    <row r="3" ht="41.25" customHeight="1" spans="1:19">
      <c r="A3" s="77" t="str">
        <f>"2025"&amp;"年部门政府采购预算表"</f>
        <v>2025年部门政府采购预算表</v>
      </c>
      <c r="B3" s="70"/>
      <c r="C3" s="70"/>
      <c r="D3" s="5"/>
      <c r="E3" s="5"/>
      <c r="F3" s="5"/>
      <c r="G3" s="5"/>
      <c r="H3" s="5"/>
      <c r="I3" s="5"/>
      <c r="J3" s="5"/>
      <c r="K3" s="5"/>
      <c r="L3" s="5"/>
      <c r="M3" s="70"/>
      <c r="N3" s="5"/>
      <c r="O3" s="5"/>
      <c r="P3" s="70"/>
      <c r="Q3" s="5"/>
      <c r="R3" s="70"/>
      <c r="S3" s="70"/>
    </row>
    <row r="4" ht="18.75" customHeight="1" spans="1:19">
      <c r="A4" s="115" t="str">
        <f>"单位名称："&amp;"寻甸回族彝族自治县塘子街道办事处中心学校"</f>
        <v>单位名称：寻甸回族彝族自治县塘子街道办事处中心学校</v>
      </c>
      <c r="B4" s="90"/>
      <c r="C4" s="90"/>
      <c r="D4" s="8"/>
      <c r="E4" s="8"/>
      <c r="F4" s="8"/>
      <c r="G4" s="8"/>
      <c r="H4" s="8"/>
      <c r="I4" s="8"/>
      <c r="J4" s="8"/>
      <c r="K4" s="8"/>
      <c r="L4" s="8"/>
      <c r="R4" s="9"/>
      <c r="S4" s="122" t="s">
        <v>1</v>
      </c>
    </row>
    <row r="5" ht="15.75" customHeight="1" spans="1:19">
      <c r="A5" s="11" t="s">
        <v>190</v>
      </c>
      <c r="B5" s="91" t="s">
        <v>191</v>
      </c>
      <c r="C5" s="91" t="s">
        <v>446</v>
      </c>
      <c r="D5" s="92" t="s">
        <v>447</v>
      </c>
      <c r="E5" s="92" t="s">
        <v>448</v>
      </c>
      <c r="F5" s="92" t="s">
        <v>449</v>
      </c>
      <c r="G5" s="92" t="s">
        <v>450</v>
      </c>
      <c r="H5" s="92" t="s">
        <v>451</v>
      </c>
      <c r="I5" s="105" t="s">
        <v>198</v>
      </c>
      <c r="J5" s="105"/>
      <c r="K5" s="105"/>
      <c r="L5" s="105"/>
      <c r="M5" s="106"/>
      <c r="N5" s="105"/>
      <c r="O5" s="105"/>
      <c r="P5" s="85"/>
      <c r="Q5" s="105"/>
      <c r="R5" s="106"/>
      <c r="S5" s="86"/>
    </row>
    <row r="6" ht="17.25" customHeight="1" spans="1:19">
      <c r="A6" s="16"/>
      <c r="B6" s="93"/>
      <c r="C6" s="93"/>
      <c r="D6" s="94"/>
      <c r="E6" s="94"/>
      <c r="F6" s="94"/>
      <c r="G6" s="94"/>
      <c r="H6" s="94"/>
      <c r="I6" s="94" t="s">
        <v>55</v>
      </c>
      <c r="J6" s="94" t="s">
        <v>58</v>
      </c>
      <c r="K6" s="94" t="s">
        <v>452</v>
      </c>
      <c r="L6" s="94" t="s">
        <v>453</v>
      </c>
      <c r="M6" s="107" t="s">
        <v>454</v>
      </c>
      <c r="N6" s="108" t="s">
        <v>455</v>
      </c>
      <c r="O6" s="108"/>
      <c r="P6" s="113"/>
      <c r="Q6" s="108"/>
      <c r="R6" s="114"/>
      <c r="S6" s="95"/>
    </row>
    <row r="7" ht="54" customHeight="1" spans="1:19">
      <c r="A7" s="19"/>
      <c r="B7" s="95"/>
      <c r="C7" s="95"/>
      <c r="D7" s="96"/>
      <c r="E7" s="96"/>
      <c r="F7" s="96"/>
      <c r="G7" s="96"/>
      <c r="H7" s="96"/>
      <c r="I7" s="96"/>
      <c r="J7" s="96" t="s">
        <v>57</v>
      </c>
      <c r="K7" s="96"/>
      <c r="L7" s="96"/>
      <c r="M7" s="109"/>
      <c r="N7" s="96" t="s">
        <v>57</v>
      </c>
      <c r="O7" s="96" t="s">
        <v>64</v>
      </c>
      <c r="P7" s="95" t="s">
        <v>65</v>
      </c>
      <c r="Q7" s="96" t="s">
        <v>66</v>
      </c>
      <c r="R7" s="109" t="s">
        <v>67</v>
      </c>
      <c r="S7" s="95" t="s">
        <v>68</v>
      </c>
    </row>
    <row r="8" ht="18" customHeight="1" spans="1:19">
      <c r="A8" s="116">
        <v>1</v>
      </c>
      <c r="B8" s="116" t="s">
        <v>83</v>
      </c>
      <c r="C8" s="117">
        <v>3</v>
      </c>
      <c r="D8" s="117">
        <v>4</v>
      </c>
      <c r="E8" s="116">
        <v>5</v>
      </c>
      <c r="F8" s="116">
        <v>6</v>
      </c>
      <c r="G8" s="116">
        <v>7</v>
      </c>
      <c r="H8" s="116">
        <v>8</v>
      </c>
      <c r="I8" s="116">
        <v>9</v>
      </c>
      <c r="J8" s="116">
        <v>10</v>
      </c>
      <c r="K8" s="116">
        <v>11</v>
      </c>
      <c r="L8" s="116">
        <v>12</v>
      </c>
      <c r="M8" s="116">
        <v>13</v>
      </c>
      <c r="N8" s="116">
        <v>14</v>
      </c>
      <c r="O8" s="116">
        <v>15</v>
      </c>
      <c r="P8" s="116">
        <v>16</v>
      </c>
      <c r="Q8" s="116">
        <v>17</v>
      </c>
      <c r="R8" s="116">
        <v>18</v>
      </c>
      <c r="S8" s="116">
        <v>19</v>
      </c>
    </row>
    <row r="9" ht="21" customHeight="1" spans="1:19">
      <c r="A9" s="97"/>
      <c r="B9" s="98"/>
      <c r="C9" s="98"/>
      <c r="D9" s="99"/>
      <c r="E9" s="99"/>
      <c r="F9" s="99"/>
      <c r="G9" s="118"/>
      <c r="H9" s="84"/>
      <c r="I9" s="84"/>
      <c r="J9" s="84"/>
      <c r="K9" s="84"/>
      <c r="L9" s="84"/>
      <c r="M9" s="84"/>
      <c r="N9" s="84"/>
      <c r="O9" s="84"/>
      <c r="P9" s="84"/>
      <c r="Q9" s="84"/>
      <c r="R9" s="84"/>
      <c r="S9" s="84"/>
    </row>
    <row r="10" ht="21" customHeight="1" spans="1:19">
      <c r="A10" s="100" t="s">
        <v>181</v>
      </c>
      <c r="B10" s="101"/>
      <c r="C10" s="101"/>
      <c r="D10" s="102"/>
      <c r="E10" s="102"/>
      <c r="F10" s="102"/>
      <c r="G10" s="119"/>
      <c r="H10" s="84"/>
      <c r="I10" s="84"/>
      <c r="J10" s="84"/>
      <c r="K10" s="84"/>
      <c r="L10" s="84"/>
      <c r="M10" s="84"/>
      <c r="N10" s="84"/>
      <c r="O10" s="84"/>
      <c r="P10" s="84"/>
      <c r="Q10" s="84"/>
      <c r="R10" s="84"/>
      <c r="S10" s="84"/>
    </row>
    <row r="11" ht="21" customHeight="1" spans="1:19">
      <c r="A11" s="115" t="s">
        <v>456</v>
      </c>
      <c r="B11" s="6"/>
      <c r="C11" s="6"/>
      <c r="D11" s="115"/>
      <c r="E11" s="115"/>
      <c r="F11" s="115"/>
      <c r="G11" s="120"/>
      <c r="H11" s="121"/>
      <c r="I11" s="121"/>
      <c r="J11" s="121"/>
      <c r="K11" s="121"/>
      <c r="L11" s="121"/>
      <c r="M11" s="121"/>
      <c r="N11" s="121"/>
      <c r="O11" s="121"/>
      <c r="P11" s="121"/>
      <c r="Q11" s="121"/>
      <c r="R11" s="121"/>
      <c r="S11" s="121"/>
    </row>
  </sheetData>
  <mergeCells count="19">
    <mergeCell ref="A3:S3"/>
    <mergeCell ref="A4:H4"/>
    <mergeCell ref="I5:S5"/>
    <mergeCell ref="N6:S6"/>
    <mergeCell ref="A10:G10"/>
    <mergeCell ref="A11:S11"/>
    <mergeCell ref="A5:A7"/>
    <mergeCell ref="B5:B7"/>
    <mergeCell ref="C5:C7"/>
    <mergeCell ref="D5:D7"/>
    <mergeCell ref="E5:E7"/>
    <mergeCell ref="F5:F7"/>
    <mergeCell ref="G5:G7"/>
    <mergeCell ref="H5:H7"/>
    <mergeCell ref="I6:I7"/>
    <mergeCell ref="J6:J7"/>
    <mergeCell ref="K6:K7"/>
    <mergeCell ref="L6:L7"/>
    <mergeCell ref="M6:M7"/>
  </mergeCells>
  <printOptions horizontalCentered="1"/>
  <pageMargins left="0.96" right="0.96" top="0.72" bottom="0.72" header="0" footer="0"/>
  <pageSetup paperSize="9" scale="60" orientation="landscape"/>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T11"/>
  <sheetViews>
    <sheetView showZeros="0" workbookViewId="0">
      <pane ySplit="1" topLeftCell="A2" activePane="bottomLeft" state="frozen"/>
      <selection/>
      <selection pane="bottomLeft" activeCell="C18" sqref="C18"/>
    </sheetView>
  </sheetViews>
  <sheetFormatPr defaultColWidth="9.125" defaultRowHeight="14.25" customHeight="1"/>
  <cols>
    <col min="1" max="5" width="39.125" customWidth="1"/>
    <col min="6" max="6" width="27.625" customWidth="1"/>
    <col min="7" max="7" width="28.625" customWidth="1"/>
    <col min="8" max="8" width="28.125" customWidth="1"/>
    <col min="9" max="9" width="39.125" customWidth="1"/>
    <col min="10" max="18" width="20.375" customWidth="1"/>
    <col min="19" max="20" width="20.25" customWidth="1"/>
  </cols>
  <sheetData>
    <row r="1" customHeight="1" spans="1:20">
      <c r="A1" s="2"/>
      <c r="B1" s="2"/>
      <c r="C1" s="2"/>
      <c r="D1" s="2"/>
      <c r="E1" s="2"/>
      <c r="F1" s="2"/>
      <c r="G1" s="2"/>
      <c r="H1" s="2"/>
      <c r="I1" s="2"/>
      <c r="J1" s="2"/>
      <c r="K1" s="2"/>
      <c r="L1" s="2"/>
      <c r="M1" s="2"/>
      <c r="N1" s="2"/>
      <c r="O1" s="2"/>
      <c r="P1" s="2"/>
      <c r="Q1" s="2"/>
      <c r="R1" s="2"/>
      <c r="S1" s="2"/>
      <c r="T1" s="2"/>
    </row>
    <row r="2" ht="16.5" customHeight="1" spans="1:20">
      <c r="A2" s="81"/>
      <c r="B2" s="88"/>
      <c r="C2" s="88"/>
      <c r="D2" s="88"/>
      <c r="E2" s="88"/>
      <c r="F2" s="88"/>
      <c r="G2" s="88"/>
      <c r="H2" s="81"/>
      <c r="I2" s="81"/>
      <c r="J2" s="81"/>
      <c r="K2" s="81"/>
      <c r="L2" s="81"/>
      <c r="M2" s="81"/>
      <c r="N2" s="103"/>
      <c r="O2" s="81"/>
      <c r="P2" s="81"/>
      <c r="Q2" s="88"/>
      <c r="R2" s="81"/>
      <c r="S2" s="111"/>
      <c r="T2" s="111" t="s">
        <v>457</v>
      </c>
    </row>
    <row r="3" ht="41.25" customHeight="1" spans="1:20">
      <c r="A3" s="77" t="str">
        <f>"2025"&amp;"年部门政府购买服务预算表"</f>
        <v>2025年部门政府购买服务预算表</v>
      </c>
      <c r="B3" s="70"/>
      <c r="C3" s="70"/>
      <c r="D3" s="70"/>
      <c r="E3" s="70"/>
      <c r="F3" s="70"/>
      <c r="G3" s="70"/>
      <c r="H3" s="89"/>
      <c r="I3" s="89"/>
      <c r="J3" s="89"/>
      <c r="K3" s="89"/>
      <c r="L3" s="89"/>
      <c r="M3" s="89"/>
      <c r="N3" s="104"/>
      <c r="O3" s="89"/>
      <c r="P3" s="89"/>
      <c r="Q3" s="70"/>
      <c r="R3" s="89"/>
      <c r="S3" s="104"/>
      <c r="T3" s="70"/>
    </row>
    <row r="4" ht="22.5" customHeight="1" spans="1:20">
      <c r="A4" s="78" t="str">
        <f>"单位名称："&amp;"寻甸回族彝族自治县塘子街道办事处中心学校"</f>
        <v>单位名称：寻甸回族彝族自治县塘子街道办事处中心学校</v>
      </c>
      <c r="B4" s="90"/>
      <c r="C4" s="90"/>
      <c r="D4" s="90"/>
      <c r="E4" s="90"/>
      <c r="F4" s="90"/>
      <c r="G4" s="90"/>
      <c r="H4" s="79"/>
      <c r="I4" s="79"/>
      <c r="J4" s="79"/>
      <c r="K4" s="79"/>
      <c r="L4" s="79"/>
      <c r="M4" s="79"/>
      <c r="N4" s="103"/>
      <c r="O4" s="81"/>
      <c r="P4" s="81"/>
      <c r="Q4" s="88"/>
      <c r="R4" s="81"/>
      <c r="S4" s="112"/>
      <c r="T4" s="111" t="s">
        <v>1</v>
      </c>
    </row>
    <row r="5" ht="24" customHeight="1" spans="1:20">
      <c r="A5" s="11" t="s">
        <v>190</v>
      </c>
      <c r="B5" s="91" t="s">
        <v>191</v>
      </c>
      <c r="C5" s="91" t="s">
        <v>446</v>
      </c>
      <c r="D5" s="91" t="s">
        <v>458</v>
      </c>
      <c r="E5" s="91" t="s">
        <v>459</v>
      </c>
      <c r="F5" s="91" t="s">
        <v>460</v>
      </c>
      <c r="G5" s="91" t="s">
        <v>461</v>
      </c>
      <c r="H5" s="92" t="s">
        <v>462</v>
      </c>
      <c r="I5" s="92" t="s">
        <v>463</v>
      </c>
      <c r="J5" s="105" t="s">
        <v>198</v>
      </c>
      <c r="K5" s="105"/>
      <c r="L5" s="105"/>
      <c r="M5" s="105"/>
      <c r="N5" s="106"/>
      <c r="O5" s="105"/>
      <c r="P5" s="105"/>
      <c r="Q5" s="85"/>
      <c r="R5" s="105"/>
      <c r="S5" s="106"/>
      <c r="T5" s="86"/>
    </row>
    <row r="6" ht="24" customHeight="1" spans="1:20">
      <c r="A6" s="16"/>
      <c r="B6" s="93"/>
      <c r="C6" s="93"/>
      <c r="D6" s="93"/>
      <c r="E6" s="93"/>
      <c r="F6" s="93"/>
      <c r="G6" s="93"/>
      <c r="H6" s="94"/>
      <c r="I6" s="94"/>
      <c r="J6" s="94" t="s">
        <v>55</v>
      </c>
      <c r="K6" s="94" t="s">
        <v>58</v>
      </c>
      <c r="L6" s="94" t="s">
        <v>452</v>
      </c>
      <c r="M6" s="94" t="s">
        <v>453</v>
      </c>
      <c r="N6" s="107" t="s">
        <v>454</v>
      </c>
      <c r="O6" s="108" t="s">
        <v>455</v>
      </c>
      <c r="P6" s="108"/>
      <c r="Q6" s="113"/>
      <c r="R6" s="108"/>
      <c r="S6" s="114"/>
      <c r="T6" s="95"/>
    </row>
    <row r="7" ht="54" customHeight="1" spans="1:20">
      <c r="A7" s="19"/>
      <c r="B7" s="95"/>
      <c r="C7" s="95"/>
      <c r="D7" s="95"/>
      <c r="E7" s="95"/>
      <c r="F7" s="95"/>
      <c r="G7" s="95"/>
      <c r="H7" s="96"/>
      <c r="I7" s="96"/>
      <c r="J7" s="96"/>
      <c r="K7" s="96" t="s">
        <v>57</v>
      </c>
      <c r="L7" s="96"/>
      <c r="M7" s="96"/>
      <c r="N7" s="109"/>
      <c r="O7" s="96" t="s">
        <v>57</v>
      </c>
      <c r="P7" s="96" t="s">
        <v>64</v>
      </c>
      <c r="Q7" s="95" t="s">
        <v>65</v>
      </c>
      <c r="R7" s="96" t="s">
        <v>66</v>
      </c>
      <c r="S7" s="109" t="s">
        <v>67</v>
      </c>
      <c r="T7" s="95" t="s">
        <v>68</v>
      </c>
    </row>
    <row r="8" ht="17.25" customHeight="1" spans="1:20">
      <c r="A8" s="20">
        <v>1</v>
      </c>
      <c r="B8" s="95">
        <v>2</v>
      </c>
      <c r="C8" s="20">
        <v>3</v>
      </c>
      <c r="D8" s="20">
        <v>4</v>
      </c>
      <c r="E8" s="95">
        <v>5</v>
      </c>
      <c r="F8" s="20">
        <v>6</v>
      </c>
      <c r="G8" s="20">
        <v>7</v>
      </c>
      <c r="H8" s="95">
        <v>8</v>
      </c>
      <c r="I8" s="20">
        <v>9</v>
      </c>
      <c r="J8" s="20">
        <v>10</v>
      </c>
      <c r="K8" s="95">
        <v>11</v>
      </c>
      <c r="L8" s="20">
        <v>12</v>
      </c>
      <c r="M8" s="20">
        <v>13</v>
      </c>
      <c r="N8" s="95">
        <v>14</v>
      </c>
      <c r="O8" s="20">
        <v>15</v>
      </c>
      <c r="P8" s="20">
        <v>16</v>
      </c>
      <c r="Q8" s="95">
        <v>17</v>
      </c>
      <c r="R8" s="20">
        <v>18</v>
      </c>
      <c r="S8" s="20">
        <v>19</v>
      </c>
      <c r="T8" s="20">
        <v>20</v>
      </c>
    </row>
    <row r="9" ht="21" customHeight="1" spans="1:20">
      <c r="A9" s="97"/>
      <c r="B9" s="98"/>
      <c r="C9" s="98"/>
      <c r="D9" s="98"/>
      <c r="E9" s="98"/>
      <c r="F9" s="98"/>
      <c r="G9" s="98"/>
      <c r="H9" s="99"/>
      <c r="I9" s="99"/>
      <c r="J9" s="84"/>
      <c r="K9" s="84"/>
      <c r="L9" s="84"/>
      <c r="M9" s="84"/>
      <c r="N9" s="84"/>
      <c r="O9" s="84"/>
      <c r="P9" s="84"/>
      <c r="Q9" s="84"/>
      <c r="R9" s="84"/>
      <c r="S9" s="84"/>
      <c r="T9" s="84"/>
    </row>
    <row r="10" ht="21" customHeight="1" spans="1:20">
      <c r="A10" s="100" t="s">
        <v>181</v>
      </c>
      <c r="B10" s="101"/>
      <c r="C10" s="101"/>
      <c r="D10" s="101"/>
      <c r="E10" s="101"/>
      <c r="F10" s="101"/>
      <c r="G10" s="101"/>
      <c r="H10" s="102"/>
      <c r="I10" s="110"/>
      <c r="J10" s="84"/>
      <c r="K10" s="84"/>
      <c r="L10" s="84"/>
      <c r="M10" s="84"/>
      <c r="N10" s="84"/>
      <c r="O10" s="84"/>
      <c r="P10" s="84"/>
      <c r="Q10" s="84"/>
      <c r="R10" s="84"/>
      <c r="S10" s="84"/>
      <c r="T10" s="84"/>
    </row>
    <row r="11" customHeight="1" spans="1:1">
      <c r="A11" s="209" t="s">
        <v>464</v>
      </c>
    </row>
  </sheetData>
  <mergeCells count="19">
    <mergeCell ref="A3:T3"/>
    <mergeCell ref="A4:I4"/>
    <mergeCell ref="J5:T5"/>
    <mergeCell ref="O6:T6"/>
    <mergeCell ref="A10:I10"/>
    <mergeCell ref="A5:A7"/>
    <mergeCell ref="B5:B7"/>
    <mergeCell ref="C5:C7"/>
    <mergeCell ref="D5:D7"/>
    <mergeCell ref="E5:E7"/>
    <mergeCell ref="F5:F7"/>
    <mergeCell ref="G5:G7"/>
    <mergeCell ref="H5:H7"/>
    <mergeCell ref="I5:I7"/>
    <mergeCell ref="J6:J7"/>
    <mergeCell ref="K6:K7"/>
    <mergeCell ref="L6:L7"/>
    <mergeCell ref="M6:M7"/>
    <mergeCell ref="N6:N7"/>
  </mergeCells>
  <printOptions horizontalCentered="1"/>
  <pageMargins left="0.96" right="0.96" top="0.72" bottom="0.72" header="0" footer="0"/>
  <pageSetup paperSize="9" scale="60" orientation="landscape"/>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X10"/>
  <sheetViews>
    <sheetView showZeros="0" workbookViewId="0">
      <pane ySplit="1" topLeftCell="A2" activePane="bottomLeft" state="frozen"/>
      <selection/>
      <selection pane="bottomLeft" activeCell="P18" sqref="P18"/>
    </sheetView>
  </sheetViews>
  <sheetFormatPr defaultColWidth="9.125" defaultRowHeight="14.25" customHeight="1"/>
  <cols>
    <col min="1" max="1" width="37.75" customWidth="1"/>
    <col min="2" max="24" width="20" customWidth="1"/>
  </cols>
  <sheetData>
    <row r="1" customHeight="1" spans="1:24">
      <c r="A1" s="2"/>
      <c r="B1" s="2"/>
      <c r="C1" s="2"/>
      <c r="D1" s="2"/>
      <c r="E1" s="2"/>
      <c r="F1" s="2"/>
      <c r="G1" s="2"/>
      <c r="H1" s="2"/>
      <c r="I1" s="2"/>
      <c r="J1" s="2"/>
      <c r="K1" s="2"/>
      <c r="L1" s="2"/>
      <c r="M1" s="2"/>
      <c r="N1" s="2"/>
      <c r="O1" s="2"/>
      <c r="P1" s="2"/>
      <c r="Q1" s="2"/>
      <c r="R1" s="2"/>
      <c r="S1" s="2"/>
      <c r="T1" s="2"/>
      <c r="U1" s="2"/>
      <c r="V1" s="2"/>
      <c r="W1" s="2"/>
      <c r="X1" s="2"/>
    </row>
    <row r="2" ht="17.25" customHeight="1" spans="4:24">
      <c r="D2" s="76"/>
      <c r="W2" s="4"/>
      <c r="X2" s="4" t="s">
        <v>465</v>
      </c>
    </row>
    <row r="3" ht="41.25" customHeight="1" spans="1:24">
      <c r="A3" s="77" t="s">
        <v>466</v>
      </c>
      <c r="B3" s="5"/>
      <c r="C3" s="5"/>
      <c r="D3" s="5"/>
      <c r="E3" s="5"/>
      <c r="F3" s="5"/>
      <c r="G3" s="5"/>
      <c r="H3" s="5"/>
      <c r="I3" s="5"/>
      <c r="J3" s="5"/>
      <c r="K3" s="5"/>
      <c r="L3" s="5"/>
      <c r="M3" s="5"/>
      <c r="N3" s="5"/>
      <c r="O3" s="5"/>
      <c r="P3" s="5"/>
      <c r="Q3" s="5"/>
      <c r="R3" s="5"/>
      <c r="S3" s="5"/>
      <c r="T3" s="5"/>
      <c r="U3" s="5"/>
      <c r="V3" s="5"/>
      <c r="W3" s="70"/>
      <c r="X3" s="70"/>
    </row>
    <row r="4" ht="18" customHeight="1" spans="1:24">
      <c r="A4" s="78" t="str">
        <f>"单位名称："&amp;"寻甸回族彝族自治县塘子街道办事处中心学校"</f>
        <v>单位名称：寻甸回族彝族自治县塘子街道办事处中心学校</v>
      </c>
      <c r="B4" s="79"/>
      <c r="C4" s="79"/>
      <c r="D4" s="80"/>
      <c r="E4" s="81"/>
      <c r="F4" s="81"/>
      <c r="G4" s="81"/>
      <c r="H4" s="81"/>
      <c r="I4" s="81"/>
      <c r="W4" s="9"/>
      <c r="X4" s="9" t="s">
        <v>1</v>
      </c>
    </row>
    <row r="5" ht="19.5" customHeight="1" spans="1:24">
      <c r="A5" s="29" t="s">
        <v>467</v>
      </c>
      <c r="B5" s="12" t="s">
        <v>198</v>
      </c>
      <c r="C5" s="13"/>
      <c r="D5" s="13"/>
      <c r="E5" s="12" t="s">
        <v>468</v>
      </c>
      <c r="F5" s="13"/>
      <c r="G5" s="13"/>
      <c r="H5" s="13"/>
      <c r="I5" s="13"/>
      <c r="J5" s="13"/>
      <c r="K5" s="13"/>
      <c r="L5" s="13"/>
      <c r="M5" s="13"/>
      <c r="N5" s="13"/>
      <c r="O5" s="13"/>
      <c r="P5" s="13"/>
      <c r="Q5" s="13"/>
      <c r="R5" s="13"/>
      <c r="S5" s="13"/>
      <c r="T5" s="13"/>
      <c r="U5" s="13"/>
      <c r="V5" s="13"/>
      <c r="W5" s="85"/>
      <c r="X5" s="86"/>
    </row>
    <row r="6" ht="40.5" customHeight="1" spans="1:24">
      <c r="A6" s="20"/>
      <c r="B6" s="30" t="s">
        <v>55</v>
      </c>
      <c r="C6" s="11" t="s">
        <v>58</v>
      </c>
      <c r="D6" s="82" t="s">
        <v>452</v>
      </c>
      <c r="E6" s="51" t="s">
        <v>469</v>
      </c>
      <c r="F6" s="51" t="s">
        <v>470</v>
      </c>
      <c r="G6" s="51" t="s">
        <v>471</v>
      </c>
      <c r="H6" s="51" t="s">
        <v>472</v>
      </c>
      <c r="I6" s="51" t="s">
        <v>473</v>
      </c>
      <c r="J6" s="51" t="s">
        <v>474</v>
      </c>
      <c r="K6" s="51" t="s">
        <v>475</v>
      </c>
      <c r="L6" s="51" t="s">
        <v>476</v>
      </c>
      <c r="M6" s="51" t="s">
        <v>477</v>
      </c>
      <c r="N6" s="51" t="s">
        <v>478</v>
      </c>
      <c r="O6" s="51" t="s">
        <v>479</v>
      </c>
      <c r="P6" s="51" t="s">
        <v>480</v>
      </c>
      <c r="Q6" s="51" t="s">
        <v>481</v>
      </c>
      <c r="R6" s="51" t="s">
        <v>482</v>
      </c>
      <c r="S6" s="51" t="s">
        <v>483</v>
      </c>
      <c r="T6" s="51" t="s">
        <v>484</v>
      </c>
      <c r="U6" s="51" t="s">
        <v>485</v>
      </c>
      <c r="V6" s="51" t="s">
        <v>486</v>
      </c>
      <c r="W6" s="51" t="s">
        <v>487</v>
      </c>
      <c r="X6" s="87" t="s">
        <v>488</v>
      </c>
    </row>
    <row r="7" ht="19.5" customHeight="1" spans="1:24">
      <c r="A7" s="21">
        <v>1</v>
      </c>
      <c r="B7" s="21">
        <v>2</v>
      </c>
      <c r="C7" s="21">
        <v>3</v>
      </c>
      <c r="D7" s="83">
        <v>4</v>
      </c>
      <c r="E7" s="39">
        <v>5</v>
      </c>
      <c r="F7" s="21">
        <v>6</v>
      </c>
      <c r="G7" s="21">
        <v>7</v>
      </c>
      <c r="H7" s="83">
        <v>8</v>
      </c>
      <c r="I7" s="21">
        <v>9</v>
      </c>
      <c r="J7" s="21">
        <v>10</v>
      </c>
      <c r="K7" s="21">
        <v>11</v>
      </c>
      <c r="L7" s="83">
        <v>12</v>
      </c>
      <c r="M7" s="21">
        <v>13</v>
      </c>
      <c r="N7" s="21">
        <v>14</v>
      </c>
      <c r="O7" s="21">
        <v>15</v>
      </c>
      <c r="P7" s="83">
        <v>16</v>
      </c>
      <c r="Q7" s="21">
        <v>17</v>
      </c>
      <c r="R7" s="21">
        <v>18</v>
      </c>
      <c r="S7" s="21">
        <v>19</v>
      </c>
      <c r="T7" s="83">
        <v>20</v>
      </c>
      <c r="U7" s="83">
        <v>21</v>
      </c>
      <c r="V7" s="83">
        <v>22</v>
      </c>
      <c r="W7" s="39">
        <v>23</v>
      </c>
      <c r="X7" s="39">
        <v>24</v>
      </c>
    </row>
    <row r="8" ht="19.5" customHeight="1" spans="1:24">
      <c r="A8" s="31"/>
      <c r="B8" s="84"/>
      <c r="C8" s="84"/>
      <c r="D8" s="84"/>
      <c r="E8" s="84"/>
      <c r="F8" s="84"/>
      <c r="G8" s="84"/>
      <c r="H8" s="84"/>
      <c r="I8" s="84"/>
      <c r="J8" s="84"/>
      <c r="K8" s="84"/>
      <c r="L8" s="84"/>
      <c r="M8" s="84"/>
      <c r="N8" s="84"/>
      <c r="O8" s="84"/>
      <c r="P8" s="84"/>
      <c r="Q8" s="84"/>
      <c r="R8" s="84"/>
      <c r="S8" s="84"/>
      <c r="T8" s="84"/>
      <c r="U8" s="84"/>
      <c r="V8" s="84"/>
      <c r="W8" s="84"/>
      <c r="X8" s="84"/>
    </row>
    <row r="9" ht="19.5" customHeight="1" spans="1:24">
      <c r="A9" s="73"/>
      <c r="B9" s="84"/>
      <c r="C9" s="84"/>
      <c r="D9" s="84"/>
      <c r="E9" s="84"/>
      <c r="F9" s="84"/>
      <c r="G9" s="84"/>
      <c r="H9" s="84"/>
      <c r="I9" s="84"/>
      <c r="J9" s="84"/>
      <c r="K9" s="84"/>
      <c r="L9" s="84"/>
      <c r="M9" s="84"/>
      <c r="N9" s="84"/>
      <c r="O9" s="84"/>
      <c r="P9" s="84"/>
      <c r="Q9" s="84"/>
      <c r="R9" s="84"/>
      <c r="S9" s="84"/>
      <c r="T9" s="84"/>
      <c r="U9" s="84"/>
      <c r="V9" s="84"/>
      <c r="W9" s="84"/>
      <c r="X9" s="84"/>
    </row>
    <row r="10" customHeight="1" spans="1:1">
      <c r="A10" s="209" t="s">
        <v>489</v>
      </c>
    </row>
  </sheetData>
  <mergeCells count="5">
    <mergeCell ref="A3:X3"/>
    <mergeCell ref="A4:I4"/>
    <mergeCell ref="B5:D5"/>
    <mergeCell ref="E5:X5"/>
    <mergeCell ref="A5:A6"/>
  </mergeCells>
  <printOptions horizontalCentered="1"/>
  <pageMargins left="0.96" right="0.96" top="0.72" bottom="0.72" header="0" footer="0"/>
  <pageSetup paperSize="9" scale="57" orientation="landscape"/>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J9"/>
  <sheetViews>
    <sheetView showZeros="0" workbookViewId="0">
      <pane ySplit="1" topLeftCell="A2" activePane="bottomLeft" state="frozen"/>
      <selection/>
      <selection pane="bottomLeft" activeCell="E21" sqref="E21"/>
    </sheetView>
  </sheetViews>
  <sheetFormatPr defaultColWidth="9.125" defaultRowHeight="12" customHeight="1"/>
  <cols>
    <col min="1" max="1" width="34.25" customWidth="1"/>
    <col min="2" max="2" width="29" customWidth="1"/>
    <col min="3" max="5" width="23.625" customWidth="1"/>
    <col min="6" max="6" width="11.25" customWidth="1"/>
    <col min="7" max="7" width="25.125" customWidth="1"/>
    <col min="8" max="8" width="15.625" customWidth="1"/>
    <col min="9" max="9" width="13.375" customWidth="1"/>
    <col min="10" max="10" width="18.875" customWidth="1"/>
  </cols>
  <sheetData>
    <row r="1" customHeight="1" spans="1:10">
      <c r="A1" s="2"/>
      <c r="B1" s="2"/>
      <c r="C1" s="2"/>
      <c r="D1" s="2"/>
      <c r="E1" s="2"/>
      <c r="F1" s="2"/>
      <c r="G1" s="2"/>
      <c r="H1" s="2"/>
      <c r="I1" s="2"/>
      <c r="J1" s="2"/>
    </row>
    <row r="2" ht="16.5" customHeight="1" spans="10:10">
      <c r="J2" s="4" t="s">
        <v>490</v>
      </c>
    </row>
    <row r="3" ht="41.25" customHeight="1" spans="1:10">
      <c r="A3" s="69" t="s">
        <v>491</v>
      </c>
      <c r="B3" s="5"/>
      <c r="C3" s="5"/>
      <c r="D3" s="5"/>
      <c r="E3" s="5"/>
      <c r="F3" s="70"/>
      <c r="G3" s="5"/>
      <c r="H3" s="70"/>
      <c r="I3" s="70"/>
      <c r="J3" s="5"/>
    </row>
    <row r="4" ht="17.25" customHeight="1" spans="1:1">
      <c r="A4" s="6" t="str">
        <f>"单位名称："&amp;"寻甸回族彝族自治县塘子街道办事处中心学校"</f>
        <v>单位名称：寻甸回族彝族自治县塘子街道办事处中心学校</v>
      </c>
    </row>
    <row r="5" ht="44.25" customHeight="1" spans="1:10">
      <c r="A5" s="71" t="s">
        <v>467</v>
      </c>
      <c r="B5" s="71" t="s">
        <v>322</v>
      </c>
      <c r="C5" s="71" t="s">
        <v>323</v>
      </c>
      <c r="D5" s="71" t="s">
        <v>324</v>
      </c>
      <c r="E5" s="71" t="s">
        <v>325</v>
      </c>
      <c r="F5" s="72" t="s">
        <v>326</v>
      </c>
      <c r="G5" s="71" t="s">
        <v>327</v>
      </c>
      <c r="H5" s="72" t="s">
        <v>328</v>
      </c>
      <c r="I5" s="72" t="s">
        <v>329</v>
      </c>
      <c r="J5" s="71" t="s">
        <v>330</v>
      </c>
    </row>
    <row r="6" ht="14.25" customHeight="1" spans="1:10">
      <c r="A6" s="71">
        <v>1</v>
      </c>
      <c r="B6" s="71">
        <v>2</v>
      </c>
      <c r="C6" s="71">
        <v>3</v>
      </c>
      <c r="D6" s="71">
        <v>4</v>
      </c>
      <c r="E6" s="71">
        <v>5</v>
      </c>
      <c r="F6" s="72">
        <v>6</v>
      </c>
      <c r="G6" s="71">
        <v>7</v>
      </c>
      <c r="H6" s="72">
        <v>8</v>
      </c>
      <c r="I6" s="72">
        <v>9</v>
      </c>
      <c r="J6" s="71">
        <v>10</v>
      </c>
    </row>
    <row r="7" ht="42" customHeight="1" spans="1:10">
      <c r="A7" s="31"/>
      <c r="B7" s="73"/>
      <c r="C7" s="73"/>
      <c r="D7" s="73"/>
      <c r="E7" s="74"/>
      <c r="F7" s="75"/>
      <c r="G7" s="74"/>
      <c r="H7" s="75"/>
      <c r="I7" s="75"/>
      <c r="J7" s="74"/>
    </row>
    <row r="8" ht="42" customHeight="1" spans="1:10">
      <c r="A8" s="31"/>
      <c r="B8" s="22"/>
      <c r="C8" s="22"/>
      <c r="D8" s="22"/>
      <c r="E8" s="31"/>
      <c r="F8" s="22"/>
      <c r="G8" s="31"/>
      <c r="H8" s="22"/>
      <c r="I8" s="22"/>
      <c r="J8" s="31"/>
    </row>
    <row r="9" customHeight="1" spans="1:1">
      <c r="A9" s="209" t="s">
        <v>489</v>
      </c>
    </row>
  </sheetData>
  <mergeCells count="2">
    <mergeCell ref="A3:J3"/>
    <mergeCell ref="A4:H4"/>
  </mergeCells>
  <printOptions horizontalCentered="1"/>
  <pageMargins left="0.96" right="0.96" top="0.72" bottom="0.72" header="0" footer="0"/>
  <pageSetup paperSize="9" scale="69" orientation="landscape"/>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I10"/>
  <sheetViews>
    <sheetView showZeros="0" zoomScale="70" zoomScaleNormal="70" workbookViewId="0">
      <pane ySplit="1" topLeftCell="A2" activePane="bottomLeft" state="frozen"/>
      <selection/>
      <selection pane="bottomLeft" activeCell="E50" sqref="E50"/>
    </sheetView>
  </sheetViews>
  <sheetFormatPr defaultColWidth="10.375" defaultRowHeight="14.25" customHeight="1"/>
  <cols>
    <col min="1" max="3" width="33.75" customWidth="1"/>
    <col min="4" max="4" width="45.625" customWidth="1"/>
    <col min="5" max="5" width="27.625" customWidth="1"/>
    <col min="6" max="6" width="21.75" customWidth="1"/>
    <col min="7" max="9" width="26.25" customWidth="1"/>
  </cols>
  <sheetData>
    <row r="1" customHeight="1" spans="1:9">
      <c r="A1" s="2"/>
      <c r="B1" s="2"/>
      <c r="C1" s="2"/>
      <c r="D1" s="2"/>
      <c r="E1" s="2"/>
      <c r="F1" s="2"/>
      <c r="G1" s="2"/>
      <c r="H1" s="2"/>
      <c r="I1" s="2"/>
    </row>
    <row r="2" customHeight="1" spans="1:9">
      <c r="A2" s="41" t="s">
        <v>492</v>
      </c>
      <c r="B2" s="42"/>
      <c r="C2" s="42"/>
      <c r="D2" s="43"/>
      <c r="E2" s="43"/>
      <c r="F2" s="43"/>
      <c r="G2" s="42"/>
      <c r="H2" s="42"/>
      <c r="I2" s="43"/>
    </row>
    <row r="3" ht="41.25" customHeight="1" spans="1:9">
      <c r="A3" s="44" t="str">
        <f>"2025"&amp;"年新增资产配置预算表"</f>
        <v>2025年新增资产配置预算表</v>
      </c>
      <c r="B3" s="45"/>
      <c r="C3" s="45"/>
      <c r="D3" s="46"/>
      <c r="E3" s="46"/>
      <c r="F3" s="46"/>
      <c r="G3" s="45"/>
      <c r="H3" s="45"/>
      <c r="I3" s="46"/>
    </row>
    <row r="4" customHeight="1" spans="1:9">
      <c r="A4" s="47" t="str">
        <f>"单位名称："&amp;"寻甸回族彝族自治县塘子街道办事处中心学校"</f>
        <v>单位名称：寻甸回族彝族自治县塘子街道办事处中心学校</v>
      </c>
      <c r="B4" s="48"/>
      <c r="C4" s="48"/>
      <c r="D4" s="49"/>
      <c r="F4" s="46"/>
      <c r="G4" s="45"/>
      <c r="H4" s="45"/>
      <c r="I4" s="68" t="s">
        <v>1</v>
      </c>
    </row>
    <row r="5" ht="28.5" customHeight="1" spans="1:9">
      <c r="A5" s="50" t="s">
        <v>190</v>
      </c>
      <c r="B5" s="51" t="s">
        <v>191</v>
      </c>
      <c r="C5" s="52" t="s">
        <v>493</v>
      </c>
      <c r="D5" s="50" t="s">
        <v>494</v>
      </c>
      <c r="E5" s="50" t="s">
        <v>495</v>
      </c>
      <c r="F5" s="50" t="s">
        <v>496</v>
      </c>
      <c r="G5" s="51" t="s">
        <v>497</v>
      </c>
      <c r="H5" s="39"/>
      <c r="I5" s="50"/>
    </row>
    <row r="6" ht="21" customHeight="1" spans="1:9">
      <c r="A6" s="52"/>
      <c r="B6" s="53"/>
      <c r="C6" s="53"/>
      <c r="D6" s="54"/>
      <c r="E6" s="53"/>
      <c r="F6" s="53"/>
      <c r="G6" s="51" t="s">
        <v>450</v>
      </c>
      <c r="H6" s="51" t="s">
        <v>498</v>
      </c>
      <c r="I6" s="51" t="s">
        <v>499</v>
      </c>
    </row>
    <row r="7" ht="17.25" customHeight="1" spans="1:9">
      <c r="A7" s="55" t="s">
        <v>82</v>
      </c>
      <c r="B7" s="56"/>
      <c r="C7" s="57" t="s">
        <v>83</v>
      </c>
      <c r="D7" s="55" t="s">
        <v>173</v>
      </c>
      <c r="E7" s="58" t="s">
        <v>174</v>
      </c>
      <c r="F7" s="55" t="s">
        <v>175</v>
      </c>
      <c r="G7" s="57" t="s">
        <v>176</v>
      </c>
      <c r="H7" s="59" t="s">
        <v>84</v>
      </c>
      <c r="I7" s="58" t="s">
        <v>85</v>
      </c>
    </row>
    <row r="8" ht="19.5" customHeight="1" spans="1:9">
      <c r="A8" s="60"/>
      <c r="B8" s="33"/>
      <c r="C8" s="33"/>
      <c r="D8" s="31"/>
      <c r="E8" s="22"/>
      <c r="F8" s="59"/>
      <c r="G8" s="61"/>
      <c r="H8" s="62"/>
      <c r="I8" s="62"/>
    </row>
    <row r="9" ht="19.5" customHeight="1" spans="1:9">
      <c r="A9" s="63" t="s">
        <v>55</v>
      </c>
      <c r="B9" s="64"/>
      <c r="C9" s="64"/>
      <c r="D9" s="65"/>
      <c r="E9" s="66"/>
      <c r="F9" s="66"/>
      <c r="G9" s="61"/>
      <c r="H9" s="62"/>
      <c r="I9" s="62"/>
    </row>
    <row r="10" customHeight="1" spans="1:1">
      <c r="A10" s="209" t="s">
        <v>500</v>
      </c>
    </row>
  </sheetData>
  <mergeCells count="11">
    <mergeCell ref="A2:I2"/>
    <mergeCell ref="A3:I3"/>
    <mergeCell ref="A4:C4"/>
    <mergeCell ref="G5:I5"/>
    <mergeCell ref="A9:F9"/>
    <mergeCell ref="A5:A6"/>
    <mergeCell ref="B5:B6"/>
    <mergeCell ref="C5:C6"/>
    <mergeCell ref="D5:D6"/>
    <mergeCell ref="E5:E6"/>
    <mergeCell ref="F5:F6"/>
  </mergeCells>
  <pageMargins left="0.67" right="0.67" top="0.72" bottom="0.72" header="0.28" footer="0.28"/>
  <pageSetup paperSize="9" fitToWidth="0" fitToHeight="0" orientation="portrait"/>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K12"/>
  <sheetViews>
    <sheetView showZeros="0" workbookViewId="0">
      <pane ySplit="1" topLeftCell="A2" activePane="bottomLeft" state="frozen"/>
      <selection/>
      <selection pane="bottomLeft" activeCell="C27" sqref="C27"/>
    </sheetView>
  </sheetViews>
  <sheetFormatPr defaultColWidth="9.125" defaultRowHeight="14.25" customHeight="1"/>
  <cols>
    <col min="1" max="1" width="19.25" customWidth="1"/>
    <col min="2" max="2" width="33.875" customWidth="1"/>
    <col min="3" max="3" width="23.875" customWidth="1"/>
    <col min="4" max="4" width="11.125" customWidth="1"/>
    <col min="5" max="5" width="17.75" customWidth="1"/>
    <col min="6" max="6" width="9.875" customWidth="1"/>
    <col min="7" max="7" width="17.75" customWidth="1"/>
    <col min="8" max="11" width="23.125" customWidth="1"/>
  </cols>
  <sheetData>
    <row r="1" customHeight="1" spans="1:11">
      <c r="A1" s="2"/>
      <c r="B1" s="2"/>
      <c r="C1" s="2"/>
      <c r="D1" s="2"/>
      <c r="E1" s="2"/>
      <c r="F1" s="2"/>
      <c r="G1" s="2"/>
      <c r="H1" s="2"/>
      <c r="I1" s="2"/>
      <c r="J1" s="2"/>
      <c r="K1" s="2"/>
    </row>
    <row r="2" customHeight="1" spans="4:11">
      <c r="D2" s="3"/>
      <c r="E2" s="3"/>
      <c r="F2" s="3"/>
      <c r="G2" s="3"/>
      <c r="K2" s="4" t="s">
        <v>501</v>
      </c>
    </row>
    <row r="3" ht="41.25" customHeight="1" spans="1:11">
      <c r="A3" s="5" t="str">
        <f>"2025"&amp;"年上级转移支付补助项目支出预算表"</f>
        <v>2025年上级转移支付补助项目支出预算表</v>
      </c>
      <c r="B3" s="5"/>
      <c r="C3" s="5"/>
      <c r="D3" s="5"/>
      <c r="E3" s="5"/>
      <c r="F3" s="5"/>
      <c r="G3" s="5"/>
      <c r="H3" s="5"/>
      <c r="I3" s="5"/>
      <c r="J3" s="5"/>
      <c r="K3" s="5"/>
    </row>
    <row r="4" ht="13.5" customHeight="1" spans="1:11">
      <c r="A4" s="6" t="str">
        <f>"单位名称："&amp;"寻甸回族彝族自治县塘子街道办事处中心学校"</f>
        <v>单位名称：寻甸回族彝族自治县塘子街道办事处中心学校</v>
      </c>
      <c r="B4" s="7"/>
      <c r="C4" s="7"/>
      <c r="D4" s="7"/>
      <c r="E4" s="7"/>
      <c r="F4" s="7"/>
      <c r="G4" s="7"/>
      <c r="H4" s="8"/>
      <c r="I4" s="8"/>
      <c r="J4" s="8"/>
      <c r="K4" s="9" t="s">
        <v>1</v>
      </c>
    </row>
    <row r="5" ht="21.75" customHeight="1" spans="1:11">
      <c r="A5" s="10" t="s">
        <v>261</v>
      </c>
      <c r="B5" s="10" t="s">
        <v>193</v>
      </c>
      <c r="C5" s="10" t="s">
        <v>262</v>
      </c>
      <c r="D5" s="11" t="s">
        <v>194</v>
      </c>
      <c r="E5" s="11" t="s">
        <v>195</v>
      </c>
      <c r="F5" s="11" t="s">
        <v>263</v>
      </c>
      <c r="G5" s="11" t="s">
        <v>264</v>
      </c>
      <c r="H5" s="29" t="s">
        <v>55</v>
      </c>
      <c r="I5" s="12" t="s">
        <v>502</v>
      </c>
      <c r="J5" s="13"/>
      <c r="K5" s="14"/>
    </row>
    <row r="6" ht="21.75" customHeight="1" spans="1:11">
      <c r="A6" s="15"/>
      <c r="B6" s="15"/>
      <c r="C6" s="15"/>
      <c r="D6" s="16"/>
      <c r="E6" s="16"/>
      <c r="F6" s="16"/>
      <c r="G6" s="16"/>
      <c r="H6" s="30"/>
      <c r="I6" s="11" t="s">
        <v>58</v>
      </c>
      <c r="J6" s="11" t="s">
        <v>59</v>
      </c>
      <c r="K6" s="11" t="s">
        <v>60</v>
      </c>
    </row>
    <row r="7" ht="40.5" customHeight="1" spans="1:11">
      <c r="A7" s="18"/>
      <c r="B7" s="18"/>
      <c r="C7" s="18"/>
      <c r="D7" s="19"/>
      <c r="E7" s="19"/>
      <c r="F7" s="19"/>
      <c r="G7" s="19"/>
      <c r="H7" s="20"/>
      <c r="I7" s="19" t="s">
        <v>57</v>
      </c>
      <c r="J7" s="19"/>
      <c r="K7" s="19"/>
    </row>
    <row r="8" ht="15" customHeight="1" spans="1:11">
      <c r="A8" s="21">
        <v>1</v>
      </c>
      <c r="B8" s="21">
        <v>2</v>
      </c>
      <c r="C8" s="21">
        <v>3</v>
      </c>
      <c r="D8" s="21">
        <v>4</v>
      </c>
      <c r="E8" s="21">
        <v>5</v>
      </c>
      <c r="F8" s="21">
        <v>6</v>
      </c>
      <c r="G8" s="21">
        <v>7</v>
      </c>
      <c r="H8" s="21">
        <v>8</v>
      </c>
      <c r="I8" s="21">
        <v>9</v>
      </c>
      <c r="J8" s="39">
        <v>10</v>
      </c>
      <c r="K8" s="39">
        <v>11</v>
      </c>
    </row>
    <row r="9" ht="18.75" customHeight="1" spans="1:11">
      <c r="A9" s="31"/>
      <c r="B9" s="22"/>
      <c r="C9" s="31"/>
      <c r="D9" s="31"/>
      <c r="E9" s="31"/>
      <c r="F9" s="31"/>
      <c r="G9" s="31"/>
      <c r="H9" s="32"/>
      <c r="I9" s="40"/>
      <c r="J9" s="40"/>
      <c r="K9" s="32"/>
    </row>
    <row r="10" ht="18.75" customHeight="1" spans="1:11">
      <c r="A10" s="33"/>
      <c r="B10" s="22"/>
      <c r="C10" s="22"/>
      <c r="D10" s="22"/>
      <c r="E10" s="22"/>
      <c r="F10" s="22"/>
      <c r="G10" s="22"/>
      <c r="H10" s="34"/>
      <c r="I10" s="34"/>
      <c r="J10" s="34"/>
      <c r="K10" s="32"/>
    </row>
    <row r="11" ht="18.75" customHeight="1" spans="1:11">
      <c r="A11" s="35" t="s">
        <v>181</v>
      </c>
      <c r="B11" s="36"/>
      <c r="C11" s="36"/>
      <c r="D11" s="36"/>
      <c r="E11" s="36"/>
      <c r="F11" s="36"/>
      <c r="G11" s="37"/>
      <c r="H11" s="34"/>
      <c r="I11" s="34"/>
      <c r="J11" s="34"/>
      <c r="K11" s="32"/>
    </row>
    <row r="12" customHeight="1" spans="1:1">
      <c r="A12" s="38" t="s">
        <v>503</v>
      </c>
    </row>
  </sheetData>
  <mergeCells count="15">
    <mergeCell ref="A3:K3"/>
    <mergeCell ref="A4:G4"/>
    <mergeCell ref="I5:K5"/>
    <mergeCell ref="A11:G11"/>
    <mergeCell ref="A5:A7"/>
    <mergeCell ref="B5:B7"/>
    <mergeCell ref="C5:C7"/>
    <mergeCell ref="D5:D7"/>
    <mergeCell ref="E5:E7"/>
    <mergeCell ref="F5:F7"/>
    <mergeCell ref="G5:G7"/>
    <mergeCell ref="H5:H7"/>
    <mergeCell ref="I6:I7"/>
    <mergeCell ref="J6:J7"/>
    <mergeCell ref="K6:K7"/>
  </mergeCells>
  <printOptions horizontalCentered="1"/>
  <pageMargins left="0.37" right="0.37" top="0.56" bottom="0.56" header="0.48" footer="0.48"/>
  <pageSetup paperSize="9" scale="56" orientation="landscape"/>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G20"/>
  <sheetViews>
    <sheetView showZeros="0" workbookViewId="0">
      <pane ySplit="1" topLeftCell="A2" activePane="bottomLeft" state="frozen"/>
      <selection/>
      <selection pane="bottomLeft" activeCell="F25" sqref="F25"/>
    </sheetView>
  </sheetViews>
  <sheetFormatPr defaultColWidth="9.125" defaultRowHeight="14.25" customHeight="1" outlineLevelCol="6"/>
  <cols>
    <col min="1" max="1" width="35.25" customWidth="1"/>
    <col min="2" max="4" width="28" customWidth="1"/>
    <col min="5" max="7" width="23.875" customWidth="1"/>
  </cols>
  <sheetData>
    <row r="1" customHeight="1" spans="1:7">
      <c r="A1" s="2"/>
      <c r="B1" s="2"/>
      <c r="C1" s="2"/>
      <c r="D1" s="2"/>
      <c r="E1" s="2"/>
      <c r="F1" s="2"/>
      <c r="G1" s="2"/>
    </row>
    <row r="2" ht="13.5" customHeight="1" spans="4:7">
      <c r="D2" s="3"/>
      <c r="G2" s="4" t="s">
        <v>504</v>
      </c>
    </row>
    <row r="3" ht="41.25" customHeight="1" spans="1:7">
      <c r="A3" s="5" t="str">
        <f>"2025"&amp;"年部门项目中期规划预算表"</f>
        <v>2025年部门项目中期规划预算表</v>
      </c>
      <c r="B3" s="5"/>
      <c r="C3" s="5"/>
      <c r="D3" s="5"/>
      <c r="E3" s="5"/>
      <c r="F3" s="5"/>
      <c r="G3" s="5"/>
    </row>
    <row r="4" ht="13.5" customHeight="1" spans="1:7">
      <c r="A4" s="6" t="str">
        <f>"单位名称："&amp;"寻甸回族彝族自治县塘子街道办事处中心学校"</f>
        <v>单位名称：寻甸回族彝族自治县塘子街道办事处中心学校</v>
      </c>
      <c r="B4" s="7"/>
      <c r="C4" s="7"/>
      <c r="D4" s="7"/>
      <c r="E4" s="8"/>
      <c r="F4" s="8"/>
      <c r="G4" s="9" t="s">
        <v>1</v>
      </c>
    </row>
    <row r="5" ht="21.75" customHeight="1" spans="1:7">
      <c r="A5" s="10" t="s">
        <v>262</v>
      </c>
      <c r="B5" s="10" t="s">
        <v>261</v>
      </c>
      <c r="C5" s="10" t="s">
        <v>193</v>
      </c>
      <c r="D5" s="11" t="s">
        <v>505</v>
      </c>
      <c r="E5" s="12" t="s">
        <v>58</v>
      </c>
      <c r="F5" s="13"/>
      <c r="G5" s="14"/>
    </row>
    <row r="6" ht="21.75" customHeight="1" spans="1:7">
      <c r="A6" s="15"/>
      <c r="B6" s="15"/>
      <c r="C6" s="15"/>
      <c r="D6" s="16"/>
      <c r="E6" s="17" t="str">
        <f>"2025"&amp;"年"</f>
        <v>2025年</v>
      </c>
      <c r="F6" s="11" t="str">
        <f>("2025"+1)&amp;"年"</f>
        <v>2026年</v>
      </c>
      <c r="G6" s="11" t="str">
        <f>("2025"+2)&amp;"年"</f>
        <v>2027年</v>
      </c>
    </row>
    <row r="7" ht="40.5" customHeight="1" spans="1:7">
      <c r="A7" s="18"/>
      <c r="B7" s="18"/>
      <c r="C7" s="18"/>
      <c r="D7" s="19"/>
      <c r="E7" s="20"/>
      <c r="F7" s="19" t="s">
        <v>57</v>
      </c>
      <c r="G7" s="19"/>
    </row>
    <row r="8" ht="15" customHeight="1" spans="1:7">
      <c r="A8" s="21">
        <v>1</v>
      </c>
      <c r="B8" s="21">
        <v>2</v>
      </c>
      <c r="C8" s="21">
        <v>3</v>
      </c>
      <c r="D8" s="21">
        <v>4</v>
      </c>
      <c r="E8" s="21">
        <v>5</v>
      </c>
      <c r="F8" s="21">
        <v>6</v>
      </c>
      <c r="G8" s="21">
        <v>7</v>
      </c>
    </row>
    <row r="9" s="1" customFormat="1" ht="17.25" customHeight="1" spans="1:7">
      <c r="A9" s="22" t="s">
        <v>70</v>
      </c>
      <c r="B9" s="23"/>
      <c r="C9" s="23"/>
      <c r="D9" s="22"/>
      <c r="E9" s="24">
        <v>1703417.75</v>
      </c>
      <c r="F9" s="24"/>
      <c r="G9" s="24"/>
    </row>
    <row r="10" s="1" customFormat="1" ht="18.75" customHeight="1" spans="1:7">
      <c r="A10" s="22"/>
      <c r="B10" s="22" t="s">
        <v>506</v>
      </c>
      <c r="C10" s="22" t="s">
        <v>269</v>
      </c>
      <c r="D10" s="22" t="s">
        <v>507</v>
      </c>
      <c r="E10" s="24">
        <v>13200</v>
      </c>
      <c r="F10" s="24"/>
      <c r="G10" s="24"/>
    </row>
    <row r="11" s="1" customFormat="1" ht="18.75" customHeight="1" spans="1:7">
      <c r="A11" s="25"/>
      <c r="B11" s="22" t="s">
        <v>506</v>
      </c>
      <c r="C11" s="22" t="s">
        <v>271</v>
      </c>
      <c r="D11" s="22" t="s">
        <v>507</v>
      </c>
      <c r="E11" s="24">
        <v>598050</v>
      </c>
      <c r="F11" s="24"/>
      <c r="G11" s="24"/>
    </row>
    <row r="12" s="1" customFormat="1" ht="18.75" customHeight="1" spans="1:7">
      <c r="A12" s="25"/>
      <c r="B12" s="22" t="s">
        <v>506</v>
      </c>
      <c r="C12" s="22" t="s">
        <v>286</v>
      </c>
      <c r="D12" s="22" t="s">
        <v>507</v>
      </c>
      <c r="E12" s="24">
        <v>109568</v>
      </c>
      <c r="F12" s="24"/>
      <c r="G12" s="24"/>
    </row>
    <row r="13" s="1" customFormat="1" ht="18.75" customHeight="1" spans="1:7">
      <c r="A13" s="25"/>
      <c r="B13" s="22" t="s">
        <v>506</v>
      </c>
      <c r="C13" s="22" t="s">
        <v>288</v>
      </c>
      <c r="D13" s="22" t="s">
        <v>507</v>
      </c>
      <c r="E13" s="24">
        <v>47800</v>
      </c>
      <c r="F13" s="24"/>
      <c r="G13" s="24"/>
    </row>
    <row r="14" s="1" customFormat="1" ht="18.75" customHeight="1" spans="1:7">
      <c r="A14" s="25"/>
      <c r="B14" s="22" t="s">
        <v>506</v>
      </c>
      <c r="C14" s="22" t="s">
        <v>290</v>
      </c>
      <c r="D14" s="22" t="s">
        <v>507</v>
      </c>
      <c r="E14" s="24">
        <v>34416</v>
      </c>
      <c r="F14" s="24"/>
      <c r="G14" s="24"/>
    </row>
    <row r="15" s="1" customFormat="1" ht="18.75" customHeight="1" spans="1:7">
      <c r="A15" s="25"/>
      <c r="B15" s="22" t="s">
        <v>506</v>
      </c>
      <c r="C15" s="22" t="s">
        <v>292</v>
      </c>
      <c r="D15" s="22" t="s">
        <v>507</v>
      </c>
      <c r="E15" s="24">
        <v>31261.41</v>
      </c>
      <c r="F15" s="24"/>
      <c r="G15" s="24"/>
    </row>
    <row r="16" s="1" customFormat="1" ht="18.75" customHeight="1" spans="1:7">
      <c r="A16" s="25"/>
      <c r="B16" s="22" t="s">
        <v>506</v>
      </c>
      <c r="C16" s="22" t="s">
        <v>294</v>
      </c>
      <c r="D16" s="22" t="s">
        <v>507</v>
      </c>
      <c r="E16" s="24">
        <v>80536.24</v>
      </c>
      <c r="F16" s="24"/>
      <c r="G16" s="24"/>
    </row>
    <row r="17" s="1" customFormat="1" ht="18.75" customHeight="1" spans="1:7">
      <c r="A17" s="25"/>
      <c r="B17" s="22" t="s">
        <v>506</v>
      </c>
      <c r="C17" s="22" t="s">
        <v>296</v>
      </c>
      <c r="D17" s="22" t="s">
        <v>507</v>
      </c>
      <c r="E17" s="24">
        <v>6276.1</v>
      </c>
      <c r="F17" s="24"/>
      <c r="G17" s="24"/>
    </row>
    <row r="18" s="1" customFormat="1" ht="18.75" customHeight="1" spans="1:7">
      <c r="A18" s="25"/>
      <c r="B18" s="22" t="s">
        <v>508</v>
      </c>
      <c r="C18" s="22" t="s">
        <v>313</v>
      </c>
      <c r="D18" s="22" t="s">
        <v>507</v>
      </c>
      <c r="E18" s="24">
        <v>600000</v>
      </c>
      <c r="F18" s="24"/>
      <c r="G18" s="24"/>
    </row>
    <row r="19" s="1" customFormat="1" ht="18.75" customHeight="1" spans="1:7">
      <c r="A19" s="25"/>
      <c r="B19" s="22" t="s">
        <v>508</v>
      </c>
      <c r="C19" s="22" t="s">
        <v>315</v>
      </c>
      <c r="D19" s="22" t="s">
        <v>507</v>
      </c>
      <c r="E19" s="24">
        <v>182310</v>
      </c>
      <c r="F19" s="24"/>
      <c r="G19" s="24"/>
    </row>
    <row r="20" s="1" customFormat="1" ht="18.75" customHeight="1" spans="1:7">
      <c r="A20" s="26" t="s">
        <v>55</v>
      </c>
      <c r="B20" s="27"/>
      <c r="C20" s="27"/>
      <c r="D20" s="28"/>
      <c r="E20" s="24">
        <v>1703417.75</v>
      </c>
      <c r="F20" s="24"/>
      <c r="G20" s="24"/>
    </row>
  </sheetData>
  <mergeCells count="11">
    <mergeCell ref="A3:G3"/>
    <mergeCell ref="A4:D4"/>
    <mergeCell ref="E5:G5"/>
    <mergeCell ref="A20:D20"/>
    <mergeCell ref="A5:A7"/>
    <mergeCell ref="B5:B7"/>
    <mergeCell ref="C5:C7"/>
    <mergeCell ref="D5:D7"/>
    <mergeCell ref="E6:E7"/>
    <mergeCell ref="F6:F7"/>
    <mergeCell ref="G6:G7"/>
  </mergeCells>
  <printOptions horizontalCentered="1"/>
  <pageMargins left="0.37" right="0.37" top="0.56" bottom="0.56" header="0.48" footer="0.48"/>
  <pageSetup paperSize="9" scale="56"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17</vt:i4>
      </vt:variant>
    </vt:vector>
  </HeadingPairs>
  <TitlesOfParts>
    <vt:vector size="17" baseType="lpstr">
      <vt:lpstr>部门财务收支预算总表01-1</vt:lpstr>
      <vt:lpstr>部门收入预算表01-2</vt:lpstr>
      <vt:lpstr>部门支出预算表01-3</vt:lpstr>
      <vt:lpstr>部门财政拨款收支预算总表02-1</vt:lpstr>
      <vt:lpstr>一般公共预算支出预算表02-2</vt:lpstr>
      <vt:lpstr>一般公共预算“三公”经费支出预算表03</vt:lpstr>
      <vt:lpstr>部门基本支出预算表04</vt:lpstr>
      <vt:lpstr>部门项目支出预算表05-1</vt:lpstr>
      <vt:lpstr>部门项目支出绩效目标表05-2</vt:lpstr>
      <vt:lpstr>部门政府性基金预算支出预算表06</vt:lpstr>
      <vt:lpstr>部门政府采购预算表07</vt:lpstr>
      <vt:lpstr>部门政府购买服务预算表08</vt:lpstr>
      <vt:lpstr>县对下转移支付预算表09-1</vt:lpstr>
      <vt:lpstr>县对下转移支付绩效目标表09-2</vt:lpstr>
      <vt:lpstr>新增资产配置表10</vt:lpstr>
      <vt:lpstr>上级转移支付补助项目支出预算表11</vt:lpstr>
      <vt:lpstr>部门项目中期规划预算表12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dcterms:created xsi:type="dcterms:W3CDTF">2025-02-06T07:09:00Z</dcterms:created>
  <dcterms:modified xsi:type="dcterms:W3CDTF">2025-03-28T01:38:15Z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1A00A4DA7E8945B8BBD59C1948F9F40C</vt:lpwstr>
  </property>
  <property fmtid="{D5CDD505-2E9C-101B-9397-08002B2CF9AE}" pid="3" name="KSOProductBuildVer">
    <vt:lpwstr>2052-11.8.2.12055</vt:lpwstr>
  </property>
</Properties>
</file>