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5200" windowHeight="12060" tabRatio="894"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calcChain.xml><?xml version="1.0" encoding="utf-8"?>
<calcChain xmlns="http://schemas.openxmlformats.org/spreadsheetml/2006/main">
  <c r="A4" i="13" l="1"/>
  <c r="A4" i="14"/>
  <c r="A4" i="15"/>
  <c r="A4" i="16"/>
  <c r="A4" i="17"/>
  <c r="G6" i="17"/>
  <c r="F6" i="17"/>
  <c r="E6" i="17"/>
  <c r="A3" i="17"/>
  <c r="A4" i="12"/>
  <c r="A4" i="11"/>
  <c r="A4" i="10"/>
  <c r="A3" i="11"/>
  <c r="A3" i="10"/>
  <c r="A4" i="9"/>
  <c r="A3" i="9"/>
  <c r="A4" i="8"/>
  <c r="A3" i="8"/>
  <c r="A4" i="7"/>
  <c r="A3" i="7"/>
  <c r="A3" i="6"/>
  <c r="A4" i="6"/>
  <c r="A4" i="5"/>
  <c r="A4" i="4"/>
  <c r="A4" i="3"/>
  <c r="A4" i="2"/>
  <c r="A3" i="16" l="1"/>
  <c r="A3" i="15"/>
  <c r="A3" i="14"/>
  <c r="A3" i="13"/>
  <c r="A3" i="12"/>
  <c r="A3" i="5"/>
  <c r="A3" i="4"/>
  <c r="A3" i="3"/>
  <c r="A3" i="2"/>
  <c r="A4" i="1"/>
  <c r="A3" i="1"/>
</calcChain>
</file>

<file path=xl/sharedStrings.xml><?xml version="1.0" encoding="utf-8"?>
<sst xmlns="http://schemas.openxmlformats.org/spreadsheetml/2006/main" count="1923" uniqueCount="544">
  <si>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</si>
  <si>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</si>
  <si>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</si>
  <si>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</si>
  <si>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</si>
  <si>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</si>
  <si>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</si>
  <si>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</si>
  <si>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</si>
  <si>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</si>
  <si>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</si>
  <si>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</si>
  <si>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</si>
  <si>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</si>
  <si>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</si>
  <si>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</si>
  <si>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</si>
  <si>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</si>
  <si>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</si>
  <si>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</si>
  <si>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</si>
  <si>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</si>
  <si>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</si>
  <si>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</si>
  <si>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</si>
  <si>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</si>
  <si>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</si>
  <si>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</si>
  <si>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</si>
  <si>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</si>
  <si>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</si>
  <si>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</si>
  <si>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</si>
  <si>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</si>
  <si>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</si>
  <si>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</si>
  <si>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</si>
  <si>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</si>
  <si>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</si>
  <si>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</si>
  <si>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</si>
  <si>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</si>
  <si>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</si>
  <si>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</si>
  <si>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</si>
  <si>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</si>
  <si>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</si>
  <si>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</si>
  <si>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</si>
  <si>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</si>
  <si>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</si>
  <si>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</si>
  <si>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</si>
  <si>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</si>
  <si>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</si>
  <si>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</si>
  <si>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</si>
  <si>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</si>
  <si>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</si>
  <si>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</si>
  <si>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</si>
  <si>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</si>
  <si>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</si>
  <si>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</si>
  <si>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</si>
  <si>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</si>
  <si>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</si>
  <si>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</si>
  <si>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</si>
  <si>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</si>
  <si>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</si>
  <si>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</si>
  <si>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</si>
  <si>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</si>
  <si>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</si>
  <si>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</si>
  <si>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</si>
  <si>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</si>
  <si>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</si>
  <si>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</si>
  <si>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</si>
  <si>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</si>
  <si>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</si>
  <si>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</si>
  <si>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</si>
  <si>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</si>
  <si>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</si>
  <si>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</si>
  <si>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</si>
  <si>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</si>
  <si>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</si>
  <si>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</si>
  <si>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</si>
  <si>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</si>
  <si>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</si>
  <si>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</si>
  <si>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</si>
  <si>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</si>
  <si>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</si>
  <si>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</si>
  <si>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</si>
  <si>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</si>
  <si>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</si>
  <si>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</si>
  <si>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</si>
  <si>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</si>
  <si>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</si>
  <si>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</si>
  <si>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</si>
  <si>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</si>
  <si>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</si>
  <si>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</si>
  <si>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</si>
  <si>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</si>
  <si>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</si>
  <si>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</si>
  <si>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</si>
  <si>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</si>
  <si>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</si>
  <si>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</si>
  <si>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</si>
  <si>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</si>
  <si>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</si>
  <si>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</si>
  <si>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</si>
  <si>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</si>
  <si>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</si>
  <si>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</si>
  <si>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</si>
  <si>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</si>
  <si>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</si>
  <si>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</si>
  <si>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</si>
  <si>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</si>
  <si>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</si>
  <si>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</si>
  <si>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</si>
  <si>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</si>
  <si>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</si>
  <si>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</si>
  <si>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</si>
  <si>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</si>
  <si>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</si>
  <si>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</si>
  <si>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</si>
  <si>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</si>
  <si>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</si>
  <si>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</si>
  <si>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</si>
  <si>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</si>
  <si>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</si>
  <si>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</si>
  <si>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</si>
  <si>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</si>
  <si>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</si>
  <si>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</si>
  <si>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</si>
  <si>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</si>
  <si>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</si>
  <si>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</si>
  <si>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</si>
  <si>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</si>
  <si>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</si>
  <si>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</si>
  <si>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</si>
  <si>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</si>
  <si>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</si>
  <si>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</si>
  <si>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</si>
  <si>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</si>
  <si>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</si>
  <si>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</si>
  <si>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</si>
  <si>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</si>
  <si>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</si>
  <si>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</si>
  <si>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</si>
  <si>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</si>
  <si>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</si>
  <si>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</si>
  <si>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</si>
  <si>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</si>
  <si>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</si>
  <si>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</si>
  <si>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</si>
  <si>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</si>
  <si>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</si>
  <si>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</si>
  <si>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</si>
  <si>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</si>
  <si>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</si>
  <si>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</si>
  <si>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</si>
  <si>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</si>
  <si>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</si>
  <si>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</si>
  <si>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</si>
  <si>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</si>
  <si>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</si>
  <si>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</si>
  <si>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</si>
  <si>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</si>
  <si>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</si>
  <si>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</si>
  <si>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</si>
  <si>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</si>
  <si>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</si>
  <si>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</si>
  <si>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</si>
  <si>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</si>
  <si>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</si>
  <si>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</si>
  <si>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</si>
  <si>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</si>
  <si>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</si>
  <si>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</si>
  <si>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</si>
  <si>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</si>
  <si>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</si>
  <si>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</si>
  <si>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</si>
  <si>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</si>
  <si>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</si>
  <si>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</si>
  <si>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</si>
  <si>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</si>
  <si>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</si>
  <si>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</si>
  <si>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</si>
  <si>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</si>
  <si>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</si>
  <si>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</si>
  <si>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</si>
  <si>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</si>
  <si>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</si>
  <si>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</si>
  <si>
    <t>105024</t>
  </si>
  <si>
    <t>寻甸回族彝族自治县凤合镇中心学校</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</si>
  <si>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</si>
  <si>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</si>
  <si>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</si>
  <si>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</si>
  <si>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</si>
  <si>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</si>
  <si>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</si>
  <si>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</si>
  <si>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</si>
  <si>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</si>
  <si>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</si>
  <si>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</si>
  <si>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</si>
  <si>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</si>
  <si>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</si>
  <si>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</si>
  <si>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</si>
  <si>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</si>
  <si>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</si>
  <si>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</si>
  <si>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</si>
  <si>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</si>
  <si>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</si>
  <si>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</si>
  <si>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</si>
  <si>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</si>
  <si>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</si>
  <si>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</si>
  <si>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</si>
  <si>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</si>
  <si>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</si>
  <si>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</si>
  <si>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</si>
  <si>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</si>
  <si>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</si>
  <si>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</si>
  <si>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</si>
  <si>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</si>
  <si>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</si>
  <si>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</si>
  <si>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</si>
  <si>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</si>
  <si>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</si>
  <si>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</si>
  <si>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</si>
  <si>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2296010</t>
  </si>
  <si>
    <t>用于文化事业的彩票公益金支出</t>
  </si>
  <si>
    <t>说明：本单位2025年度一般公共预算“三公”经费支出预算数据为0。</t>
    <phoneticPr fontId="16" type="noConversion"/>
  </si>
  <si>
    <t>寻甸回族彝族自治县教育体育局</t>
  </si>
  <si>
    <t>530129210000000003250</t>
  </si>
  <si>
    <t>事业人员支出工资</t>
  </si>
  <si>
    <t>30101</t>
  </si>
  <si>
    <t>基本工资</t>
  </si>
  <si>
    <t>30102</t>
  </si>
  <si>
    <t>津贴补贴</t>
  </si>
  <si>
    <t>30107</t>
  </si>
  <si>
    <t>绩效工资</t>
  </si>
  <si>
    <t>530129210000000003251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</si>
  <si>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</si>
  <si>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</si>
  <si>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</si>
  <si>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</si>
  <si>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</si>
  <si>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</si>
  <si>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</si>
  <si>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</si>
  <si>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</si>
  <si>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</si>
  <si>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</si>
  <si>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530129210000000003252</t>
  </si>
  <si>
    <t>30113</t>
  </si>
  <si>
    <t>530129210000000003253</t>
  </si>
  <si>
    <t>对个人和家庭的补助</t>
  </si>
  <si>
    <t>30304</t>
  </si>
  <si>
    <t>抚恤金</t>
  </si>
  <si>
    <t>530129210000000003257</t>
  </si>
  <si>
    <t>工会经费</t>
  </si>
  <si>
    <t>30228</t>
  </si>
  <si>
    <t>530129210000000003258</t>
  </si>
  <si>
    <t>一般公用经费支出</t>
  </si>
  <si>
    <t>30201</t>
  </si>
  <si>
    <t>办公费</t>
  </si>
  <si>
    <t>30299</t>
  </si>
  <si>
    <t>其他商品和服务支出</t>
  </si>
  <si>
    <t>530129231100001528835</t>
  </si>
  <si>
    <t>事业人员绩效奖励</t>
  </si>
  <si>
    <t>530129231100001528837</t>
  </si>
  <si>
    <t>遗属补助</t>
  </si>
  <si>
    <t>30305</t>
  </si>
  <si>
    <t>生活补助</t>
  </si>
  <si>
    <t>530129231100001528839</t>
  </si>
  <si>
    <t>其他商品服务支出</t>
  </si>
  <si>
    <t>530129231100001528840</t>
  </si>
  <si>
    <t>学校学生公用经费</t>
  </si>
  <si>
    <t>530129241100002426120</t>
  </si>
  <si>
    <t>未在工资统发人员绩效工资</t>
  </si>
  <si>
    <t>530129241100002426143</t>
  </si>
  <si>
    <t>530129251100003862912</t>
  </si>
  <si>
    <t>其他工资福利支出</t>
  </si>
  <si>
    <t>30199</t>
  </si>
  <si>
    <t>专项业务类</t>
  </si>
  <si>
    <t>30215</t>
  </si>
  <si>
    <t>会议费</t>
  </si>
  <si>
    <t>530129251100003827384</t>
  </si>
  <si>
    <t>2025年学前教育非税收入安排的补助资金</t>
  </si>
  <si>
    <t>30202</t>
  </si>
  <si>
    <t>印刷费</t>
  </si>
  <si>
    <t>30205</t>
  </si>
  <si>
    <t>水费</t>
  </si>
  <si>
    <t>30206</t>
  </si>
  <si>
    <t>电费</t>
  </si>
  <si>
    <t>30207</t>
  </si>
  <si>
    <t>邮电费</t>
  </si>
  <si>
    <t>30213</t>
  </si>
  <si>
    <t>维修（护）费</t>
  </si>
  <si>
    <t>30216</t>
  </si>
  <si>
    <t>培训费</t>
  </si>
  <si>
    <t>30226</t>
  </si>
  <si>
    <t>劳务费</t>
  </si>
  <si>
    <t>530129251100004008602</t>
  </si>
  <si>
    <t>昆财教〔2023〕118号寻财教〔2023〕111号市级彩票公益金支持乡村学校少年宫项目经费</t>
  </si>
  <si>
    <t>530129251100004008603</t>
  </si>
  <si>
    <t>昆财教〔2024〕158号寻财教〔2024〕120号2024年普惠性民办幼儿园中央奖补资金</t>
  </si>
  <si>
    <t>530129251100004008614</t>
  </si>
  <si>
    <t>寻财综〔2023〕42号寻甸县第二批学前教育运转经费（收费收入）补助资金</t>
  </si>
  <si>
    <t>530129251100004008622</t>
  </si>
  <si>
    <t>寻财预〔2024〕1号寻财综〔2024〕25号2024年第一批非税收入补助资金</t>
  </si>
  <si>
    <t>530129251100004008636</t>
  </si>
  <si>
    <t>昆财教〔2024〕174号寻财教〔2024〕134号2024年义务教育课后服务省级补助资金</t>
  </si>
  <si>
    <t>530129251100004008638</t>
  </si>
  <si>
    <t>寻财预〔2024〕30号2024年预下达秋季学期学前教育非税收入安排的资金</t>
  </si>
  <si>
    <t>530129251100004009193</t>
  </si>
  <si>
    <t>寻财预〔2024〕30号2024年春季学期学前教育非税收入安排的补助资金</t>
  </si>
  <si>
    <t>530129251100004009229</t>
  </si>
  <si>
    <t>寻财综〔2024〕36号2024年春第二批非税收入补助资金</t>
  </si>
  <si>
    <t>民生类</t>
  </si>
  <si>
    <t>530129231100001757396</t>
  </si>
  <si>
    <t>寻甸县城乡义务教育学校（普通学校）公用经费直达资金</t>
  </si>
  <si>
    <t>530129231100002371386</t>
  </si>
  <si>
    <t>寻甸县第二批城乡义务教育补助经费（普通学校公用经费）直达资金</t>
  </si>
  <si>
    <t>30211</t>
  </si>
  <si>
    <t>差旅费</t>
  </si>
  <si>
    <t>530129241100002809290</t>
  </si>
  <si>
    <t>城乡义务教育学生营养改善计划补助经费</t>
  </si>
  <si>
    <t>530129241100002884926</t>
  </si>
  <si>
    <t>城乡义务教育补助经费（普通学校公用经费）中央直达资金</t>
  </si>
  <si>
    <t>31002</t>
  </si>
  <si>
    <t>办公设备购置</t>
  </si>
  <si>
    <t>530129241100002884964</t>
  </si>
  <si>
    <t>城乡义务教育补助经费（100人以下小学校点公用经费）中央直达资金</t>
  </si>
  <si>
    <t>530129241100003180413</t>
  </si>
  <si>
    <t>第二批城乡义务教育补助经费（乡村教师生活补助）中央直达资金</t>
  </si>
  <si>
    <t>530129241100003180415</t>
  </si>
  <si>
    <t>第二批城乡义务教育补助经费（普通学校公用经费）中央和省级直达资金</t>
  </si>
  <si>
    <t>530129241100003245168</t>
  </si>
  <si>
    <t>城乡义务教育公用经费（普通学校）市级配套资金</t>
  </si>
  <si>
    <t>530129241100003245183</t>
  </si>
  <si>
    <t>城乡义务教育公用经费（100人以下小学校点）市级配套资金</t>
  </si>
  <si>
    <t>530129241100003312842</t>
  </si>
  <si>
    <t>2024年第二批城乡义务教育补助经费（特岗教师）中央直达资金</t>
  </si>
  <si>
    <t>530129251100004008627</t>
  </si>
  <si>
    <t>昆财教〔2024〕231号寻财教〔2024〕140号2024年第三批乡村教师生活补助市级资金</t>
  </si>
  <si>
    <t>促进学前教育发展，经费主要用于公办幼儿园临时聘用人员工资及正常运转办公费、水电费、培训费、零星维修改造等支出。</t>
  </si>
  <si>
    <t>产出指标</t>
  </si>
  <si>
    <t>数量指标</t>
  </si>
  <si>
    <t>学前教育保教费到位率</t>
  </si>
  <si>
    <t>=</t>
  </si>
  <si>
    <t>100</t>
  </si>
  <si>
    <t>%</t>
  </si>
  <si>
    <t>定量指标</t>
  </si>
  <si>
    <t>反映政府批复的学前教育保教费到位率情况</t>
  </si>
  <si>
    <t>质量指标</t>
  </si>
  <si>
    <t>在园幼儿保教费交费率</t>
  </si>
  <si>
    <t>&gt;=</t>
  </si>
  <si>
    <t>95</t>
  </si>
  <si>
    <t>反映在园幼儿按收费标准交保教费的情况</t>
  </si>
  <si>
    <t>学前教育保教费缴入国库率</t>
  </si>
  <si>
    <t>反映学前教育保教费缴入国库率情况</t>
  </si>
  <si>
    <t>资金使用规范率</t>
  </si>
  <si>
    <t>反映资金使用规范率情况</t>
  </si>
  <si>
    <t>时效指标</t>
  </si>
  <si>
    <t>当年资金支付完成率</t>
  </si>
  <si>
    <t>70</t>
  </si>
  <si>
    <t>反映当年资金支付完成率情况</t>
  </si>
  <si>
    <t>效益指标</t>
  </si>
  <si>
    <t>社会效益</t>
  </si>
  <si>
    <t>学前教育收费的政策知晓率</t>
  </si>
  <si>
    <t>反映学前教育收费的政策知晓情况</t>
  </si>
  <si>
    <t>可持续影响</t>
  </si>
  <si>
    <t>学前教育可持续发展</t>
  </si>
  <si>
    <t>长期</t>
  </si>
  <si>
    <t>年</t>
  </si>
  <si>
    <t>反映学前教育可持续发展情况</t>
  </si>
  <si>
    <t>满意度指标</t>
  </si>
  <si>
    <t>服务对象满意度</t>
  </si>
  <si>
    <t>家长及教职工满意度</t>
  </si>
  <si>
    <t>90</t>
  </si>
  <si>
    <t>反映家长及教职工满意度情况</t>
  </si>
  <si>
    <t>实施乡村教师生活补助，市级财政按照人均每月500元的标准对四个县区给予奖补，吸引优秀乡村教师长期扎根乡村学校，提升乡村学校质量。</t>
  </si>
  <si>
    <t>获补对象数</t>
  </si>
  <si>
    <t>3883</t>
  </si>
  <si>
    <t>人</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</si>
  <si>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</si>
  <si>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</si>
  <si>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</si>
  <si>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</si>
  <si>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</si>
  <si>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</si>
  <si>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</si>
  <si>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</si>
  <si>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</si>
  <si>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</si>
  <si>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</si>
  <si>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</si>
  <si>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</si>
  <si>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</si>
  <si>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</si>
  <si>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</si>
  <si>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</si>
  <si>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</si>
  <si>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教师满意度</t>
  </si>
  <si>
    <t>反映教师满意度情况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</si>
  <si>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</si>
  <si>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</si>
  <si>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</si>
  <si>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</si>
  <si>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反映当年支出完成率情况</t>
  </si>
  <si>
    <t>学校正常运转</t>
  </si>
  <si>
    <t>定性指标</t>
  </si>
  <si>
    <t>反映学校正常运转情况</t>
  </si>
  <si>
    <t>教育可持续发展</t>
  </si>
  <si>
    <t>反映教育可持续发展情况</t>
  </si>
  <si>
    <t>师生满意度</t>
  </si>
  <si>
    <t>85</t>
  </si>
  <si>
    <t>反映师生满意度情况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</si>
  <si>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</si>
  <si>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</si>
  <si>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</si>
  <si>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</si>
  <si>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</si>
  <si>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</si>
  <si>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</si>
  <si>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</si>
  <si>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</si>
  <si>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</si>
  <si>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</si>
  <si>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</si>
  <si>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</si>
  <si>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</si>
  <si>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</si>
  <si>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家长满意度</t>
  </si>
  <si>
    <t>反映家长满意度情况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</si>
  <si>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</si>
  <si>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</si>
  <si>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</si>
  <si>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</si>
  <si>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</si>
  <si>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</si>
  <si>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</si>
  <si>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</si>
  <si>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</si>
  <si>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</si>
  <si>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</si>
  <si>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</si>
  <si>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</si>
  <si>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</si>
  <si>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引导和扶持普惠性民办幼儿园发展，提高普惠性民办幼儿园覆盖率。</t>
  </si>
  <si>
    <t>普惠性幼儿园在园幼儿数</t>
  </si>
  <si>
    <t>6038</t>
  </si>
  <si>
    <t>反映普惠性幼儿园在园幼儿数情况</t>
  </si>
  <si>
    <t>普惠性民办幼儿园数量</t>
  </si>
  <si>
    <t>45</t>
  </si>
  <si>
    <t>所</t>
  </si>
  <si>
    <t>反映奖补幼儿园数量情况</t>
  </si>
  <si>
    <t>资金下达率</t>
  </si>
  <si>
    <t>反映资金下达时间情况</t>
  </si>
  <si>
    <t>普惠性民办幼儿园覆盖率</t>
  </si>
  <si>
    <t>提高</t>
  </si>
  <si>
    <t>反映普惠性民办幼儿园覆盖率情况</t>
  </si>
  <si>
    <t>幼儿家长满意度</t>
  </si>
  <si>
    <t>反映幼儿家长满意度情况</t>
  </si>
  <si>
    <t>按中央、省、市要求，2023年，已建成市彩票公益金支持乡村学校少年宫项目5个，每个项目学校组织开展的兴趣项目达到20个以上，确保项目实施让所在学校超过5500人的农村青少年受益，农村家长和学生满意度超过90%。</t>
  </si>
  <si>
    <t>补助已建项目的数量</t>
  </si>
  <si>
    <t>个</t>
  </si>
  <si>
    <t>反映补助已建项目的数量情况</t>
  </si>
  <si>
    <t>每个项目学校组织开展的兴趣项目</t>
  </si>
  <si>
    <t>20</t>
  </si>
  <si>
    <t>反映每个项目学校组织开展的兴趣项目情况</t>
  </si>
  <si>
    <t>截止2023年11月</t>
  </si>
  <si>
    <t>反映截止2023年11月情况</t>
  </si>
  <si>
    <t>项目所在地受益于乡村学校少年宫的青少年人数</t>
  </si>
  <si>
    <t>5800</t>
  </si>
  <si>
    <t>反映项目所在地受益于乡村学校少年宫的青少年人数情况</t>
  </si>
  <si>
    <t>项目建成后可持续使用时间</t>
  </si>
  <si>
    <t>&gt;</t>
  </si>
  <si>
    <t>反映项目建成后可持续使用时间情况</t>
  </si>
  <si>
    <t>家长和学生满意度</t>
  </si>
  <si>
    <t>反映家长和学生满意度情况</t>
  </si>
  <si>
    <t>311 专项业务类</t>
  </si>
  <si>
    <t>本级</t>
  </si>
  <si>
    <t>312 民生类</t>
  </si>
  <si>
    <t>备注：当面向中小企业预留资金大于合计时，面向中小企业预留资金为三年预计数。本单位2025年无部门政府采购预算，此表无数据。</t>
    <phoneticPr fontId="16" type="noConversion"/>
  </si>
  <si>
    <t>备注：本单位2025年无政府购买服务预算，本表无数据。</t>
    <phoneticPr fontId="16" type="noConversion"/>
  </si>
  <si>
    <t>备注：本单位2025年无对下转移支付预算，本表无数据。</t>
    <phoneticPr fontId="16" type="noConversion"/>
  </si>
  <si>
    <t>备注：本单位2025年无新增资产配置预算，本表无数据。</t>
    <phoneticPr fontId="16" type="noConversion"/>
  </si>
  <si>
    <t>备注：本单位2025年无上级补助项目支出预算，本表无数据。</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</si>
</sst>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hh:mm:ss"/>
    <numFmt numFmtId="177" formatCode="yyyy\-mm\-dd"/>
    <numFmt numFmtId="178" formatCode="yyyy\-mm\-dd\ hh:mm:ss"/>
    <numFmt numFmtId="179" formatCode="#,##0.00;\-#,##0.00;;@"/>
    <numFmt numFmtId="180" formatCode="#,##0;\-#,##0;;@"/>
  </numFmts>
  <fonts count="19">
    <font>
      <sz val="11"/>
      <color theme="1"/>
      <name val="宋体"/>
      <charset val="134"/>
      <scheme val="minor"/>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sz val="9"/>
      <color theme="1"/>
      <name val="宋体"/>
      <family val="3"/>
      <charset val="134"/>
    </font>
    <font>
      <sz val="10"/>
      <color rgb="FF000000"/>
      <name val="Arial"/>
      <family val="2"/>
    </font>
    <font>
      <b/>
      <sz val="23.95"/>
      <color rgb="FF000000"/>
      <name val="宋体"/>
      <family val="3"/>
      <charset val="134"/>
    </font>
    <font>
      <b/>
      <sz val="22"/>
      <color rgb="FF000000"/>
      <name val="宋体"/>
      <family val="3"/>
      <charset val="134"/>
    </font>
    <font>
      <sz val="10"/>
      <color rgb="FFFFFFFF"/>
      <name val="宋体"/>
      <family val="3"/>
      <charset val="134"/>
    </font>
    <font>
      <b/>
      <sz val="21"/>
      <color rgb="FF000000"/>
      <name val="宋体"/>
      <family val="3"/>
      <charset val="134"/>
    </font>
    <font>
      <b/>
      <sz val="18"/>
      <color rgb="FF000000"/>
      <name val="宋体"/>
      <family val="3"/>
      <charset val="134"/>
    </font>
    <font>
      <sz val="9.75"/>
      <color rgb="FF000000"/>
      <name val="SimSun"/>
      <charset val="134"/>
    </font>
    <font>
      <b/>
      <sz val="9"/>
      <color rgb="FF000000"/>
      <name val="宋体"/>
      <family val="3"/>
      <charset val="134"/>
    </font>
    <font>
      <b/>
      <sz val="9"/>
      <color theme="1"/>
      <name val="宋体"/>
      <family val="3"/>
      <charset val="134"/>
    </font>
    <font>
      <sz val="9"/>
      <name val="宋体"/>
      <family val="3"/>
      <charset val="134"/>
    </font>
    <font>
      <sz val="9"/>
      <name val="宋体"/>
      <family val="3"/>
      <charset val="134"/>
      <scheme val="minor"/>
    </font>
    <font>
      <sz val="11"/>
      <color theme="1"/>
      <name val="宋体"/>
      <family val="3"/>
      <charset val="134"/>
      <scheme val="minor"/>
    </font>
    <font>
      <sz val="1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FF"/>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xf numFmtId="178" fontId="15" fillId="0" borderId="7">
      <alignment horizontal="right" vertical="center"/>
    </xf>
    <xf numFmtId="177" fontId="15" fillId="0" borderId="7">
      <alignment horizontal="right" vertical="center"/>
    </xf>
    <xf numFmtId="10" fontId="15" fillId="0" borderId="7">
      <alignment horizontal="right" vertical="center"/>
    </xf>
    <xf numFmtId="179" fontId="15" fillId="0" borderId="7">
      <alignment horizontal="right" vertical="center"/>
    </xf>
    <xf numFmtId="49" fontId="15" fillId="0" borderId="7">
      <alignment horizontal="left" vertical="center" wrapText="1"/>
    </xf>
    <xf numFmtId="179" fontId="15" fillId="0" borderId="7">
      <alignment horizontal="right" vertical="center"/>
    </xf>
    <xf numFmtId="176" fontId="15" fillId="0" borderId="7">
      <alignment horizontal="right" vertical="center"/>
    </xf>
    <xf numFmtId="180" fontId="15" fillId="0" borderId="7">
      <alignment horizontal="right" vertical="center"/>
    </xf>
    <xf numFmtId="0" fontId="15" fillId="0" borderId="0">
      <alignment vertical="top"/>
      <protection locked="0"/>
    </xf>
  </cellStyleXfs>
  <cellXfs count="28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pplyBorder="1">
      <alignment horizontal="right" vertical="center"/>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80" fontId="5" fillId="0" borderId="7" xfId="8"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0" fontId="2" fillId="0" borderId="0" xfId="0" applyFont="1" applyBorder="1" applyAlignment="1">
      <alignment horizontal="right" vertical="center" wrapText="1"/>
    </xf>
    <xf numFmtId="49" fontId="4" fillId="0" borderId="7" xfId="0" applyNumberFormat="1"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pplyProtection="1">
      <alignment horizontal="left" vertical="center" wrapText="1" indent="1"/>
      <protection locked="0"/>
    </xf>
    <xf numFmtId="0" fontId="2" fillId="0" borderId="7" xfId="0" applyFont="1" applyBorder="1" applyAlignment="1" applyProtection="1">
      <alignment vertical="center"/>
      <protection locked="0"/>
    </xf>
    <xf numFmtId="0" fontId="0" fillId="0" borderId="0" xfId="0" applyFont="1" applyBorder="1"/>
    <xf numFmtId="0" fontId="12" fillId="0" borderId="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0" xfId="0" applyFont="1" applyBorder="1"/>
    <xf numFmtId="0" fontId="4" fillId="0" borderId="11"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 xfId="0" applyFont="1" applyBorder="1" applyAlignment="1">
      <alignment horizontal="center" vertical="center"/>
    </xf>
    <xf numFmtId="179" fontId="5" fillId="0" borderId="7" xfId="6" applyFont="1">
      <alignment horizontal="right" vertical="center"/>
    </xf>
    <xf numFmtId="0" fontId="0" fillId="0" borderId="0" xfId="0"/>
    <xf numFmtId="0" fontId="1" fillId="3" borderId="0" xfId="0" applyFont="1" applyFill="1" applyAlignment="1" applyProtection="1">
      <alignment horizontal="right" vertical="center" wrapText="1"/>
      <protection locked="0"/>
    </xf>
    <xf numFmtId="0" fontId="2" fillId="3" borderId="7" xfId="0" applyFont="1" applyFill="1" applyBorder="1" applyAlignment="1" applyProtection="1">
      <alignment horizontal="center" vertical="center"/>
      <protection locked="0"/>
    </xf>
    <xf numFmtId="0" fontId="2" fillId="3" borderId="7" xfId="0" applyFont="1" applyFill="1" applyBorder="1" applyAlignment="1">
      <alignment horizontal="center" vertical="center"/>
    </xf>
    <xf numFmtId="0" fontId="2" fillId="3" borderId="7" xfId="0" applyFont="1" applyFill="1" applyBorder="1" applyAlignment="1" applyProtection="1">
      <alignment horizontal="left" vertical="center" wrapText="1"/>
      <protection locked="0"/>
    </xf>
    <xf numFmtId="0" fontId="2" fillId="3" borderId="7"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7" xfId="0" applyFont="1" applyFill="1" applyBorder="1" applyAlignment="1">
      <alignment horizontal="left" vertical="center" wrapText="1"/>
    </xf>
    <xf numFmtId="0" fontId="2" fillId="3" borderId="7" xfId="0" applyFont="1" applyFill="1" applyBorder="1" applyAlignment="1">
      <alignment horizontal="left" vertical="center" wrapText="1" indent="1"/>
    </xf>
    <xf numFmtId="0" fontId="2" fillId="3" borderId="7" xfId="0" applyFont="1" applyFill="1" applyBorder="1" applyAlignment="1">
      <alignment horizontal="left" vertical="center" wrapText="1" indent="2"/>
    </xf>
    <xf numFmtId="0" fontId="2" fillId="0" borderId="0" xfId="0" applyFont="1" applyAlignment="1" applyProtection="1">
      <alignment horizontal="left" vertical="center"/>
      <protection locked="0"/>
    </xf>
    <xf numFmtId="0" fontId="1" fillId="0" borderId="0" xfId="0" applyFont="1" applyAlignment="1">
      <alignment horizontal="right"/>
    </xf>
    <xf numFmtId="0" fontId="2" fillId="0" borderId="0" xfId="0" applyFont="1" applyAlignment="1">
      <alignment horizontal="right"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6" fillId="0" borderId="0" xfId="0" applyFont="1"/>
    <xf numFmtId="0" fontId="6" fillId="0" borderId="0" xfId="0" applyFont="1" applyProtection="1">
      <protection locked="0"/>
    </xf>
    <xf numFmtId="0" fontId="2" fillId="3" borderId="0" xfId="0" applyFont="1" applyFill="1" applyAlignment="1" applyProtection="1">
      <alignment horizontal="right" vertical="center" wrapText="1"/>
      <protection locked="0"/>
    </xf>
    <xf numFmtId="0" fontId="1" fillId="3" borderId="7" xfId="0" applyFont="1" applyFill="1" applyBorder="1" applyAlignment="1" applyProtection="1">
      <alignment horizontal="center" vertical="center"/>
      <protection locked="0"/>
    </xf>
    <xf numFmtId="0" fontId="17" fillId="0" borderId="0" xfId="0" applyFont="1" applyBorder="1"/>
    <xf numFmtId="0" fontId="4" fillId="0" borderId="0" xfId="0" applyFont="1" applyProtection="1">
      <protection locked="0"/>
    </xf>
    <xf numFmtId="0" fontId="4" fillId="0" borderId="0" xfId="0" applyFont="1"/>
    <xf numFmtId="0" fontId="1" fillId="0" borderId="0" xfId="0" applyFont="1" applyAlignment="1" applyProtection="1">
      <alignment vertical="top"/>
      <protection locked="0"/>
    </xf>
    <xf numFmtId="0" fontId="2" fillId="0" borderId="0" xfId="0" applyFont="1" applyAlignment="1" applyProtection="1">
      <alignment horizontal="right" vertical="center"/>
      <protection locked="0"/>
    </xf>
    <xf numFmtId="49" fontId="5" fillId="0" borderId="7" xfId="5" applyFont="1">
      <alignment horizontal="left" vertical="center" wrapText="1"/>
    </xf>
    <xf numFmtId="0" fontId="1" fillId="0" borderId="0" xfId="0" applyFont="1" applyAlignment="1">
      <alignment vertical="top"/>
    </xf>
    <xf numFmtId="0" fontId="2" fillId="0" borderId="0" xfId="0" applyFont="1" applyAlignment="1">
      <alignment horizontal="right"/>
    </xf>
    <xf numFmtId="0" fontId="2" fillId="0" borderId="7" xfId="0" applyFont="1" applyBorder="1" applyAlignment="1">
      <alignment vertical="center" shrinkToFit="1"/>
    </xf>
    <xf numFmtId="179" fontId="5" fillId="0" borderId="7" xfId="6" applyFont="1" applyAlignment="1">
      <alignment horizontal="right" vertical="center" shrinkToFit="1"/>
    </xf>
    <xf numFmtId="179" fontId="5" fillId="0" borderId="7" xfId="0" applyNumberFormat="1" applyFont="1" applyBorder="1" applyAlignment="1">
      <alignment horizontal="right" vertical="center" shrinkToFit="1"/>
    </xf>
    <xf numFmtId="0" fontId="0" fillId="0" borderId="0" xfId="0" applyFont="1" applyBorder="1" applyAlignment="1">
      <alignment shrinkToFit="1"/>
    </xf>
    <xf numFmtId="0" fontId="2" fillId="3" borderId="7" xfId="0" applyFont="1" applyFill="1" applyBorder="1" applyAlignment="1" applyProtection="1">
      <alignment horizontal="left" vertical="center" wrapText="1" indent="1"/>
      <protection locked="0"/>
    </xf>
    <xf numFmtId="0" fontId="2" fillId="3" borderId="7" xfId="0" applyFont="1" applyFill="1" applyBorder="1" applyAlignment="1" applyProtection="1">
      <alignment horizontal="left" vertical="center" wrapText="1" indent="2"/>
      <protection locked="0"/>
    </xf>
    <xf numFmtId="0" fontId="2" fillId="0" borderId="0" xfId="0" applyFont="1" applyAlignment="1" applyProtection="1">
      <alignment horizontal="right"/>
      <protection locked="0"/>
    </xf>
    <xf numFmtId="0" fontId="18" fillId="0" borderId="0" xfId="0" applyFont="1" applyFill="1" applyAlignment="1"/>
    <xf numFmtId="0" fontId="18" fillId="0" borderId="0" xfId="9" quotePrefix="1" applyFont="1" applyFill="1" applyBorder="1" applyAlignment="1" applyProtection="1">
      <alignment horizontal="left"/>
    </xf>
    <xf numFmtId="0" fontId="7" fillId="2" borderId="0" xfId="0"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 fillId="0" borderId="10" xfId="0" applyFont="1" applyBorder="1" applyAlignment="1" applyProtection="1">
      <alignment horizontal="center" vertical="center" wrapText="1"/>
      <protection locked="0"/>
    </xf>
    <xf numFmtId="0" fontId="2" fillId="3" borderId="11" xfId="0" applyFont="1" applyFill="1" applyBorder="1" applyAlignment="1" applyProtection="1">
      <alignment horizontal="right" vertical="center"/>
      <protection locked="0"/>
    </xf>
    <xf numFmtId="0" fontId="2" fillId="3" borderId="11" xfId="0" applyFont="1" applyFill="1" applyBorder="1" applyAlignment="1">
      <alignment horizontal="right" vertical="center"/>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3"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2" fillId="3" borderId="11" xfId="0" applyFont="1" applyFill="1" applyBorder="1" applyAlignment="1">
      <alignment horizontal="left" vertical="center"/>
    </xf>
    <xf numFmtId="0" fontId="2" fillId="2" borderId="0" xfId="0" applyFont="1" applyFill="1" applyBorder="1" applyAlignment="1" applyProtection="1">
      <alignment horizontal="right" vertical="center" wrapText="1"/>
      <protection locked="0"/>
    </xf>
    <xf numFmtId="0" fontId="2" fillId="3" borderId="0" xfId="0" applyFont="1" applyFill="1" applyAlignment="1" applyProtection="1">
      <alignment horizontal="left" vertical="center" wrapText="1"/>
      <protection locked="0"/>
    </xf>
    <xf numFmtId="0" fontId="0" fillId="0" borderId="0" xfId="0"/>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left" vertical="center"/>
    </xf>
    <xf numFmtId="0" fontId="1" fillId="2" borderId="0" xfId="0" applyFont="1" applyFill="1" applyBorder="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2" fillId="3" borderId="1" xfId="0" applyFont="1" applyFill="1" applyBorder="1" applyAlignment="1">
      <alignment horizontal="center" vertical="center"/>
    </xf>
    <xf numFmtId="0" fontId="12" fillId="3" borderId="6" xfId="0" applyFont="1" applyFill="1" applyBorder="1" applyAlignment="1" applyProtection="1">
      <alignment horizontal="center" vertical="center" wrapText="1"/>
      <protection locked="0"/>
    </xf>
    <xf numFmtId="0" fontId="6" fillId="3" borderId="0" xfId="0" applyFont="1" applyFill="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Alignment="1">
      <alignment horizontal="left" vertical="center"/>
    </xf>
    <xf numFmtId="0" fontId="1" fillId="3" borderId="0" xfId="0" applyFont="1" applyFill="1" applyAlignment="1" applyProtection="1">
      <alignment horizontal="left" vertical="center" wrapText="1"/>
      <protection locked="0"/>
    </xf>
    <xf numFmtId="0" fontId="1" fillId="3"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3" borderId="7" xfId="0" applyFont="1" applyFill="1" applyBorder="1" applyAlignment="1" applyProtection="1">
      <alignment horizontal="center" vertical="center"/>
      <protection locked="0"/>
    </xf>
    <xf numFmtId="0" fontId="6" fillId="3" borderId="7" xfId="0" applyFont="1" applyFill="1" applyBorder="1" applyAlignment="1" applyProtection="1">
      <alignment vertical="top" wrapText="1"/>
      <protection locked="0"/>
    </xf>
    <xf numFmtId="0" fontId="1" fillId="3" borderId="7"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3" borderId="1" xfId="0" applyFont="1" applyFill="1" applyBorder="1" applyAlignment="1">
      <alignment horizontal="center" vertical="center"/>
    </xf>
    <xf numFmtId="0" fontId="8" fillId="0" borderId="0" xfId="0" quotePrefix="1" applyFont="1" applyAlignment="1">
      <alignment horizontal="center" vertical="center"/>
    </xf>
    <xf numFmtId="0" fontId="2" fillId="0" borderId="7" xfId="0" applyFont="1" applyBorder="1" applyAlignment="1">
      <alignment horizontal="left" vertical="center" wrapText="1" indent="1"/>
    </xf>
    <xf numFmtId="0" fontId="2"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0" fontId="10" fillId="0" borderId="0" xfId="0" quotePrefix="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9" fillId="0" borderId="0" xfId="0" applyFont="1" applyAlignment="1" applyProtection="1">
      <alignment horizontal="right"/>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4" fillId="0" borderId="6"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2"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2" borderId="11" xfId="0" applyFont="1" applyFill="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right" wrapText="1"/>
    </xf>
    <xf numFmtId="0" fontId="1" fillId="0" borderId="0" xfId="0" applyFont="1" applyBorder="1" applyAlignment="1">
      <alignment wrapText="1"/>
    </xf>
    <xf numFmtId="0" fontId="4" fillId="2" borderId="1" xfId="0" applyFont="1" applyFill="1" applyBorder="1" applyAlignment="1">
      <alignment horizontal="center" vertical="center"/>
    </xf>
    <xf numFmtId="0" fontId="8" fillId="0" borderId="0" xfId="0" applyFont="1" applyBorder="1" applyAlignment="1">
      <alignment horizontal="center"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1" fillId="2" borderId="0" xfId="0" applyFont="1" applyFill="1" applyBorder="1" applyAlignment="1" applyProtection="1">
      <alignment horizontal="right" vertical="center"/>
      <protection locked="0"/>
    </xf>
    <xf numFmtId="0" fontId="1" fillId="2" borderId="7"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4" fillId="0" borderId="0" xfId="0" applyFont="1" applyBorder="1" applyAlignment="1">
      <alignment horizontal="left" vertical="center"/>
    </xf>
    <xf numFmtId="0" fontId="2" fillId="2" borderId="4" xfId="0" applyFont="1" applyFill="1" applyBorder="1" applyAlignment="1">
      <alignment horizontal="left" vertical="center"/>
    </xf>
    <xf numFmtId="0" fontId="4" fillId="2" borderId="6"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10">
    <cellStyle name="DateStyle" xfId="2"/>
    <cellStyle name="DateTimeStyle" xfId="1"/>
    <cellStyle name="IntegralNumberStyle" xfId="8"/>
    <cellStyle name="MoneyStyle" xfId="6"/>
    <cellStyle name="Normal" xfId="9"/>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7"/>
  <sheetViews>
    <sheetView showGridLines="0" showZeros="0" workbookViewId="0">
      <pane ySplit="1" topLeftCell="A2" activePane="bottomLeft" state="frozen"/>
      <selection pane="bottomLeft" activeCell="B21" sqref="B21"/>
    </sheetView>
  </sheetViews>
  <sheetFormatPr defaultColWidth="8.625" defaultRowHeight="12.75" customHeight="1"/>
  <cols>
    <col min="1" max="4" width="41" customWidth="1"/>
  </cols>
  <sheetData>
    <row r="1" spans="1:4" ht="12.75" customHeight="1">
      <c r="A1" s="1"/>
      <c r="B1" s="1"/>
      <c r="C1" s="1"/>
      <c r="D1" s="1"/>
    </row>
    <row r="2" spans="1:4" ht="15" customHeight="1">
      <c r="A2" s="20"/>
      <c r="B2" s="20"/>
      <c r="C2" s="20"/>
      <c r="D2" s="30" t="s">
        <v>0</v>
      </c>
    </row>
    <row r="3" spans="1:4" ht="41.25" customHeight="1">
      <c r="A3" s="127" t="str">
        <f>"2025"&amp;"年部门财务收支预算总表"</f>
        <v>2025年部门财务收支预算总表</v>
      </c>
      <c r="B3" s="128"/>
      <c r="C3" s="128"/>
      <c r="D3" s="128"/>
    </row>
    <row r="4" spans="1:4" ht="17.25" customHeight="1">
      <c r="A4" s="129" t="str">
        <f>"单位名称："&amp;""</f>
        <v>单位名称：</v>
      </c>
      <c r="B4" s="130"/>
      <c r="D4" s="64" t="s">
        <v>1</v>
      </c>
    </row>
    <row r="5" spans="1:4" ht="23.25" customHeight="1">
      <c r="A5" s="131" t="s">
        <v>2</v>
      </c>
      <c r="B5" s="132"/>
      <c r="C5" s="131" t="s">
        <v>3</v>
      </c>
      <c r="D5" s="132"/>
    </row>
    <row r="6" spans="1:4" ht="24" customHeight="1">
      <c r="A6" s="70" t="s">
        <v>4</v>
      </c>
      <c r="B6" s="70" t="s">
        <v>5</v>
      </c>
      <c r="C6" s="70" t="s">
        <v>6</v>
      </c>
      <c r="D6" s="70" t="s">
        <v>5</v>
      </c>
    </row>
    <row r="7" spans="1:4" ht="17.25" customHeight="1">
      <c r="A7" s="71" t="s">
        <v>7</v>
      </c>
      <c r="B7" s="90">
        <v>42349023.659999996</v>
      </c>
      <c r="C7" s="71" t="s">
        <v>8</v>
      </c>
      <c r="D7" s="90"/>
    </row>
    <row r="8" spans="1:4" ht="17.25" customHeight="1">
      <c r="A8" s="71" t="s">
        <v>9</v>
      </c>
      <c r="B8" s="90">
        <v>30000</v>
      </c>
      <c r="C8" s="71" t="s">
        <v>10</v>
      </c>
      <c r="D8" s="90"/>
    </row>
    <row r="9" spans="1:4" ht="17.25" customHeight="1">
      <c r="A9" s="71" t="s">
        <v>11</v>
      </c>
      <c r="B9" s="90"/>
      <c r="C9" s="77" t="s">
        <v>12</v>
      </c>
      <c r="D9" s="90"/>
    </row>
    <row r="10" spans="1:4" ht="17.25" customHeight="1">
      <c r="A10" s="71" t="s">
        <v>13</v>
      </c>
      <c r="B10" s="90"/>
      <c r="C10" s="77" t="s">
        <v>14</v>
      </c>
      <c r="D10" s="90"/>
    </row>
    <row r="11" spans="1:4" ht="17.25" customHeight="1">
      <c r="A11" s="71" t="s">
        <v>15</v>
      </c>
      <c r="B11" s="90"/>
      <c r="C11" s="77" t="s">
        <v>16</v>
      </c>
      <c r="D11" s="90">
        <v>32306644.059999999</v>
      </c>
    </row>
    <row r="12" spans="1:4" ht="17.25" customHeight="1">
      <c r="A12" s="71" t="s">
        <v>17</v>
      </c>
      <c r="B12" s="90"/>
      <c r="C12" s="77" t="s">
        <v>18</v>
      </c>
      <c r="D12" s="90"/>
    </row>
    <row r="13" spans="1:4" ht="17.25" customHeight="1">
      <c r="A13" s="71" t="s">
        <v>19</v>
      </c>
      <c r="B13" s="90"/>
      <c r="C13" s="15" t="s">
        <v>20</v>
      </c>
      <c r="D13" s="90"/>
    </row>
    <row r="14" spans="1:4" ht="17.25" customHeight="1">
      <c r="A14" s="71" t="s">
        <v>21</v>
      </c>
      <c r="B14" s="90"/>
      <c r="C14" s="15" t="s">
        <v>22</v>
      </c>
      <c r="D14" s="90">
        <v>4631302.4000000004</v>
      </c>
    </row>
    <row r="15" spans="1:4" ht="17.25" customHeight="1">
      <c r="A15" s="71" t="s">
        <v>23</v>
      </c>
      <c r="B15" s="90"/>
      <c r="C15" s="15" t="s">
        <v>24</v>
      </c>
      <c r="D15" s="90">
        <v>3867368.69</v>
      </c>
    </row>
    <row r="16" spans="1:4" ht="17.25" customHeight="1">
      <c r="A16" s="71" t="s">
        <v>25</v>
      </c>
      <c r="B16" s="41"/>
      <c r="C16" s="15" t="s">
        <v>26</v>
      </c>
      <c r="D16" s="90"/>
    </row>
    <row r="17" spans="1:4" ht="17.25" customHeight="1">
      <c r="A17" s="67"/>
      <c r="B17" s="90"/>
      <c r="C17" s="15" t="s">
        <v>27</v>
      </c>
      <c r="D17" s="90"/>
    </row>
    <row r="18" spans="1:4" ht="17.25" customHeight="1">
      <c r="A18" s="72"/>
      <c r="B18" s="90"/>
      <c r="C18" s="15" t="s">
        <v>28</v>
      </c>
      <c r="D18" s="90"/>
    </row>
    <row r="19" spans="1:4" ht="17.25" customHeight="1">
      <c r="A19" s="72"/>
      <c r="B19" s="90"/>
      <c r="C19" s="15" t="s">
        <v>29</v>
      </c>
      <c r="D19" s="90"/>
    </row>
    <row r="20" spans="1:4" ht="17.25" customHeight="1">
      <c r="A20" s="72"/>
      <c r="B20" s="90"/>
      <c r="C20" s="15" t="s">
        <v>30</v>
      </c>
      <c r="D20" s="90"/>
    </row>
    <row r="21" spans="1:4" ht="17.25" customHeight="1">
      <c r="A21" s="72"/>
      <c r="B21" s="90"/>
      <c r="C21" s="15" t="s">
        <v>31</v>
      </c>
      <c r="D21" s="90"/>
    </row>
    <row r="22" spans="1:4" ht="17.25" customHeight="1">
      <c r="A22" s="72"/>
      <c r="B22" s="90"/>
      <c r="C22" s="15" t="s">
        <v>32</v>
      </c>
      <c r="D22" s="90"/>
    </row>
    <row r="23" spans="1:4" ht="17.25" customHeight="1">
      <c r="A23" s="72"/>
      <c r="B23" s="90"/>
      <c r="C23" s="15" t="s">
        <v>33</v>
      </c>
      <c r="D23" s="90"/>
    </row>
    <row r="24" spans="1:4" ht="17.25" customHeight="1">
      <c r="A24" s="72"/>
      <c r="B24" s="90"/>
      <c r="C24" s="15" t="s">
        <v>34</v>
      </c>
      <c r="D24" s="90"/>
    </row>
    <row r="25" spans="1:4" ht="17.25" customHeight="1">
      <c r="A25" s="72"/>
      <c r="B25" s="90"/>
      <c r="C25" s="15" t="s">
        <v>35</v>
      </c>
      <c r="D25" s="90">
        <v>2856403.8</v>
      </c>
    </row>
    <row r="26" spans="1:4" ht="17.25" customHeight="1">
      <c r="A26" s="72"/>
      <c r="B26" s="90"/>
      <c r="C26" s="15" t="s">
        <v>36</v>
      </c>
      <c r="D26" s="90"/>
    </row>
    <row r="27" spans="1:4" ht="17.25" customHeight="1">
      <c r="A27" s="72"/>
      <c r="B27" s="90"/>
      <c r="C27" s="67" t="s">
        <v>37</v>
      </c>
      <c r="D27" s="90"/>
    </row>
    <row r="28" spans="1:4" ht="17.25" customHeight="1">
      <c r="A28" s="72"/>
      <c r="B28" s="90"/>
      <c r="C28" s="15" t="s">
        <v>38</v>
      </c>
      <c r="D28" s="90"/>
    </row>
    <row r="29" spans="1:4" ht="16.5" customHeight="1">
      <c r="A29" s="72"/>
      <c r="B29" s="90"/>
      <c r="C29" s="15" t="s">
        <v>39</v>
      </c>
      <c r="D29" s="90"/>
    </row>
    <row r="30" spans="1:4" ht="16.5" customHeight="1">
      <c r="A30" s="72"/>
      <c r="B30" s="90"/>
      <c r="C30" s="67" t="s">
        <v>40</v>
      </c>
      <c r="D30" s="90">
        <v>30000</v>
      </c>
    </row>
    <row r="31" spans="1:4" ht="17.25" customHeight="1">
      <c r="A31" s="72"/>
      <c r="B31" s="90"/>
      <c r="C31" s="67" t="s">
        <v>41</v>
      </c>
      <c r="D31" s="90"/>
    </row>
    <row r="32" spans="1:4" ht="17.25" customHeight="1">
      <c r="A32" s="72"/>
      <c r="B32" s="90"/>
      <c r="C32" s="15" t="s">
        <v>42</v>
      </c>
      <c r="D32" s="90"/>
    </row>
    <row r="33" spans="1:4" ht="16.5" customHeight="1">
      <c r="A33" s="72" t="s">
        <v>43</v>
      </c>
      <c r="B33" s="90">
        <v>42379023.659999996</v>
      </c>
      <c r="C33" s="72" t="s">
        <v>44</v>
      </c>
      <c r="D33" s="90">
        <v>43691718.950000003</v>
      </c>
    </row>
    <row r="34" spans="1:4" ht="16.5" customHeight="1">
      <c r="A34" s="67" t="s">
        <v>45</v>
      </c>
      <c r="B34" s="90">
        <v>1312695.29</v>
      </c>
      <c r="C34" s="67" t="s">
        <v>46</v>
      </c>
      <c r="D34" s="90"/>
    </row>
    <row r="35" spans="1:4" ht="16.5" customHeight="1">
      <c r="A35" s="15" t="s">
        <v>47</v>
      </c>
      <c r="B35" s="41">
        <v>1312695.29</v>
      </c>
      <c r="C35" s="15" t="s">
        <v>47</v>
      </c>
      <c r="D35" s="41"/>
    </row>
    <row r="36" spans="1:4" ht="16.5" customHeight="1">
      <c r="A36" s="15" t="s">
        <v>48</v>
      </c>
      <c r="B36" s="41"/>
      <c r="C36" s="15" t="s">
        <v>49</v>
      </c>
      <c r="D36" s="41"/>
    </row>
    <row r="37" spans="1:4" ht="16.5" customHeight="1">
      <c r="A37" s="73" t="s">
        <v>50</v>
      </c>
      <c r="B37" s="90">
        <v>43691718.950000003</v>
      </c>
      <c r="C37" s="73" t="s">
        <v>51</v>
      </c>
      <c r="D37" s="90">
        <v>43691718.950000003</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12"/>
  <sheetViews>
    <sheetView showZeros="0" workbookViewId="0">
      <pane ySplit="1" topLeftCell="A2" activePane="bottomLeft" state="frozen"/>
      <selection pane="bottomLeft" activeCell="A5" sqref="A5:A6"/>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57">
        <v>1</v>
      </c>
      <c r="B2" s="58">
        <v>0</v>
      </c>
      <c r="C2" s="57">
        <v>1</v>
      </c>
      <c r="D2" s="59"/>
      <c r="E2" s="59"/>
      <c r="F2" s="56" t="s">
        <v>177</v>
      </c>
    </row>
    <row r="3" spans="1:6" ht="42" customHeight="1">
      <c r="A3" s="221" t="str">
        <f>"2025"&amp;"年部门政府性基金预算支出预算表"</f>
        <v>2025年部门政府性基金预算支出预算表</v>
      </c>
      <c r="B3" s="222" t="s">
        <v>178</v>
      </c>
      <c r="C3" s="223"/>
      <c r="D3" s="224"/>
      <c r="E3" s="224"/>
      <c r="F3" s="224"/>
    </row>
    <row r="4" spans="1:6" ht="13.5" customHeight="1">
      <c r="A4" s="201" t="str">
        <f>"单位名称："&amp;"寻甸回族彝族自治县凤合镇中心学校"</f>
        <v>单位名称：寻甸回族彝族自治县凤合镇中心学校</v>
      </c>
      <c r="B4" s="201" t="s">
        <v>179</v>
      </c>
      <c r="C4" s="225"/>
      <c r="D4" s="102"/>
      <c r="E4" s="102"/>
      <c r="F4" s="117" t="s">
        <v>1</v>
      </c>
    </row>
    <row r="5" spans="1:6" ht="19.5" customHeight="1">
      <c r="A5" s="174" t="s">
        <v>143</v>
      </c>
      <c r="B5" s="226" t="s">
        <v>70</v>
      </c>
      <c r="C5" s="174" t="s">
        <v>71</v>
      </c>
      <c r="D5" s="207" t="s">
        <v>180</v>
      </c>
      <c r="E5" s="172"/>
      <c r="F5" s="173"/>
    </row>
    <row r="6" spans="1:6" ht="18.75" customHeight="1">
      <c r="A6" s="194"/>
      <c r="B6" s="227"/>
      <c r="C6" s="194"/>
      <c r="D6" s="89" t="s">
        <v>55</v>
      </c>
      <c r="E6" s="81" t="s">
        <v>73</v>
      </c>
      <c r="F6" s="89" t="s">
        <v>74</v>
      </c>
    </row>
    <row r="7" spans="1:6" ht="18.75" customHeight="1">
      <c r="A7" s="32">
        <v>1</v>
      </c>
      <c r="B7" s="60" t="s">
        <v>81</v>
      </c>
      <c r="C7" s="32">
        <v>3</v>
      </c>
      <c r="D7" s="61">
        <v>4</v>
      </c>
      <c r="E7" s="61">
        <v>5</v>
      </c>
      <c r="F7" s="61">
        <v>6</v>
      </c>
    </row>
    <row r="8" spans="1:6" ht="21" customHeight="1">
      <c r="A8" s="95" t="s">
        <v>237</v>
      </c>
      <c r="B8" s="95"/>
      <c r="C8" s="95"/>
      <c r="D8" s="90">
        <v>30000</v>
      </c>
      <c r="E8" s="90"/>
      <c r="F8" s="90">
        <v>30000</v>
      </c>
    </row>
    <row r="9" spans="1:6" ht="21" customHeight="1">
      <c r="A9" s="95"/>
      <c r="B9" s="95" t="s">
        <v>280</v>
      </c>
      <c r="C9" s="95" t="s">
        <v>79</v>
      </c>
      <c r="D9" s="90">
        <v>30000</v>
      </c>
      <c r="E9" s="90"/>
      <c r="F9" s="90">
        <v>30000</v>
      </c>
    </row>
    <row r="10" spans="1:6" ht="18.75" customHeight="1">
      <c r="A10" s="115"/>
      <c r="B10" s="122" t="s">
        <v>281</v>
      </c>
      <c r="C10" s="122" t="s">
        <v>282</v>
      </c>
      <c r="D10" s="90">
        <v>30000</v>
      </c>
      <c r="E10" s="90"/>
      <c r="F10" s="90">
        <v>30000</v>
      </c>
    </row>
    <row r="11" spans="1:6" ht="14.25" customHeight="1">
      <c r="A11" s="115"/>
      <c r="B11" s="123" t="s">
        <v>283</v>
      </c>
      <c r="C11" s="123" t="s">
        <v>284</v>
      </c>
      <c r="D11" s="90">
        <v>30000</v>
      </c>
      <c r="E11" s="90"/>
      <c r="F11" s="90">
        <v>30000</v>
      </c>
    </row>
    <row r="12" spans="1:6" ht="14.25" customHeight="1">
      <c r="A12" s="150" t="s">
        <v>133</v>
      </c>
      <c r="B12" s="150" t="s">
        <v>133</v>
      </c>
      <c r="C12" s="220" t="s">
        <v>133</v>
      </c>
      <c r="D12" s="90">
        <v>30000</v>
      </c>
      <c r="E12" s="90"/>
      <c r="F12" s="90">
        <v>30000</v>
      </c>
    </row>
  </sheetData>
  <mergeCells count="7">
    <mergeCell ref="A12:C12"/>
    <mergeCell ref="A3:F3"/>
    <mergeCell ref="A4:C4"/>
    <mergeCell ref="D5:F5"/>
    <mergeCell ref="A5:A6"/>
    <mergeCell ref="B5:B6"/>
    <mergeCell ref="C5:C6"/>
  </mergeCells>
  <phoneticPr fontId="16"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2"/>
  <sheetViews>
    <sheetView showZeros="0" workbookViewId="0">
      <pane ySplit="1" topLeftCell="A2" activePane="bottomLeft" state="frozen"/>
      <selection pane="bottomLeft" activeCell="B16" sqref="B16"/>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3"/>
      <c r="C2" s="43"/>
      <c r="R2" s="3"/>
      <c r="S2" s="3" t="s">
        <v>181</v>
      </c>
    </row>
    <row r="3" spans="1:19" ht="41.25" customHeight="1">
      <c r="A3" s="233" t="str">
        <f>"2025"&amp;"年部门政府采购预算表"</f>
        <v>2025年部门政府采购预算表</v>
      </c>
      <c r="B3" s="233"/>
      <c r="C3" s="233"/>
      <c r="D3" s="233"/>
      <c r="E3" s="233"/>
      <c r="F3" s="233"/>
      <c r="G3" s="233"/>
      <c r="H3" s="233"/>
      <c r="I3" s="233"/>
      <c r="J3" s="233"/>
      <c r="K3" s="233"/>
      <c r="L3" s="233"/>
      <c r="M3" s="233"/>
      <c r="N3" s="233"/>
      <c r="O3" s="233"/>
      <c r="P3" s="233"/>
      <c r="Q3" s="233"/>
      <c r="R3" s="233"/>
      <c r="S3" s="233"/>
    </row>
    <row r="4" spans="1:19" ht="18.75" customHeight="1">
      <c r="A4" s="234" t="str">
        <f>"单位名称："&amp;"寻甸回族彝族自治县凤合镇中心学校"</f>
        <v>单位名称：寻甸回族彝族自治县凤合镇中心学校</v>
      </c>
      <c r="B4" s="234"/>
      <c r="C4" s="234"/>
      <c r="D4" s="234"/>
      <c r="E4" s="234"/>
      <c r="F4" s="234"/>
      <c r="G4" s="234"/>
      <c r="H4" s="234"/>
      <c r="I4" s="82"/>
      <c r="J4" s="82"/>
      <c r="K4" s="82"/>
      <c r="L4" s="82"/>
      <c r="M4" s="78"/>
      <c r="N4" s="78"/>
      <c r="O4" s="78"/>
      <c r="P4" s="78"/>
      <c r="Q4" s="78"/>
      <c r="R4" s="5"/>
      <c r="S4" s="56" t="s">
        <v>1</v>
      </c>
    </row>
    <row r="5" spans="1:19" ht="15.75" customHeight="1">
      <c r="A5" s="211" t="s">
        <v>142</v>
      </c>
      <c r="B5" s="174" t="s">
        <v>143</v>
      </c>
      <c r="C5" s="174" t="s">
        <v>182</v>
      </c>
      <c r="D5" s="211" t="s">
        <v>183</v>
      </c>
      <c r="E5" s="211" t="s">
        <v>184</v>
      </c>
      <c r="F5" s="211" t="s">
        <v>185</v>
      </c>
      <c r="G5" s="211" t="s">
        <v>186</v>
      </c>
      <c r="H5" s="211" t="s">
        <v>187</v>
      </c>
      <c r="I5" s="235" t="s">
        <v>150</v>
      </c>
      <c r="J5" s="236"/>
      <c r="K5" s="236"/>
      <c r="L5" s="236"/>
      <c r="M5" s="236"/>
      <c r="N5" s="236"/>
      <c r="O5" s="236"/>
      <c r="P5" s="236"/>
      <c r="Q5" s="236"/>
      <c r="R5" s="236"/>
      <c r="S5" s="237"/>
    </row>
    <row r="6" spans="1:19" ht="17.25" customHeight="1">
      <c r="A6" s="215"/>
      <c r="B6" s="194"/>
      <c r="C6" s="194"/>
      <c r="D6" s="215"/>
      <c r="E6" s="215"/>
      <c r="F6" s="215"/>
      <c r="G6" s="215"/>
      <c r="H6" s="215"/>
      <c r="I6" s="211" t="s">
        <v>55</v>
      </c>
      <c r="J6" s="84" t="s">
        <v>58</v>
      </c>
      <c r="K6" s="211" t="s">
        <v>188</v>
      </c>
      <c r="L6" s="211" t="s">
        <v>189</v>
      </c>
      <c r="M6" s="189" t="s">
        <v>190</v>
      </c>
      <c r="N6" s="235" t="s">
        <v>191</v>
      </c>
      <c r="O6" s="236"/>
      <c r="P6" s="236"/>
      <c r="Q6" s="236"/>
      <c r="R6" s="236"/>
      <c r="S6" s="237"/>
    </row>
    <row r="7" spans="1:19" ht="54" customHeight="1">
      <c r="A7" s="212"/>
      <c r="B7" s="193"/>
      <c r="C7" s="193"/>
      <c r="D7" s="212"/>
      <c r="E7" s="212"/>
      <c r="F7" s="212"/>
      <c r="G7" s="212"/>
      <c r="H7" s="212"/>
      <c r="I7" s="212"/>
      <c r="J7" s="85" t="s">
        <v>57</v>
      </c>
      <c r="K7" s="212"/>
      <c r="L7" s="212"/>
      <c r="M7" s="232"/>
      <c r="N7" s="85" t="s">
        <v>57</v>
      </c>
      <c r="O7" s="85" t="s">
        <v>64</v>
      </c>
      <c r="P7" s="83" t="s">
        <v>65</v>
      </c>
      <c r="Q7" s="85" t="s">
        <v>66</v>
      </c>
      <c r="R7" s="86" t="s">
        <v>67</v>
      </c>
      <c r="S7" s="83" t="s">
        <v>68</v>
      </c>
    </row>
    <row r="8" spans="1:19" ht="18" customHeight="1">
      <c r="A8" s="53">
        <v>1</v>
      </c>
      <c r="B8" s="53" t="s">
        <v>81</v>
      </c>
      <c r="C8" s="54">
        <v>3</v>
      </c>
      <c r="D8" s="54">
        <v>4</v>
      </c>
      <c r="E8" s="53">
        <v>5</v>
      </c>
      <c r="F8" s="53">
        <v>6</v>
      </c>
      <c r="G8" s="53">
        <v>7</v>
      </c>
      <c r="H8" s="53">
        <v>8</v>
      </c>
      <c r="I8" s="53">
        <v>9</v>
      </c>
      <c r="J8" s="53">
        <v>10</v>
      </c>
      <c r="K8" s="53">
        <v>11</v>
      </c>
      <c r="L8" s="53">
        <v>12</v>
      </c>
      <c r="M8" s="53">
        <v>13</v>
      </c>
      <c r="N8" s="53">
        <v>14</v>
      </c>
      <c r="O8" s="53">
        <v>15</v>
      </c>
      <c r="P8" s="53">
        <v>16</v>
      </c>
      <c r="Q8" s="53">
        <v>17</v>
      </c>
      <c r="R8" s="53">
        <v>18</v>
      </c>
      <c r="S8" s="53">
        <v>19</v>
      </c>
    </row>
    <row r="9" spans="1:19" ht="21" customHeight="1">
      <c r="A9" s="46"/>
      <c r="B9" s="47"/>
      <c r="C9" s="47"/>
      <c r="D9" s="48"/>
      <c r="E9" s="48"/>
      <c r="F9" s="48"/>
      <c r="G9" s="55"/>
      <c r="H9" s="41"/>
      <c r="I9" s="41"/>
      <c r="J9" s="41"/>
      <c r="K9" s="41"/>
      <c r="L9" s="41"/>
      <c r="M9" s="41"/>
      <c r="N9" s="41"/>
      <c r="O9" s="41"/>
      <c r="P9" s="41"/>
      <c r="Q9" s="41"/>
      <c r="R9" s="41"/>
      <c r="S9" s="41"/>
    </row>
    <row r="10" spans="1:19" ht="21" customHeight="1">
      <c r="A10" s="238" t="s">
        <v>133</v>
      </c>
      <c r="B10" s="239"/>
      <c r="C10" s="239"/>
      <c r="D10" s="239"/>
      <c r="E10" s="239"/>
      <c r="F10" s="239"/>
      <c r="G10" s="240"/>
      <c r="H10" s="41"/>
      <c r="I10" s="41"/>
      <c r="J10" s="41"/>
      <c r="K10" s="41"/>
      <c r="L10" s="41"/>
      <c r="M10" s="41"/>
      <c r="N10" s="41"/>
      <c r="O10" s="41"/>
      <c r="P10" s="41"/>
      <c r="Q10" s="41"/>
      <c r="R10" s="41"/>
      <c r="S10" s="41"/>
    </row>
    <row r="11" spans="1:19" ht="21" customHeight="1">
      <c r="A11" s="228" t="s">
        <v>539</v>
      </c>
      <c r="B11" s="229"/>
      <c r="C11" s="229"/>
      <c r="D11" s="228"/>
      <c r="E11" s="228"/>
      <c r="F11" s="228"/>
      <c r="G11" s="230"/>
      <c r="H11" s="231"/>
      <c r="I11" s="231"/>
      <c r="J11" s="231"/>
      <c r="K11" s="231"/>
      <c r="L11" s="231"/>
      <c r="M11" s="231"/>
      <c r="N11" s="231"/>
      <c r="O11" s="231"/>
      <c r="P11" s="231"/>
      <c r="Q11" s="231"/>
      <c r="R11" s="231"/>
      <c r="S11" s="231"/>
    </row>
    <row r="12" spans="1:19" ht="14.25" customHeight="1">
      <c r="A12" s="125"/>
    </row>
  </sheetData>
  <mergeCells count="18">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K6:K7"/>
    <mergeCell ref="L6:L7"/>
    <mergeCell ref="M6:M7"/>
  </mergeCells>
  <phoneticPr fontId="16"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T11"/>
  <sheetViews>
    <sheetView showZeros="0" workbookViewId="0">
      <pane ySplit="1" topLeftCell="A2" activePane="bottomLeft" state="frozen"/>
      <selection pane="bottomLeft" activeCell="B20" sqref="B20"/>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38"/>
      <c r="B2" s="43"/>
      <c r="C2" s="43"/>
      <c r="D2" s="43"/>
      <c r="E2" s="43"/>
      <c r="F2" s="43"/>
      <c r="G2" s="43"/>
      <c r="H2" s="38"/>
      <c r="I2" s="38"/>
      <c r="J2" s="38"/>
      <c r="K2" s="38"/>
      <c r="L2" s="38"/>
      <c r="M2" s="38"/>
      <c r="N2" s="49"/>
      <c r="O2" s="38"/>
      <c r="P2" s="38"/>
      <c r="Q2" s="43"/>
      <c r="R2" s="38"/>
      <c r="S2" s="51"/>
      <c r="T2" s="51" t="s">
        <v>192</v>
      </c>
    </row>
    <row r="3" spans="1:20" ht="41.25" customHeight="1">
      <c r="A3" s="233" t="str">
        <f>"2025"&amp;"年部门政府购买服务预算表"</f>
        <v>2025年部门政府购买服务预算表</v>
      </c>
      <c r="B3" s="245"/>
      <c r="C3" s="245"/>
      <c r="D3" s="245"/>
      <c r="E3" s="245"/>
      <c r="F3" s="245"/>
      <c r="G3" s="245"/>
      <c r="H3" s="246"/>
      <c r="I3" s="246"/>
      <c r="J3" s="246"/>
      <c r="K3" s="246"/>
      <c r="L3" s="246"/>
      <c r="M3" s="246"/>
      <c r="N3" s="247"/>
      <c r="O3" s="246"/>
      <c r="P3" s="246"/>
      <c r="Q3" s="245"/>
      <c r="R3" s="246"/>
      <c r="S3" s="247"/>
      <c r="T3" s="245"/>
    </row>
    <row r="4" spans="1:20" ht="22.5" customHeight="1">
      <c r="A4" s="248" t="str">
        <f>"单位名称："&amp;"寻甸回族彝族自治县凤合镇中心学校"</f>
        <v>单位名称：寻甸回族彝族自治县凤合镇中心学校</v>
      </c>
      <c r="B4" s="249"/>
      <c r="C4" s="249"/>
      <c r="D4" s="249"/>
      <c r="E4" s="249"/>
      <c r="F4" s="249"/>
      <c r="G4" s="249"/>
      <c r="H4" s="250"/>
      <c r="I4" s="250"/>
      <c r="J4" s="37"/>
      <c r="K4" s="37"/>
      <c r="L4" s="37"/>
      <c r="M4" s="37"/>
      <c r="N4" s="49"/>
      <c r="O4" s="38"/>
      <c r="P4" s="38"/>
      <c r="Q4" s="43"/>
      <c r="R4" s="38"/>
      <c r="S4" s="52"/>
      <c r="T4" s="51" t="s">
        <v>1</v>
      </c>
    </row>
    <row r="5" spans="1:20" ht="24" customHeight="1">
      <c r="A5" s="211" t="s">
        <v>142</v>
      </c>
      <c r="B5" s="258" t="s">
        <v>143</v>
      </c>
      <c r="C5" s="258" t="s">
        <v>182</v>
      </c>
      <c r="D5" s="258" t="s">
        <v>193</v>
      </c>
      <c r="E5" s="258" t="s">
        <v>194</v>
      </c>
      <c r="F5" s="258" t="s">
        <v>195</v>
      </c>
      <c r="G5" s="258" t="s">
        <v>196</v>
      </c>
      <c r="H5" s="260" t="s">
        <v>197</v>
      </c>
      <c r="I5" s="260" t="s">
        <v>198</v>
      </c>
      <c r="J5" s="236" t="s">
        <v>150</v>
      </c>
      <c r="K5" s="236"/>
      <c r="L5" s="236"/>
      <c r="M5" s="236"/>
      <c r="N5" s="205"/>
      <c r="O5" s="236"/>
      <c r="P5" s="236"/>
      <c r="Q5" s="204"/>
      <c r="R5" s="236"/>
      <c r="S5" s="205"/>
      <c r="T5" s="206"/>
    </row>
    <row r="6" spans="1:20" ht="24" customHeight="1">
      <c r="A6" s="215"/>
      <c r="B6" s="259"/>
      <c r="C6" s="259"/>
      <c r="D6" s="259"/>
      <c r="E6" s="259"/>
      <c r="F6" s="259"/>
      <c r="G6" s="259"/>
      <c r="H6" s="241"/>
      <c r="I6" s="241"/>
      <c r="J6" s="241" t="s">
        <v>55</v>
      </c>
      <c r="K6" s="241" t="s">
        <v>58</v>
      </c>
      <c r="L6" s="241" t="s">
        <v>188</v>
      </c>
      <c r="M6" s="241" t="s">
        <v>189</v>
      </c>
      <c r="N6" s="243" t="s">
        <v>190</v>
      </c>
      <c r="O6" s="251" t="s">
        <v>191</v>
      </c>
      <c r="P6" s="251"/>
      <c r="Q6" s="252"/>
      <c r="R6" s="251"/>
      <c r="S6" s="253"/>
      <c r="T6" s="254"/>
    </row>
    <row r="7" spans="1:20" ht="54" customHeight="1">
      <c r="A7" s="212"/>
      <c r="B7" s="254"/>
      <c r="C7" s="254"/>
      <c r="D7" s="254"/>
      <c r="E7" s="254"/>
      <c r="F7" s="254"/>
      <c r="G7" s="254"/>
      <c r="H7" s="242"/>
      <c r="I7" s="242"/>
      <c r="J7" s="242"/>
      <c r="K7" s="242" t="s">
        <v>57</v>
      </c>
      <c r="L7" s="242"/>
      <c r="M7" s="242"/>
      <c r="N7" s="244"/>
      <c r="O7" s="45" t="s">
        <v>57</v>
      </c>
      <c r="P7" s="45" t="s">
        <v>64</v>
      </c>
      <c r="Q7" s="44" t="s">
        <v>65</v>
      </c>
      <c r="R7" s="45" t="s">
        <v>66</v>
      </c>
      <c r="S7" s="50" t="s">
        <v>67</v>
      </c>
      <c r="T7" s="44" t="s">
        <v>68</v>
      </c>
    </row>
    <row r="8" spans="1:20" ht="17.25" customHeight="1">
      <c r="A8" s="7">
        <v>1</v>
      </c>
      <c r="B8" s="44">
        <v>2</v>
      </c>
      <c r="C8" s="7">
        <v>3</v>
      </c>
      <c r="D8" s="7">
        <v>4</v>
      </c>
      <c r="E8" s="44">
        <v>5</v>
      </c>
      <c r="F8" s="7">
        <v>6</v>
      </c>
      <c r="G8" s="7">
        <v>7</v>
      </c>
      <c r="H8" s="44">
        <v>8</v>
      </c>
      <c r="I8" s="7">
        <v>9</v>
      </c>
      <c r="J8" s="7">
        <v>10</v>
      </c>
      <c r="K8" s="44">
        <v>11</v>
      </c>
      <c r="L8" s="7">
        <v>12</v>
      </c>
      <c r="M8" s="7">
        <v>13</v>
      </c>
      <c r="N8" s="44">
        <v>14</v>
      </c>
      <c r="O8" s="7">
        <v>15</v>
      </c>
      <c r="P8" s="7">
        <v>16</v>
      </c>
      <c r="Q8" s="44">
        <v>17</v>
      </c>
      <c r="R8" s="7">
        <v>18</v>
      </c>
      <c r="S8" s="7">
        <v>19</v>
      </c>
      <c r="T8" s="7">
        <v>20</v>
      </c>
    </row>
    <row r="9" spans="1:20" ht="21" customHeight="1">
      <c r="A9" s="46"/>
      <c r="B9" s="47"/>
      <c r="C9" s="47"/>
      <c r="D9" s="47"/>
      <c r="E9" s="47"/>
      <c r="F9" s="47"/>
      <c r="G9" s="47"/>
      <c r="H9" s="48"/>
      <c r="I9" s="48"/>
      <c r="J9" s="41"/>
      <c r="K9" s="41"/>
      <c r="L9" s="41"/>
      <c r="M9" s="41"/>
      <c r="N9" s="41"/>
      <c r="O9" s="41"/>
      <c r="P9" s="41"/>
      <c r="Q9" s="41"/>
      <c r="R9" s="41"/>
      <c r="S9" s="41"/>
      <c r="T9" s="41"/>
    </row>
    <row r="10" spans="1:20" ht="21" customHeight="1">
      <c r="A10" s="255" t="s">
        <v>133</v>
      </c>
      <c r="B10" s="256"/>
      <c r="C10" s="256"/>
      <c r="D10" s="256"/>
      <c r="E10" s="256"/>
      <c r="F10" s="256"/>
      <c r="G10" s="256"/>
      <c r="H10" s="234"/>
      <c r="I10" s="257"/>
      <c r="J10" s="41"/>
      <c r="K10" s="41"/>
      <c r="L10" s="41"/>
      <c r="M10" s="41"/>
      <c r="N10" s="41"/>
      <c r="O10" s="41"/>
      <c r="P10" s="41"/>
      <c r="Q10" s="41"/>
      <c r="R10" s="41"/>
      <c r="S10" s="41"/>
      <c r="T10" s="41"/>
    </row>
    <row r="11" spans="1:20" ht="14.25" customHeight="1">
      <c r="A11" s="126" t="s">
        <v>540</v>
      </c>
    </row>
  </sheetData>
  <mergeCells count="19">
    <mergeCell ref="A10:I10"/>
    <mergeCell ref="A5:A7"/>
    <mergeCell ref="B5:B7"/>
    <mergeCell ref="C5:C7"/>
    <mergeCell ref="D5:D7"/>
    <mergeCell ref="E5:E7"/>
    <mergeCell ref="F5:F7"/>
    <mergeCell ref="G5:G7"/>
    <mergeCell ref="H5:H7"/>
    <mergeCell ref="I5:I7"/>
    <mergeCell ref="L6:L7"/>
    <mergeCell ref="M6:M7"/>
    <mergeCell ref="N6:N7"/>
    <mergeCell ref="A3:T3"/>
    <mergeCell ref="A4:I4"/>
    <mergeCell ref="J5:T5"/>
    <mergeCell ref="O6:T6"/>
    <mergeCell ref="J6:J7"/>
    <mergeCell ref="K6:K7"/>
  </mergeCells>
  <phoneticPr fontId="16"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10"/>
  <sheetViews>
    <sheetView showZeros="0" topLeftCell="H1" workbookViewId="0">
      <pane ySplit="1" topLeftCell="A2" activePane="bottomLeft" state="frozen"/>
      <selection pane="bottomLeft" activeCell="F14" sqref="F14"/>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36"/>
      <c r="W2" s="3"/>
      <c r="X2" s="3" t="s">
        <v>199</v>
      </c>
    </row>
    <row r="3" spans="1:24" ht="41.25" customHeight="1">
      <c r="A3" s="233" t="str">
        <f>"2025"&amp;"年县对下转移支付预算表"</f>
        <v>2025年县对下转移支付预算表</v>
      </c>
      <c r="B3" s="261"/>
      <c r="C3" s="261"/>
      <c r="D3" s="261"/>
      <c r="E3" s="261"/>
      <c r="F3" s="261"/>
      <c r="G3" s="261"/>
      <c r="H3" s="261"/>
      <c r="I3" s="261"/>
      <c r="J3" s="261"/>
      <c r="K3" s="261"/>
      <c r="L3" s="261"/>
      <c r="M3" s="261"/>
      <c r="N3" s="261"/>
      <c r="O3" s="261"/>
      <c r="P3" s="261"/>
      <c r="Q3" s="261"/>
      <c r="R3" s="261"/>
      <c r="S3" s="261"/>
      <c r="T3" s="261"/>
      <c r="U3" s="261"/>
      <c r="V3" s="261"/>
      <c r="W3" s="245"/>
      <c r="X3" s="245"/>
    </row>
    <row r="4" spans="1:24" ht="18" customHeight="1">
      <c r="A4" s="248" t="str">
        <f>"单位名称："&amp;"寻甸回族彝族自治县凤合镇中心学校"</f>
        <v>单位名称：寻甸回族彝族自治县凤合镇中心学校</v>
      </c>
      <c r="B4" s="250"/>
      <c r="C4" s="250"/>
      <c r="D4" s="262"/>
      <c r="E4" s="263"/>
      <c r="F4" s="263"/>
      <c r="G4" s="263"/>
      <c r="H4" s="263"/>
      <c r="I4" s="263"/>
      <c r="W4" s="5"/>
      <c r="X4" s="5" t="s">
        <v>1</v>
      </c>
    </row>
    <row r="5" spans="1:24" ht="19.5" customHeight="1">
      <c r="A5" s="264" t="s">
        <v>200</v>
      </c>
      <c r="B5" s="207" t="s">
        <v>150</v>
      </c>
      <c r="C5" s="172"/>
      <c r="D5" s="172"/>
      <c r="E5" s="207" t="s">
        <v>201</v>
      </c>
      <c r="F5" s="172"/>
      <c r="G5" s="172"/>
      <c r="H5" s="172"/>
      <c r="I5" s="172"/>
      <c r="J5" s="172"/>
      <c r="K5" s="172"/>
      <c r="L5" s="172"/>
      <c r="M5" s="172"/>
      <c r="N5" s="172"/>
      <c r="O5" s="172"/>
      <c r="P5" s="172"/>
      <c r="Q5" s="172"/>
      <c r="R5" s="172"/>
      <c r="S5" s="172"/>
      <c r="T5" s="172"/>
      <c r="U5" s="172"/>
      <c r="V5" s="172"/>
      <c r="W5" s="204"/>
      <c r="X5" s="206"/>
    </row>
    <row r="6" spans="1:24" ht="40.5" customHeight="1">
      <c r="A6" s="175"/>
      <c r="B6" s="12" t="s">
        <v>55</v>
      </c>
      <c r="C6" s="6" t="s">
        <v>58</v>
      </c>
      <c r="D6" s="39" t="s">
        <v>188</v>
      </c>
      <c r="E6" s="21" t="s">
        <v>202</v>
      </c>
      <c r="F6" s="21" t="s">
        <v>203</v>
      </c>
      <c r="G6" s="21" t="s">
        <v>204</v>
      </c>
      <c r="H6" s="21" t="s">
        <v>205</v>
      </c>
      <c r="I6" s="21" t="s">
        <v>206</v>
      </c>
      <c r="J6" s="21" t="s">
        <v>207</v>
      </c>
      <c r="K6" s="21" t="s">
        <v>208</v>
      </c>
      <c r="L6" s="21" t="s">
        <v>209</v>
      </c>
      <c r="M6" s="21" t="s">
        <v>210</v>
      </c>
      <c r="N6" s="21" t="s">
        <v>211</v>
      </c>
      <c r="O6" s="21" t="s">
        <v>212</v>
      </c>
      <c r="P6" s="21" t="s">
        <v>213</v>
      </c>
      <c r="Q6" s="21" t="s">
        <v>214</v>
      </c>
      <c r="R6" s="21" t="s">
        <v>215</v>
      </c>
      <c r="S6" s="21" t="s">
        <v>216</v>
      </c>
      <c r="T6" s="21" t="s">
        <v>217</v>
      </c>
      <c r="U6" s="21" t="s">
        <v>218</v>
      </c>
      <c r="V6" s="21" t="s">
        <v>219</v>
      </c>
      <c r="W6" s="21" t="s">
        <v>220</v>
      </c>
      <c r="X6" s="42" t="s">
        <v>221</v>
      </c>
    </row>
    <row r="7" spans="1:24" ht="19.5" customHeight="1">
      <c r="A7" s="8">
        <v>1</v>
      </c>
      <c r="B7" s="8">
        <v>2</v>
      </c>
      <c r="C7" s="8">
        <v>3</v>
      </c>
      <c r="D7" s="40">
        <v>4</v>
      </c>
      <c r="E7" s="16">
        <v>5</v>
      </c>
      <c r="F7" s="8">
        <v>6</v>
      </c>
      <c r="G7" s="8">
        <v>7</v>
      </c>
      <c r="H7" s="40">
        <v>8</v>
      </c>
      <c r="I7" s="8">
        <v>9</v>
      </c>
      <c r="J7" s="8">
        <v>10</v>
      </c>
      <c r="K7" s="8">
        <v>11</v>
      </c>
      <c r="L7" s="40">
        <v>12</v>
      </c>
      <c r="M7" s="8">
        <v>13</v>
      </c>
      <c r="N7" s="8">
        <v>14</v>
      </c>
      <c r="O7" s="8">
        <v>15</v>
      </c>
      <c r="P7" s="40">
        <v>16</v>
      </c>
      <c r="Q7" s="8">
        <v>17</v>
      </c>
      <c r="R7" s="8">
        <v>18</v>
      </c>
      <c r="S7" s="8">
        <v>19</v>
      </c>
      <c r="T7" s="40">
        <v>20</v>
      </c>
      <c r="U7" s="40">
        <v>21</v>
      </c>
      <c r="V7" s="40">
        <v>22</v>
      </c>
      <c r="W7" s="16">
        <v>23</v>
      </c>
      <c r="X7" s="16">
        <v>24</v>
      </c>
    </row>
    <row r="8" spans="1:24" ht="19.5" customHeight="1">
      <c r="A8" s="13"/>
      <c r="B8" s="41"/>
      <c r="C8" s="41"/>
      <c r="D8" s="41"/>
      <c r="E8" s="41"/>
      <c r="F8" s="41"/>
      <c r="G8" s="41"/>
      <c r="H8" s="41"/>
      <c r="I8" s="41"/>
      <c r="J8" s="41"/>
      <c r="K8" s="41"/>
      <c r="L8" s="41"/>
      <c r="M8" s="41"/>
      <c r="N8" s="41"/>
      <c r="O8" s="41"/>
      <c r="P8" s="41"/>
      <c r="Q8" s="41"/>
      <c r="R8" s="41"/>
      <c r="S8" s="41"/>
      <c r="T8" s="41"/>
      <c r="U8" s="41"/>
      <c r="V8" s="41"/>
      <c r="W8" s="41"/>
      <c r="X8" s="41"/>
    </row>
    <row r="9" spans="1:24" ht="19.5" customHeight="1">
      <c r="A9" s="33"/>
      <c r="B9" s="41"/>
      <c r="C9" s="41"/>
      <c r="D9" s="41"/>
      <c r="E9" s="41"/>
      <c r="F9" s="41"/>
      <c r="G9" s="41"/>
      <c r="H9" s="41"/>
      <c r="I9" s="41"/>
      <c r="J9" s="41"/>
      <c r="K9" s="41"/>
      <c r="L9" s="41"/>
      <c r="M9" s="41"/>
      <c r="N9" s="41"/>
      <c r="O9" s="41"/>
      <c r="P9" s="41"/>
      <c r="Q9" s="41"/>
      <c r="R9" s="41"/>
      <c r="S9" s="41"/>
      <c r="T9" s="41"/>
      <c r="U9" s="41"/>
      <c r="V9" s="41"/>
      <c r="W9" s="41"/>
      <c r="X9" s="41"/>
    </row>
    <row r="10" spans="1:24" ht="14.25" customHeight="1">
      <c r="A10" s="126" t="s">
        <v>541</v>
      </c>
    </row>
  </sheetData>
  <mergeCells count="5">
    <mergeCell ref="A3:X3"/>
    <mergeCell ref="A4:I4"/>
    <mergeCell ref="B5:D5"/>
    <mergeCell ref="E5:X5"/>
    <mergeCell ref="A5:A6"/>
  </mergeCells>
  <phoneticPr fontId="16"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9"/>
  <sheetViews>
    <sheetView showZeros="0" workbookViewId="0">
      <pane ySplit="1" topLeftCell="A2" activePane="bottomLeft" state="frozen"/>
      <selection pane="bottomLeft" activeCell="D20" sqref="D20"/>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3" t="s">
        <v>222</v>
      </c>
    </row>
    <row r="3" spans="1:10" ht="41.25" customHeight="1">
      <c r="A3" s="265" t="str">
        <f>"2025"&amp;"年县对下转移支付绩效目标表"</f>
        <v>2025年县对下转移支付绩效目标表</v>
      </c>
      <c r="B3" s="261"/>
      <c r="C3" s="261"/>
      <c r="D3" s="261"/>
      <c r="E3" s="261"/>
      <c r="F3" s="245"/>
      <c r="G3" s="261"/>
      <c r="H3" s="245"/>
      <c r="I3" s="245"/>
      <c r="J3" s="261"/>
    </row>
    <row r="4" spans="1:10" ht="17.25" customHeight="1">
      <c r="A4" s="229" t="str">
        <f>"单位名称："&amp;"寻甸回族彝族自治县凤合镇中心学校"</f>
        <v>单位名称：寻甸回族彝族自治县凤合镇中心学校</v>
      </c>
      <c r="B4" s="128"/>
      <c r="C4" s="128"/>
      <c r="D4" s="128"/>
      <c r="E4" s="128"/>
      <c r="F4" s="128"/>
      <c r="G4" s="128"/>
      <c r="H4" s="128"/>
    </row>
    <row r="5" spans="1:10" ht="44.25" customHeight="1">
      <c r="A5" s="31" t="s">
        <v>200</v>
      </c>
      <c r="B5" s="31" t="s">
        <v>168</v>
      </c>
      <c r="C5" s="31" t="s">
        <v>169</v>
      </c>
      <c r="D5" s="31" t="s">
        <v>170</v>
      </c>
      <c r="E5" s="31" t="s">
        <v>171</v>
      </c>
      <c r="F5" s="32" t="s">
        <v>172</v>
      </c>
      <c r="G5" s="31" t="s">
        <v>173</v>
      </c>
      <c r="H5" s="32" t="s">
        <v>174</v>
      </c>
      <c r="I5" s="32" t="s">
        <v>175</v>
      </c>
      <c r="J5" s="31" t="s">
        <v>176</v>
      </c>
    </row>
    <row r="6" spans="1:10" ht="14.25" customHeight="1">
      <c r="A6" s="31">
        <v>1</v>
      </c>
      <c r="B6" s="31">
        <v>2</v>
      </c>
      <c r="C6" s="31">
        <v>3</v>
      </c>
      <c r="D6" s="31">
        <v>4</v>
      </c>
      <c r="E6" s="31">
        <v>5</v>
      </c>
      <c r="F6" s="32">
        <v>6</v>
      </c>
      <c r="G6" s="31">
        <v>7</v>
      </c>
      <c r="H6" s="32">
        <v>8</v>
      </c>
      <c r="I6" s="32">
        <v>9</v>
      </c>
      <c r="J6" s="31">
        <v>10</v>
      </c>
    </row>
    <row r="7" spans="1:10" ht="42" customHeight="1">
      <c r="A7" s="13"/>
      <c r="B7" s="33"/>
      <c r="C7" s="33"/>
      <c r="D7" s="33"/>
      <c r="E7" s="34"/>
      <c r="F7" s="35"/>
      <c r="G7" s="34"/>
      <c r="H7" s="35"/>
      <c r="I7" s="35"/>
      <c r="J7" s="34"/>
    </row>
    <row r="8" spans="1:10" ht="42" customHeight="1">
      <c r="A8" s="13"/>
      <c r="B8" s="9"/>
      <c r="C8" s="9"/>
      <c r="D8" s="9"/>
      <c r="E8" s="13"/>
      <c r="F8" s="9"/>
      <c r="G8" s="13"/>
      <c r="H8" s="9"/>
      <c r="I8" s="9"/>
      <c r="J8" s="13"/>
    </row>
    <row r="9" spans="1:10" ht="12" customHeight="1">
      <c r="A9" s="126" t="s">
        <v>541</v>
      </c>
    </row>
  </sheetData>
  <mergeCells count="2">
    <mergeCell ref="A3:J3"/>
    <mergeCell ref="A4:H4"/>
  </mergeCells>
  <phoneticPr fontId="16"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I10"/>
  <sheetViews>
    <sheetView showZeros="0" workbookViewId="0">
      <pane ySplit="1" topLeftCell="A2" activePane="bottomLeft" state="frozen"/>
      <selection pane="bottomLeft" activeCell="B13" sqref="B13"/>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66" t="s">
        <v>223</v>
      </c>
      <c r="B2" s="267"/>
      <c r="C2" s="267"/>
      <c r="D2" s="268"/>
      <c r="E2" s="268"/>
      <c r="F2" s="268"/>
      <c r="G2" s="267"/>
      <c r="H2" s="267"/>
      <c r="I2" s="268"/>
    </row>
    <row r="3" spans="1:9" ht="41.25" customHeight="1">
      <c r="A3" s="127" t="str">
        <f>"2025"&amp;"年新增资产配置预算表"</f>
        <v>2025年新增资产配置预算表</v>
      </c>
      <c r="B3" s="180"/>
      <c r="C3" s="180"/>
      <c r="D3" s="179"/>
      <c r="E3" s="179"/>
      <c r="F3" s="179"/>
      <c r="G3" s="180"/>
      <c r="H3" s="180"/>
      <c r="I3" s="179"/>
    </row>
    <row r="4" spans="1:9" ht="14.25" customHeight="1">
      <c r="A4" s="129" t="str">
        <f>"单位名称："&amp;"寻甸回族彝族自治县凤合镇中心学校"</f>
        <v>单位名称：寻甸回族彝族自治县凤合镇中心学校</v>
      </c>
      <c r="B4" s="269"/>
      <c r="C4" s="269"/>
      <c r="D4" s="20"/>
      <c r="F4" s="19"/>
      <c r="G4" s="18"/>
      <c r="H4" s="18"/>
      <c r="I4" s="30" t="s">
        <v>1</v>
      </c>
    </row>
    <row r="5" spans="1:9" ht="28.5" customHeight="1">
      <c r="A5" s="184" t="s">
        <v>142</v>
      </c>
      <c r="B5" s="270" t="s">
        <v>143</v>
      </c>
      <c r="C5" s="139" t="s">
        <v>224</v>
      </c>
      <c r="D5" s="184" t="s">
        <v>225</v>
      </c>
      <c r="E5" s="184" t="s">
        <v>226</v>
      </c>
      <c r="F5" s="184" t="s">
        <v>227</v>
      </c>
      <c r="G5" s="270" t="s">
        <v>228</v>
      </c>
      <c r="H5" s="271"/>
      <c r="I5" s="184"/>
    </row>
    <row r="6" spans="1:9" ht="21" customHeight="1">
      <c r="A6" s="139"/>
      <c r="B6" s="276"/>
      <c r="C6" s="276"/>
      <c r="D6" s="277"/>
      <c r="E6" s="276"/>
      <c r="F6" s="276"/>
      <c r="G6" s="21" t="s">
        <v>186</v>
      </c>
      <c r="H6" s="21" t="s">
        <v>229</v>
      </c>
      <c r="I6" s="21" t="s">
        <v>230</v>
      </c>
    </row>
    <row r="7" spans="1:9" ht="17.25" customHeight="1">
      <c r="A7" s="22" t="s">
        <v>80</v>
      </c>
      <c r="B7" s="23"/>
      <c r="C7" s="24" t="s">
        <v>81</v>
      </c>
      <c r="D7" s="22" t="s">
        <v>129</v>
      </c>
      <c r="E7" s="25" t="s">
        <v>130</v>
      </c>
      <c r="F7" s="22" t="s">
        <v>131</v>
      </c>
      <c r="G7" s="24" t="s">
        <v>132</v>
      </c>
      <c r="H7" s="26" t="s">
        <v>82</v>
      </c>
      <c r="I7" s="25" t="s">
        <v>83</v>
      </c>
    </row>
    <row r="8" spans="1:9" ht="19.5" customHeight="1">
      <c r="A8" s="27"/>
      <c r="B8" s="15"/>
      <c r="C8" s="15"/>
      <c r="D8" s="13"/>
      <c r="E8" s="9"/>
      <c r="F8" s="26"/>
      <c r="G8" s="28"/>
      <c r="H8" s="29"/>
      <c r="I8" s="29"/>
    </row>
    <row r="9" spans="1:9" ht="19.5" customHeight="1">
      <c r="A9" s="272" t="s">
        <v>55</v>
      </c>
      <c r="B9" s="273"/>
      <c r="C9" s="273"/>
      <c r="D9" s="274"/>
      <c r="E9" s="275"/>
      <c r="F9" s="275"/>
      <c r="G9" s="28"/>
      <c r="H9" s="29"/>
      <c r="I9" s="29"/>
    </row>
    <row r="10" spans="1:9" ht="14.25" customHeight="1">
      <c r="A10" s="126" t="s">
        <v>542</v>
      </c>
    </row>
  </sheetData>
  <mergeCells count="11">
    <mergeCell ref="A2:I2"/>
    <mergeCell ref="A3:I3"/>
    <mergeCell ref="A4:C4"/>
    <mergeCell ref="G5:I5"/>
    <mergeCell ref="A9:F9"/>
    <mergeCell ref="A5:A6"/>
    <mergeCell ref="B5:B6"/>
    <mergeCell ref="C5:C6"/>
    <mergeCell ref="D5:D6"/>
    <mergeCell ref="E5:E6"/>
    <mergeCell ref="F5:F6"/>
  </mergeCells>
  <phoneticPr fontId="16"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K12"/>
  <sheetViews>
    <sheetView showZeros="0" workbookViewId="0">
      <pane ySplit="1" topLeftCell="A2" activePane="bottomLeft" state="frozen"/>
      <selection pane="bottomLeft" activeCell="C15" sqref="C15"/>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2"/>
      <c r="E2" s="2"/>
      <c r="F2" s="2"/>
      <c r="G2" s="2"/>
      <c r="K2" s="3" t="s">
        <v>231</v>
      </c>
    </row>
    <row r="3" spans="1:11" ht="41.25" customHeight="1">
      <c r="A3" s="261" t="str">
        <f>"2025"&amp;"年上级转移支付补助项目支出预算表"</f>
        <v>2025年上级转移支付补助项目支出预算表</v>
      </c>
      <c r="B3" s="261"/>
      <c r="C3" s="261"/>
      <c r="D3" s="261"/>
      <c r="E3" s="261"/>
      <c r="F3" s="261"/>
      <c r="G3" s="261"/>
      <c r="H3" s="261"/>
      <c r="I3" s="261"/>
      <c r="J3" s="261"/>
      <c r="K3" s="261"/>
    </row>
    <row r="4" spans="1:11" ht="13.5" customHeight="1">
      <c r="A4" s="229" t="str">
        <f>"单位名称："&amp;"寻甸回族彝族自治县凤合镇中心学校"</f>
        <v>单位名称：寻甸回族彝族自治县凤合镇中心学校</v>
      </c>
      <c r="B4" s="278"/>
      <c r="C4" s="278"/>
      <c r="D4" s="278"/>
      <c r="E4" s="278"/>
      <c r="F4" s="278"/>
      <c r="G4" s="278"/>
      <c r="H4" s="4"/>
      <c r="I4" s="4"/>
      <c r="J4" s="4"/>
      <c r="K4" s="5" t="s">
        <v>1</v>
      </c>
    </row>
    <row r="5" spans="1:11" ht="21.75" customHeight="1">
      <c r="A5" s="189" t="s">
        <v>161</v>
      </c>
      <c r="B5" s="189" t="s">
        <v>145</v>
      </c>
      <c r="C5" s="189" t="s">
        <v>162</v>
      </c>
      <c r="D5" s="211" t="s">
        <v>146</v>
      </c>
      <c r="E5" s="211" t="s">
        <v>147</v>
      </c>
      <c r="F5" s="211" t="s">
        <v>163</v>
      </c>
      <c r="G5" s="211" t="s">
        <v>164</v>
      </c>
      <c r="H5" s="264" t="s">
        <v>55</v>
      </c>
      <c r="I5" s="207" t="s">
        <v>232</v>
      </c>
      <c r="J5" s="172"/>
      <c r="K5" s="173"/>
    </row>
    <row r="6" spans="1:11" ht="21.75" customHeight="1">
      <c r="A6" s="192"/>
      <c r="B6" s="192"/>
      <c r="C6" s="192"/>
      <c r="D6" s="215"/>
      <c r="E6" s="215"/>
      <c r="F6" s="215"/>
      <c r="G6" s="215"/>
      <c r="H6" s="191"/>
      <c r="I6" s="211" t="s">
        <v>58</v>
      </c>
      <c r="J6" s="211" t="s">
        <v>59</v>
      </c>
      <c r="K6" s="211" t="s">
        <v>60</v>
      </c>
    </row>
    <row r="7" spans="1:11" ht="40.5" customHeight="1">
      <c r="A7" s="280"/>
      <c r="B7" s="280"/>
      <c r="C7" s="280"/>
      <c r="D7" s="212"/>
      <c r="E7" s="212"/>
      <c r="F7" s="212"/>
      <c r="G7" s="212"/>
      <c r="H7" s="175"/>
      <c r="I7" s="212" t="s">
        <v>57</v>
      </c>
      <c r="J7" s="212"/>
      <c r="K7" s="212"/>
    </row>
    <row r="8" spans="1:11" ht="15" customHeight="1">
      <c r="A8" s="8">
        <v>1</v>
      </c>
      <c r="B8" s="8">
        <v>2</v>
      </c>
      <c r="C8" s="8">
        <v>3</v>
      </c>
      <c r="D8" s="8">
        <v>4</v>
      </c>
      <c r="E8" s="8">
        <v>5</v>
      </c>
      <c r="F8" s="8">
        <v>6</v>
      </c>
      <c r="G8" s="8">
        <v>7</v>
      </c>
      <c r="H8" s="8">
        <v>8</v>
      </c>
      <c r="I8" s="8">
        <v>9</v>
      </c>
      <c r="J8" s="16">
        <v>10</v>
      </c>
      <c r="K8" s="16">
        <v>11</v>
      </c>
    </row>
    <row r="9" spans="1:11" ht="18.75" customHeight="1">
      <c r="A9" s="13"/>
      <c r="B9" s="9"/>
      <c r="C9" s="13"/>
      <c r="D9" s="13"/>
      <c r="E9" s="13"/>
      <c r="F9" s="13"/>
      <c r="G9" s="13"/>
      <c r="H9" s="14"/>
      <c r="I9" s="17"/>
      <c r="J9" s="17"/>
      <c r="K9" s="14"/>
    </row>
    <row r="10" spans="1:11" ht="18.75" customHeight="1">
      <c r="A10" s="15"/>
      <c r="B10" s="9"/>
      <c r="C10" s="9"/>
      <c r="D10" s="9"/>
      <c r="E10" s="9"/>
      <c r="F10" s="9"/>
      <c r="G10" s="9"/>
      <c r="H10" s="11"/>
      <c r="I10" s="11"/>
      <c r="J10" s="11"/>
      <c r="K10" s="14"/>
    </row>
    <row r="11" spans="1:11" ht="18.75" customHeight="1">
      <c r="A11" s="195" t="s">
        <v>133</v>
      </c>
      <c r="B11" s="196"/>
      <c r="C11" s="196"/>
      <c r="D11" s="196"/>
      <c r="E11" s="196"/>
      <c r="F11" s="196"/>
      <c r="G11" s="279"/>
      <c r="H11" s="11"/>
      <c r="I11" s="11"/>
      <c r="J11" s="11"/>
      <c r="K11" s="14"/>
    </row>
    <row r="12" spans="1:11" ht="14.25" customHeight="1">
      <c r="A12" s="126" t="s">
        <v>543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6"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19"/>
  <sheetViews>
    <sheetView showZeros="0" tabSelected="1" workbookViewId="0">
      <pane ySplit="1" topLeftCell="A2" activePane="bottomLeft" state="frozen"/>
      <selection pane="bottomLeft" activeCell="D15" sqref="D15"/>
    </sheetView>
  </sheetViews>
  <sheetFormatPr defaultColWidth="9.125" defaultRowHeight="14.25" customHeight="1"/>
  <cols>
    <col min="1" max="1" width="35.25" customWidth="1"/>
    <col min="2" max="2" width="28" customWidth="1"/>
    <col min="3" max="3" width="33.375" customWidth="1"/>
    <col min="4" max="4" width="28" customWidth="1"/>
    <col min="5" max="7" width="23.875" customWidth="1"/>
  </cols>
  <sheetData>
    <row r="1" spans="1:7" ht="14.25" customHeight="1">
      <c r="A1" s="1"/>
      <c r="B1" s="1"/>
      <c r="C1" s="1"/>
      <c r="D1" s="1"/>
      <c r="E1" s="1"/>
      <c r="F1" s="1"/>
      <c r="G1" s="1"/>
    </row>
    <row r="2" spans="1:7" ht="13.5" customHeight="1">
      <c r="D2" s="2"/>
      <c r="G2" s="3" t="s">
        <v>233</v>
      </c>
    </row>
    <row r="3" spans="1:7" ht="41.25" customHeight="1">
      <c r="A3" s="200" t="str">
        <f>"2025"&amp;"年部门项目中期规划预算表"</f>
        <v>2025年部门项目中期规划预算表</v>
      </c>
      <c r="B3" s="200"/>
      <c r="C3" s="200"/>
      <c r="D3" s="200"/>
      <c r="E3" s="200"/>
      <c r="F3" s="200"/>
      <c r="G3" s="200"/>
    </row>
    <row r="4" spans="1:7" ht="13.5" customHeight="1">
      <c r="A4" s="201" t="str">
        <f>"单位名称："&amp;"寻甸回族彝族自治县凤合镇中心学校"</f>
        <v>单位名称：寻甸回族彝族自治县凤合镇中心学校</v>
      </c>
      <c r="B4" s="202"/>
      <c r="C4" s="202"/>
      <c r="D4" s="202"/>
      <c r="E4" s="112"/>
      <c r="F4" s="112"/>
      <c r="G4" s="124" t="s">
        <v>1</v>
      </c>
    </row>
    <row r="5" spans="1:7" ht="21.75" customHeight="1">
      <c r="A5" s="189" t="s">
        <v>162</v>
      </c>
      <c r="B5" s="189" t="s">
        <v>161</v>
      </c>
      <c r="C5" s="189" t="s">
        <v>145</v>
      </c>
      <c r="D5" s="211" t="s">
        <v>234</v>
      </c>
      <c r="E5" s="207" t="s">
        <v>58</v>
      </c>
      <c r="F5" s="172"/>
      <c r="G5" s="173"/>
    </row>
    <row r="6" spans="1:7" ht="21.75" customHeight="1">
      <c r="A6" s="192"/>
      <c r="B6" s="192"/>
      <c r="C6" s="192"/>
      <c r="D6" s="215"/>
      <c r="E6" s="284" t="str">
        <f>"2025"&amp;"年"</f>
        <v>2025年</v>
      </c>
      <c r="F6" s="211" t="str">
        <f>("2025"+1)&amp;"年"</f>
        <v>2026年</v>
      </c>
      <c r="G6" s="211" t="str">
        <f>("2025"+2)&amp;"年"</f>
        <v>2027年</v>
      </c>
    </row>
    <row r="7" spans="1:7" ht="40.5" customHeight="1">
      <c r="A7" s="190"/>
      <c r="B7" s="190"/>
      <c r="C7" s="190"/>
      <c r="D7" s="212"/>
      <c r="E7" s="175"/>
      <c r="F7" s="212" t="s">
        <v>57</v>
      </c>
      <c r="G7" s="212"/>
    </row>
    <row r="8" spans="1:7" ht="15" customHeight="1">
      <c r="A8" s="8">
        <v>1</v>
      </c>
      <c r="B8" s="8">
        <v>2</v>
      </c>
      <c r="C8" s="8">
        <v>3</v>
      </c>
      <c r="D8" s="8">
        <v>4</v>
      </c>
      <c r="E8" s="8">
        <v>5</v>
      </c>
      <c r="F8" s="8">
        <v>6</v>
      </c>
      <c r="G8" s="8">
        <v>7</v>
      </c>
    </row>
    <row r="9" spans="1:7" ht="17.25" customHeight="1">
      <c r="A9" s="95" t="s">
        <v>237</v>
      </c>
      <c r="B9" s="10"/>
      <c r="C9" s="10"/>
      <c r="D9" s="95"/>
      <c r="E9" s="11">
        <v>3064467.17</v>
      </c>
      <c r="F9" s="11"/>
      <c r="G9" s="11"/>
    </row>
    <row r="10" spans="1:7" ht="26.25" customHeight="1">
      <c r="A10" s="95"/>
      <c r="B10" s="95" t="s">
        <v>536</v>
      </c>
      <c r="C10" s="95" t="s">
        <v>342</v>
      </c>
      <c r="D10" s="95" t="s">
        <v>537</v>
      </c>
      <c r="E10" s="11">
        <v>1520000</v>
      </c>
      <c r="F10" s="11"/>
      <c r="G10" s="11"/>
    </row>
    <row r="11" spans="1:7" ht="26.25" customHeight="1">
      <c r="A11" s="115"/>
      <c r="B11" s="95" t="s">
        <v>536</v>
      </c>
      <c r="C11" s="95" t="s">
        <v>360</v>
      </c>
      <c r="D11" s="95" t="s">
        <v>537</v>
      </c>
      <c r="E11" s="11">
        <v>19000</v>
      </c>
      <c r="F11" s="11"/>
      <c r="G11" s="11"/>
    </row>
    <row r="12" spans="1:7" ht="26.25" customHeight="1">
      <c r="A12" s="115"/>
      <c r="B12" s="95" t="s">
        <v>536</v>
      </c>
      <c r="C12" s="95" t="s">
        <v>362</v>
      </c>
      <c r="D12" s="95" t="s">
        <v>537</v>
      </c>
      <c r="E12" s="11">
        <v>33500</v>
      </c>
      <c r="F12" s="11"/>
      <c r="G12" s="11"/>
    </row>
    <row r="13" spans="1:7" ht="26.25" customHeight="1">
      <c r="A13" s="115"/>
      <c r="B13" s="95" t="s">
        <v>536</v>
      </c>
      <c r="C13" s="95" t="s">
        <v>364</v>
      </c>
      <c r="D13" s="95" t="s">
        <v>537</v>
      </c>
      <c r="E13" s="11">
        <v>111169.06</v>
      </c>
      <c r="F13" s="11"/>
      <c r="G13" s="11"/>
    </row>
    <row r="14" spans="1:7" ht="26.25" customHeight="1">
      <c r="A14" s="115"/>
      <c r="B14" s="95" t="s">
        <v>536</v>
      </c>
      <c r="C14" s="95" t="s">
        <v>366</v>
      </c>
      <c r="D14" s="95" t="s">
        <v>537</v>
      </c>
      <c r="E14" s="11">
        <v>164427</v>
      </c>
      <c r="F14" s="11"/>
      <c r="G14" s="11"/>
    </row>
    <row r="15" spans="1:7" ht="26.25" customHeight="1">
      <c r="A15" s="115"/>
      <c r="B15" s="95" t="s">
        <v>536</v>
      </c>
      <c r="C15" s="95" t="s">
        <v>368</v>
      </c>
      <c r="D15" s="95" t="s">
        <v>537</v>
      </c>
      <c r="E15" s="11">
        <v>622600</v>
      </c>
      <c r="F15" s="11"/>
      <c r="G15" s="11"/>
    </row>
    <row r="16" spans="1:7" ht="26.25" customHeight="1">
      <c r="A16" s="115"/>
      <c r="B16" s="95" t="s">
        <v>536</v>
      </c>
      <c r="C16" s="95" t="s">
        <v>370</v>
      </c>
      <c r="D16" s="95" t="s">
        <v>537</v>
      </c>
      <c r="E16" s="11">
        <v>115952</v>
      </c>
      <c r="F16" s="11"/>
      <c r="G16" s="11"/>
    </row>
    <row r="17" spans="1:7" ht="26.25" customHeight="1">
      <c r="A17" s="115"/>
      <c r="B17" s="95" t="s">
        <v>536</v>
      </c>
      <c r="C17" s="95" t="s">
        <v>372</v>
      </c>
      <c r="D17" s="95" t="s">
        <v>537</v>
      </c>
      <c r="E17" s="11">
        <v>105739.11</v>
      </c>
      <c r="F17" s="11"/>
      <c r="G17" s="11"/>
    </row>
    <row r="18" spans="1:7" ht="26.25" customHeight="1">
      <c r="A18" s="115"/>
      <c r="B18" s="95" t="s">
        <v>538</v>
      </c>
      <c r="C18" s="95" t="s">
        <v>399</v>
      </c>
      <c r="D18" s="95" t="s">
        <v>537</v>
      </c>
      <c r="E18" s="11">
        <v>372080</v>
      </c>
      <c r="F18" s="11"/>
      <c r="G18" s="11"/>
    </row>
    <row r="19" spans="1:7" ht="24.75" customHeight="1">
      <c r="A19" s="281" t="s">
        <v>55</v>
      </c>
      <c r="B19" s="282" t="s">
        <v>235</v>
      </c>
      <c r="C19" s="282"/>
      <c r="D19" s="283"/>
      <c r="E19" s="11">
        <v>3064467.17</v>
      </c>
      <c r="F19" s="11"/>
      <c r="G19" s="11"/>
    </row>
  </sheetData>
  <mergeCells count="11">
    <mergeCell ref="A19:D19"/>
    <mergeCell ref="A3:G3"/>
    <mergeCell ref="A4:D4"/>
    <mergeCell ref="E5:G5"/>
    <mergeCell ref="A5:A7"/>
    <mergeCell ref="B5:B7"/>
    <mergeCell ref="C5:C7"/>
    <mergeCell ref="D5:D7"/>
    <mergeCell ref="E6:E7"/>
    <mergeCell ref="F6:F7"/>
    <mergeCell ref="G6:G7"/>
  </mergeCells>
  <phoneticPr fontId="16"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3"/>
  <sheetViews>
    <sheetView showGridLines="0" showZeros="0" workbookViewId="0">
      <pane ySplit="1" topLeftCell="A2" activePane="bottomLeft" state="frozen"/>
      <selection pane="bottomLeft" activeCell="D16" sqref="D16"/>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46" t="s">
        <v>52</v>
      </c>
      <c r="B2" s="128"/>
      <c r="C2" s="128"/>
      <c r="D2" s="128"/>
      <c r="E2" s="128"/>
      <c r="F2" s="128"/>
      <c r="G2" s="128"/>
      <c r="H2" s="128"/>
      <c r="I2" s="128"/>
      <c r="J2" s="128"/>
      <c r="K2" s="128"/>
      <c r="L2" s="128"/>
      <c r="M2" s="128"/>
      <c r="N2" s="128"/>
      <c r="O2" s="128"/>
      <c r="P2" s="128"/>
      <c r="Q2" s="128"/>
      <c r="R2" s="128"/>
      <c r="S2" s="128"/>
    </row>
    <row r="3" spans="1:19" ht="41.25" customHeight="1">
      <c r="A3" s="127" t="str">
        <f>"2025"&amp;"年部门收入预算表"</f>
        <v>2025年部门收入预算表</v>
      </c>
      <c r="B3" s="128"/>
      <c r="C3" s="128"/>
      <c r="D3" s="128"/>
      <c r="E3" s="128"/>
      <c r="F3" s="128"/>
      <c r="G3" s="128"/>
      <c r="H3" s="128"/>
      <c r="I3" s="128"/>
      <c r="J3" s="128"/>
      <c r="K3" s="128"/>
      <c r="L3" s="128"/>
      <c r="M3" s="128"/>
      <c r="N3" s="128"/>
      <c r="O3" s="128"/>
      <c r="P3" s="128"/>
      <c r="Q3" s="128"/>
      <c r="R3" s="128"/>
      <c r="S3" s="128"/>
    </row>
    <row r="4" spans="1:19" ht="17.25" customHeight="1">
      <c r="A4" s="147" t="str">
        <f>"单位名称："&amp;"寻甸回族彝族自治县凤合镇中心学校"</f>
        <v>单位名称：寻甸回族彝族自治县凤合镇中心学校</v>
      </c>
      <c r="B4" s="148"/>
      <c r="C4" s="91"/>
      <c r="D4" s="91"/>
      <c r="E4" s="91"/>
      <c r="F4" s="91"/>
      <c r="G4" s="91"/>
      <c r="H4" s="91"/>
      <c r="I4" s="91"/>
      <c r="J4" s="91"/>
      <c r="K4" s="91"/>
      <c r="L4" s="91"/>
      <c r="M4" s="91"/>
      <c r="N4" s="91"/>
      <c r="O4" s="91"/>
      <c r="P4" s="91"/>
      <c r="Q4" s="91"/>
      <c r="R4" s="91"/>
      <c r="S4" s="92" t="s">
        <v>1</v>
      </c>
    </row>
    <row r="5" spans="1:19" ht="21.75" customHeight="1">
      <c r="A5" s="141" t="s">
        <v>53</v>
      </c>
      <c r="B5" s="144" t="s">
        <v>54</v>
      </c>
      <c r="C5" s="144" t="s">
        <v>55</v>
      </c>
      <c r="D5" s="149" t="s">
        <v>56</v>
      </c>
      <c r="E5" s="149"/>
      <c r="F5" s="149"/>
      <c r="G5" s="149"/>
      <c r="H5" s="149"/>
      <c r="I5" s="150"/>
      <c r="J5" s="149"/>
      <c r="K5" s="149"/>
      <c r="L5" s="149"/>
      <c r="M5" s="149"/>
      <c r="N5" s="151"/>
      <c r="O5" s="149" t="s">
        <v>45</v>
      </c>
      <c r="P5" s="149"/>
      <c r="Q5" s="149"/>
      <c r="R5" s="149"/>
      <c r="S5" s="151"/>
    </row>
    <row r="6" spans="1:19" ht="27" customHeight="1">
      <c r="A6" s="142"/>
      <c r="B6" s="133"/>
      <c r="C6" s="133"/>
      <c r="D6" s="133" t="s">
        <v>57</v>
      </c>
      <c r="E6" s="133" t="s">
        <v>58</v>
      </c>
      <c r="F6" s="133" t="s">
        <v>59</v>
      </c>
      <c r="G6" s="133" t="s">
        <v>60</v>
      </c>
      <c r="H6" s="133" t="s">
        <v>61</v>
      </c>
      <c r="I6" s="136" t="s">
        <v>62</v>
      </c>
      <c r="J6" s="137"/>
      <c r="K6" s="137"/>
      <c r="L6" s="137"/>
      <c r="M6" s="137"/>
      <c r="N6" s="138"/>
      <c r="O6" s="133" t="s">
        <v>57</v>
      </c>
      <c r="P6" s="133" t="s">
        <v>58</v>
      </c>
      <c r="Q6" s="133" t="s">
        <v>59</v>
      </c>
      <c r="R6" s="133" t="s">
        <v>60</v>
      </c>
      <c r="S6" s="133" t="s">
        <v>63</v>
      </c>
    </row>
    <row r="7" spans="1:19" ht="30" customHeight="1">
      <c r="A7" s="143"/>
      <c r="B7" s="145"/>
      <c r="C7" s="135"/>
      <c r="D7" s="135"/>
      <c r="E7" s="135"/>
      <c r="F7" s="135"/>
      <c r="G7" s="135"/>
      <c r="H7" s="135"/>
      <c r="I7" s="93" t="s">
        <v>57</v>
      </c>
      <c r="J7" s="80" t="s">
        <v>64</v>
      </c>
      <c r="K7" s="80" t="s">
        <v>65</v>
      </c>
      <c r="L7" s="80" t="s">
        <v>66</v>
      </c>
      <c r="M7" s="80" t="s">
        <v>67</v>
      </c>
      <c r="N7" s="80" t="s">
        <v>68</v>
      </c>
      <c r="O7" s="134"/>
      <c r="P7" s="134"/>
      <c r="Q7" s="134"/>
      <c r="R7" s="134"/>
      <c r="S7" s="135"/>
    </row>
    <row r="8" spans="1:19" ht="15" customHeight="1">
      <c r="A8" s="94">
        <v>1</v>
      </c>
      <c r="B8" s="94">
        <v>2</v>
      </c>
      <c r="C8" s="94">
        <v>3</v>
      </c>
      <c r="D8" s="94">
        <v>4</v>
      </c>
      <c r="E8" s="94">
        <v>5</v>
      </c>
      <c r="F8" s="94">
        <v>6</v>
      </c>
      <c r="G8" s="94">
        <v>7</v>
      </c>
      <c r="H8" s="94">
        <v>8</v>
      </c>
      <c r="I8" s="93">
        <v>9</v>
      </c>
      <c r="J8" s="94">
        <v>10</v>
      </c>
      <c r="K8" s="94">
        <v>11</v>
      </c>
      <c r="L8" s="94">
        <v>12</v>
      </c>
      <c r="M8" s="94">
        <v>13</v>
      </c>
      <c r="N8" s="94">
        <v>14</v>
      </c>
      <c r="O8" s="94">
        <v>15</v>
      </c>
      <c r="P8" s="94">
        <v>16</v>
      </c>
      <c r="Q8" s="94">
        <v>17</v>
      </c>
      <c r="R8" s="94">
        <v>18</v>
      </c>
      <c r="S8" s="94">
        <v>19</v>
      </c>
    </row>
    <row r="9" spans="1:19" ht="18" customHeight="1">
      <c r="A9" s="95" t="s">
        <v>236</v>
      </c>
      <c r="B9" s="95" t="s">
        <v>237</v>
      </c>
      <c r="C9" s="41">
        <v>43691718.950000003</v>
      </c>
      <c r="D9" s="90">
        <v>42379023.659999996</v>
      </c>
      <c r="E9" s="90">
        <v>42349023.659999996</v>
      </c>
      <c r="F9" s="90">
        <v>30000</v>
      </c>
      <c r="G9" s="90"/>
      <c r="H9" s="90"/>
      <c r="I9" s="90"/>
      <c r="J9" s="90"/>
      <c r="K9" s="90"/>
      <c r="L9" s="90"/>
      <c r="M9" s="90"/>
      <c r="N9" s="90"/>
      <c r="O9" s="90">
        <v>1312695.29</v>
      </c>
      <c r="P9" s="90">
        <v>1312695.29</v>
      </c>
      <c r="Q9" s="90"/>
      <c r="R9" s="90"/>
      <c r="S9" s="90"/>
    </row>
    <row r="10" spans="1:19" ht="18" customHeight="1">
      <c r="A10" s="76"/>
      <c r="B10" s="76"/>
      <c r="C10" s="90"/>
      <c r="D10" s="90"/>
      <c r="E10" s="90"/>
      <c r="F10" s="90"/>
      <c r="G10" s="90"/>
      <c r="H10" s="90"/>
      <c r="I10" s="90"/>
      <c r="J10" s="90"/>
      <c r="K10" s="90"/>
      <c r="L10" s="90"/>
      <c r="M10" s="90"/>
      <c r="N10" s="90"/>
      <c r="O10" s="90"/>
      <c r="P10" s="90"/>
      <c r="Q10" s="90"/>
      <c r="R10" s="90"/>
      <c r="S10" s="90"/>
    </row>
    <row r="11" spans="1:19" ht="18" customHeight="1">
      <c r="A11" s="76"/>
      <c r="B11" s="76"/>
      <c r="C11" s="41"/>
      <c r="D11" s="41"/>
      <c r="E11" s="41"/>
      <c r="F11" s="41"/>
      <c r="G11" s="41"/>
      <c r="H11" s="41"/>
      <c r="I11" s="41"/>
      <c r="J11" s="41"/>
      <c r="K11" s="41"/>
      <c r="L11" s="41"/>
      <c r="M11" s="41"/>
      <c r="N11" s="41"/>
      <c r="O11" s="41"/>
      <c r="P11" s="41"/>
      <c r="Q11" s="41"/>
      <c r="R11" s="41"/>
      <c r="S11" s="41"/>
    </row>
    <row r="12" spans="1:19" ht="18" customHeight="1">
      <c r="A12" s="76"/>
      <c r="B12" s="76"/>
      <c r="C12" s="41"/>
      <c r="D12" s="41"/>
      <c r="E12" s="41"/>
      <c r="F12" s="41"/>
      <c r="G12" s="41"/>
      <c r="H12" s="41"/>
      <c r="I12" s="41"/>
      <c r="J12" s="41"/>
      <c r="K12" s="41"/>
      <c r="L12" s="41"/>
      <c r="M12" s="41"/>
      <c r="N12" s="41"/>
      <c r="O12" s="41"/>
      <c r="P12" s="41"/>
      <c r="Q12" s="41"/>
      <c r="R12" s="41"/>
      <c r="S12" s="41"/>
    </row>
    <row r="13" spans="1:19" ht="18" customHeight="1">
      <c r="A13" s="139" t="s">
        <v>55</v>
      </c>
      <c r="B13" s="140"/>
      <c r="C13" s="90">
        <v>43691718.950000003</v>
      </c>
      <c r="D13" s="90">
        <v>42379023.659999996</v>
      </c>
      <c r="E13" s="90">
        <v>42349023.659999996</v>
      </c>
      <c r="F13" s="90">
        <v>30000</v>
      </c>
      <c r="G13" s="90"/>
      <c r="H13" s="90"/>
      <c r="I13" s="90"/>
      <c r="J13" s="90"/>
      <c r="K13" s="90"/>
      <c r="L13" s="90"/>
      <c r="M13" s="90"/>
      <c r="N13" s="90"/>
      <c r="O13" s="90">
        <v>1312695.29</v>
      </c>
      <c r="P13" s="90">
        <v>1312695.29</v>
      </c>
      <c r="Q13" s="90"/>
      <c r="R13" s="90"/>
      <c r="S13" s="90"/>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32"/>
  <sheetViews>
    <sheetView showGridLines="0" showZeros="0" workbookViewId="0">
      <pane ySplit="1" topLeftCell="A2" activePane="bottomLeft" state="frozen"/>
      <selection pane="bottomLeft" activeCell="E24" sqref="E24"/>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54" t="s">
        <v>69</v>
      </c>
      <c r="B2" s="128"/>
      <c r="C2" s="128"/>
      <c r="D2" s="128"/>
      <c r="E2" s="128"/>
      <c r="F2" s="128"/>
      <c r="G2" s="128"/>
      <c r="H2" s="128"/>
      <c r="I2" s="128"/>
      <c r="J2" s="128"/>
      <c r="K2" s="128"/>
      <c r="L2" s="128"/>
      <c r="M2" s="128"/>
      <c r="N2" s="128"/>
      <c r="O2" s="128"/>
    </row>
    <row r="3" spans="1:15" ht="41.25" customHeight="1">
      <c r="A3" s="127" t="str">
        <f>"2025"&amp;"年部门支出预算表"</f>
        <v>2025年部门支出预算表</v>
      </c>
      <c r="B3" s="128"/>
      <c r="C3" s="128"/>
      <c r="D3" s="128"/>
      <c r="E3" s="128"/>
      <c r="F3" s="128"/>
      <c r="G3" s="128"/>
      <c r="H3" s="128"/>
      <c r="I3" s="128"/>
      <c r="J3" s="128"/>
      <c r="K3" s="128"/>
      <c r="L3" s="128"/>
      <c r="M3" s="128"/>
      <c r="N3" s="128"/>
      <c r="O3" s="128"/>
    </row>
    <row r="4" spans="1:15" ht="17.25" customHeight="1">
      <c r="A4" s="147" t="str">
        <f>"单位名称："&amp;"寻甸回族彝族自治县凤合镇中心学校"</f>
        <v>单位名称：寻甸回族彝族自治县凤合镇中心学校</v>
      </c>
      <c r="B4" s="148"/>
      <c r="C4" s="91"/>
      <c r="D4" s="91"/>
      <c r="E4" s="91"/>
      <c r="F4" s="91"/>
      <c r="G4" s="91"/>
      <c r="H4" s="91"/>
      <c r="I4" s="91"/>
      <c r="J4" s="91"/>
      <c r="K4" s="91"/>
      <c r="L4" s="91"/>
      <c r="M4" s="91"/>
      <c r="N4" s="91"/>
      <c r="O4" s="92" t="s">
        <v>1</v>
      </c>
    </row>
    <row r="5" spans="1:15" ht="27" customHeight="1">
      <c r="A5" s="163" t="s">
        <v>70</v>
      </c>
      <c r="B5" s="163" t="s">
        <v>71</v>
      </c>
      <c r="C5" s="163" t="s">
        <v>55</v>
      </c>
      <c r="D5" s="155" t="s">
        <v>58</v>
      </c>
      <c r="E5" s="156"/>
      <c r="F5" s="157"/>
      <c r="G5" s="160" t="s">
        <v>59</v>
      </c>
      <c r="H5" s="160" t="s">
        <v>60</v>
      </c>
      <c r="I5" s="160" t="s">
        <v>72</v>
      </c>
      <c r="J5" s="155" t="s">
        <v>62</v>
      </c>
      <c r="K5" s="156"/>
      <c r="L5" s="156"/>
      <c r="M5" s="156"/>
      <c r="N5" s="158"/>
      <c r="O5" s="159"/>
    </row>
    <row r="6" spans="1:15" ht="42" customHeight="1">
      <c r="A6" s="164"/>
      <c r="B6" s="164"/>
      <c r="C6" s="161"/>
      <c r="D6" s="75" t="s">
        <v>57</v>
      </c>
      <c r="E6" s="75" t="s">
        <v>73</v>
      </c>
      <c r="F6" s="75" t="s">
        <v>74</v>
      </c>
      <c r="G6" s="161"/>
      <c r="H6" s="161"/>
      <c r="I6" s="162"/>
      <c r="J6" s="75" t="s">
        <v>57</v>
      </c>
      <c r="K6" s="79" t="s">
        <v>75</v>
      </c>
      <c r="L6" s="79" t="s">
        <v>76</v>
      </c>
      <c r="M6" s="79" t="s">
        <v>77</v>
      </c>
      <c r="N6" s="79" t="s">
        <v>78</v>
      </c>
      <c r="O6" s="79" t="s">
        <v>79</v>
      </c>
    </row>
    <row r="7" spans="1:15" ht="18" customHeight="1">
      <c r="A7" s="96" t="s">
        <v>80</v>
      </c>
      <c r="B7" s="96" t="s">
        <v>81</v>
      </c>
      <c r="C7" s="96" t="s">
        <v>129</v>
      </c>
      <c r="D7" s="97" t="s">
        <v>130</v>
      </c>
      <c r="E7" s="97" t="s">
        <v>131</v>
      </c>
      <c r="F7" s="97" t="s">
        <v>132</v>
      </c>
      <c r="G7" s="97" t="s">
        <v>82</v>
      </c>
      <c r="H7" s="97" t="s">
        <v>83</v>
      </c>
      <c r="I7" s="97" t="s">
        <v>84</v>
      </c>
      <c r="J7" s="97" t="s">
        <v>85</v>
      </c>
      <c r="K7" s="97" t="s">
        <v>86</v>
      </c>
      <c r="L7" s="97" t="s">
        <v>87</v>
      </c>
      <c r="M7" s="97" t="s">
        <v>88</v>
      </c>
      <c r="N7" s="96" t="s">
        <v>89</v>
      </c>
      <c r="O7" s="97" t="s">
        <v>90</v>
      </c>
    </row>
    <row r="8" spans="1:15" ht="21" customHeight="1">
      <c r="A8" s="98" t="s">
        <v>238</v>
      </c>
      <c r="B8" s="98" t="s">
        <v>239</v>
      </c>
      <c r="C8" s="90">
        <v>32306644.059999999</v>
      </c>
      <c r="D8" s="90">
        <v>32306644.059999999</v>
      </c>
      <c r="E8" s="90">
        <v>27929481.600000001</v>
      </c>
      <c r="F8" s="90">
        <v>4377162.46</v>
      </c>
      <c r="G8" s="90"/>
      <c r="H8" s="90"/>
      <c r="I8" s="90"/>
      <c r="J8" s="90"/>
      <c r="K8" s="90"/>
      <c r="L8" s="90"/>
      <c r="M8" s="90"/>
      <c r="N8" s="90"/>
      <c r="O8" s="90"/>
    </row>
    <row r="9" spans="1:15" ht="21" customHeight="1">
      <c r="A9" s="99" t="s">
        <v>240</v>
      </c>
      <c r="B9" s="99" t="s">
        <v>241</v>
      </c>
      <c r="C9" s="90">
        <v>32305284.059999999</v>
      </c>
      <c r="D9" s="90">
        <v>32305284.059999999</v>
      </c>
      <c r="E9" s="90">
        <v>27928121.600000001</v>
      </c>
      <c r="F9" s="90">
        <v>4377162.46</v>
      </c>
      <c r="G9" s="90"/>
      <c r="H9" s="90"/>
      <c r="I9" s="90"/>
      <c r="J9" s="90"/>
      <c r="K9" s="90"/>
      <c r="L9" s="90"/>
      <c r="M9" s="90"/>
      <c r="N9" s="90"/>
      <c r="O9" s="90"/>
    </row>
    <row r="10" spans="1:15" ht="12.75" customHeight="1">
      <c r="A10" s="100" t="s">
        <v>242</v>
      </c>
      <c r="B10" s="100" t="s">
        <v>243</v>
      </c>
      <c r="C10" s="90">
        <v>2892760.17</v>
      </c>
      <c r="D10" s="90">
        <v>2892760.17</v>
      </c>
      <c r="E10" s="90">
        <v>364800</v>
      </c>
      <c r="F10" s="90">
        <v>2527960.17</v>
      </c>
      <c r="G10" s="90"/>
      <c r="H10" s="90"/>
      <c r="I10" s="90"/>
      <c r="J10" s="90"/>
      <c r="K10" s="90"/>
      <c r="L10" s="90"/>
      <c r="M10" s="90"/>
      <c r="N10" s="90"/>
      <c r="O10" s="90"/>
    </row>
    <row r="11" spans="1:15" ht="12.75" customHeight="1">
      <c r="A11" s="100" t="s">
        <v>244</v>
      </c>
      <c r="B11" s="100" t="s">
        <v>245</v>
      </c>
      <c r="C11" s="90">
        <v>29248096.890000001</v>
      </c>
      <c r="D11" s="90">
        <v>29248096.890000001</v>
      </c>
      <c r="E11" s="90">
        <v>27563321.600000001</v>
      </c>
      <c r="F11" s="90">
        <v>1684775.29</v>
      </c>
      <c r="G11" s="90"/>
      <c r="H11" s="90"/>
      <c r="I11" s="90"/>
      <c r="J11" s="90"/>
      <c r="K11" s="90"/>
      <c r="L11" s="90"/>
      <c r="M11" s="90"/>
      <c r="N11" s="90"/>
      <c r="O11" s="90"/>
    </row>
    <row r="12" spans="1:15" ht="12.75" customHeight="1">
      <c r="A12" s="100" t="s">
        <v>246</v>
      </c>
      <c r="B12" s="100" t="s">
        <v>247</v>
      </c>
      <c r="C12" s="90">
        <v>164427</v>
      </c>
      <c r="D12" s="90">
        <v>164427</v>
      </c>
      <c r="E12" s="90"/>
      <c r="F12" s="90">
        <v>164427</v>
      </c>
      <c r="G12" s="90"/>
      <c r="H12" s="90"/>
      <c r="I12" s="90"/>
      <c r="J12" s="90"/>
      <c r="K12" s="90"/>
      <c r="L12" s="90"/>
      <c r="M12" s="90"/>
      <c r="N12" s="90"/>
      <c r="O12" s="90"/>
    </row>
    <row r="13" spans="1:15" ht="12.75" customHeight="1">
      <c r="A13" s="99" t="s">
        <v>248</v>
      </c>
      <c r="B13" s="99" t="s">
        <v>249</v>
      </c>
      <c r="C13" s="90">
        <v>1360</v>
      </c>
      <c r="D13" s="90">
        <v>1360</v>
      </c>
      <c r="E13" s="90">
        <v>1360</v>
      </c>
      <c r="F13" s="90"/>
      <c r="G13" s="90"/>
      <c r="H13" s="90"/>
      <c r="I13" s="90"/>
      <c r="J13" s="90"/>
      <c r="K13" s="90"/>
      <c r="L13" s="90"/>
      <c r="M13" s="90"/>
      <c r="N13" s="90"/>
      <c r="O13" s="90"/>
    </row>
    <row r="14" spans="1:15" ht="12.75" customHeight="1">
      <c r="A14" s="100" t="s">
        <v>250</v>
      </c>
      <c r="B14" s="100" t="s">
        <v>251</v>
      </c>
      <c r="C14" s="90">
        <v>1360</v>
      </c>
      <c r="D14" s="90">
        <v>1360</v>
      </c>
      <c r="E14" s="90">
        <v>1360</v>
      </c>
      <c r="F14" s="90"/>
      <c r="G14" s="90"/>
      <c r="H14" s="90"/>
      <c r="I14" s="90"/>
      <c r="J14" s="90"/>
      <c r="K14" s="90"/>
      <c r="L14" s="90"/>
      <c r="M14" s="90"/>
      <c r="N14" s="90"/>
      <c r="O14" s="90"/>
    </row>
    <row r="15" spans="1:15" ht="12.75" customHeight="1">
      <c r="A15" s="98" t="s">
        <v>252</v>
      </c>
      <c r="B15" s="98" t="s">
        <v>253</v>
      </c>
      <c r="C15" s="90">
        <v>4631302.4000000004</v>
      </c>
      <c r="D15" s="90">
        <v>4631302.4000000004</v>
      </c>
      <c r="E15" s="90">
        <v>4631302.4000000004</v>
      </c>
      <c r="F15" s="90"/>
      <c r="G15" s="90"/>
      <c r="H15" s="90"/>
      <c r="I15" s="90"/>
      <c r="J15" s="90"/>
      <c r="K15" s="90"/>
      <c r="L15" s="90"/>
      <c r="M15" s="90"/>
      <c r="N15" s="90"/>
      <c r="O15" s="90"/>
    </row>
    <row r="16" spans="1:15" ht="12.75" customHeight="1">
      <c r="A16" s="99" t="s">
        <v>254</v>
      </c>
      <c r="B16" s="99" t="s">
        <v>255</v>
      </c>
      <c r="C16" s="90">
        <v>4323598.4000000004</v>
      </c>
      <c r="D16" s="90">
        <v>4323598.4000000004</v>
      </c>
      <c r="E16" s="90">
        <v>4323598.4000000004</v>
      </c>
      <c r="F16" s="90"/>
      <c r="G16" s="90"/>
      <c r="H16" s="90"/>
      <c r="I16" s="90"/>
      <c r="J16" s="90"/>
      <c r="K16" s="90"/>
      <c r="L16" s="90"/>
      <c r="M16" s="90"/>
      <c r="N16" s="90"/>
      <c r="O16" s="90"/>
    </row>
    <row r="17" spans="1:15" ht="12.75" customHeight="1">
      <c r="A17" s="100" t="s">
        <v>256</v>
      </c>
      <c r="B17" s="100" t="s">
        <v>257</v>
      </c>
      <c r="C17" s="90">
        <v>3808538.4</v>
      </c>
      <c r="D17" s="90">
        <v>3808538.4</v>
      </c>
      <c r="E17" s="90">
        <v>3808538.4</v>
      </c>
      <c r="F17" s="90"/>
      <c r="G17" s="90"/>
      <c r="H17" s="90"/>
      <c r="I17" s="90"/>
      <c r="J17" s="90"/>
      <c r="K17" s="90"/>
      <c r="L17" s="90"/>
      <c r="M17" s="90"/>
      <c r="N17" s="90"/>
      <c r="O17" s="90"/>
    </row>
    <row r="18" spans="1:15" ht="12.75" customHeight="1">
      <c r="A18" s="100" t="s">
        <v>258</v>
      </c>
      <c r="B18" s="100" t="s">
        <v>259</v>
      </c>
      <c r="C18" s="90">
        <v>515060</v>
      </c>
      <c r="D18" s="90">
        <v>515060</v>
      </c>
      <c r="E18" s="90">
        <v>515060</v>
      </c>
      <c r="F18" s="90"/>
      <c r="G18" s="90"/>
      <c r="H18" s="90"/>
      <c r="I18" s="90"/>
      <c r="J18" s="90"/>
      <c r="K18" s="90"/>
      <c r="L18" s="90"/>
      <c r="M18" s="90"/>
      <c r="N18" s="90"/>
      <c r="O18" s="90"/>
    </row>
    <row r="19" spans="1:15" ht="12.75" customHeight="1">
      <c r="A19" s="99" t="s">
        <v>260</v>
      </c>
      <c r="B19" s="99" t="s">
        <v>261</v>
      </c>
      <c r="C19" s="90">
        <v>307704</v>
      </c>
      <c r="D19" s="90">
        <v>307704</v>
      </c>
      <c r="E19" s="90">
        <v>307704</v>
      </c>
      <c r="F19" s="90"/>
      <c r="G19" s="90"/>
      <c r="H19" s="90"/>
      <c r="I19" s="90"/>
      <c r="J19" s="90"/>
      <c r="K19" s="90"/>
      <c r="L19" s="90"/>
      <c r="M19" s="90"/>
      <c r="N19" s="90"/>
      <c r="O19" s="90"/>
    </row>
    <row r="20" spans="1:15" ht="12.75" customHeight="1">
      <c r="A20" s="100" t="s">
        <v>262</v>
      </c>
      <c r="B20" s="100" t="s">
        <v>263</v>
      </c>
      <c r="C20" s="90">
        <v>307704</v>
      </c>
      <c r="D20" s="90">
        <v>307704</v>
      </c>
      <c r="E20" s="90">
        <v>307704</v>
      </c>
      <c r="F20" s="90"/>
      <c r="G20" s="90"/>
      <c r="H20" s="90"/>
      <c r="I20" s="90"/>
      <c r="J20" s="90"/>
      <c r="K20" s="90"/>
      <c r="L20" s="90"/>
      <c r="M20" s="90"/>
      <c r="N20" s="90"/>
      <c r="O20" s="90"/>
    </row>
    <row r="21" spans="1:15" ht="12.75" customHeight="1">
      <c r="A21" s="98" t="s">
        <v>264</v>
      </c>
      <c r="B21" s="98" t="s">
        <v>265</v>
      </c>
      <c r="C21" s="90">
        <v>3867368.69</v>
      </c>
      <c r="D21" s="90">
        <v>3867368.69</v>
      </c>
      <c r="E21" s="90">
        <v>3867368.69</v>
      </c>
      <c r="F21" s="90"/>
      <c r="G21" s="90"/>
      <c r="H21" s="90"/>
      <c r="I21" s="90"/>
      <c r="J21" s="90"/>
      <c r="K21" s="90"/>
      <c r="L21" s="90"/>
      <c r="M21" s="90"/>
      <c r="N21" s="90"/>
      <c r="O21" s="90"/>
    </row>
    <row r="22" spans="1:15" ht="12.75" customHeight="1">
      <c r="A22" s="99" t="s">
        <v>266</v>
      </c>
      <c r="B22" s="99" t="s">
        <v>267</v>
      </c>
      <c r="C22" s="90">
        <v>3867368.69</v>
      </c>
      <c r="D22" s="90">
        <v>3867368.69</v>
      </c>
      <c r="E22" s="90">
        <v>3867368.69</v>
      </c>
      <c r="F22" s="90"/>
      <c r="G22" s="90"/>
      <c r="H22" s="90"/>
      <c r="I22" s="90"/>
      <c r="J22" s="90"/>
      <c r="K22" s="90"/>
      <c r="L22" s="90"/>
      <c r="M22" s="90"/>
      <c r="N22" s="90"/>
      <c r="O22" s="90"/>
    </row>
    <row r="23" spans="1:15" ht="12.75" customHeight="1">
      <c r="A23" s="100" t="s">
        <v>268</v>
      </c>
      <c r="B23" s="100" t="s">
        <v>269</v>
      </c>
      <c r="C23" s="90">
        <v>2211003.14</v>
      </c>
      <c r="D23" s="90">
        <v>2211003.14</v>
      </c>
      <c r="E23" s="90">
        <v>2211003.14</v>
      </c>
      <c r="F23" s="90"/>
      <c r="G23" s="90"/>
      <c r="H23" s="90"/>
      <c r="I23" s="90"/>
      <c r="J23" s="90"/>
      <c r="K23" s="90"/>
      <c r="L23" s="90"/>
      <c r="M23" s="90"/>
      <c r="N23" s="90"/>
      <c r="O23" s="90"/>
    </row>
    <row r="24" spans="1:15" ht="12.75" customHeight="1">
      <c r="A24" s="100" t="s">
        <v>270</v>
      </c>
      <c r="B24" s="100" t="s">
        <v>271</v>
      </c>
      <c r="C24" s="90">
        <v>1488668.25</v>
      </c>
      <c r="D24" s="90">
        <v>1488668.25</v>
      </c>
      <c r="E24" s="90">
        <v>1488668.25</v>
      </c>
      <c r="F24" s="90"/>
      <c r="G24" s="90"/>
      <c r="H24" s="90"/>
      <c r="I24" s="90"/>
      <c r="J24" s="90"/>
      <c r="K24" s="90"/>
      <c r="L24" s="90"/>
      <c r="M24" s="90"/>
      <c r="N24" s="90"/>
      <c r="O24" s="90"/>
    </row>
    <row r="25" spans="1:15" ht="12.75" customHeight="1">
      <c r="A25" s="100" t="s">
        <v>272</v>
      </c>
      <c r="B25" s="100" t="s">
        <v>273</v>
      </c>
      <c r="C25" s="90">
        <v>167697.29999999999</v>
      </c>
      <c r="D25" s="90">
        <v>167697.29999999999</v>
      </c>
      <c r="E25" s="90">
        <v>167697.29999999999</v>
      </c>
      <c r="F25" s="90"/>
      <c r="G25" s="90"/>
      <c r="H25" s="90"/>
      <c r="I25" s="90"/>
      <c r="J25" s="90"/>
      <c r="K25" s="90"/>
      <c r="L25" s="90"/>
      <c r="M25" s="90"/>
      <c r="N25" s="90"/>
      <c r="O25" s="90"/>
    </row>
    <row r="26" spans="1:15" ht="12.75" customHeight="1">
      <c r="A26" s="98" t="s">
        <v>274</v>
      </c>
      <c r="B26" s="98" t="s">
        <v>275</v>
      </c>
      <c r="C26" s="90">
        <v>2856403.8</v>
      </c>
      <c r="D26" s="90">
        <v>2856403.8</v>
      </c>
      <c r="E26" s="90">
        <v>2856403.8</v>
      </c>
      <c r="F26" s="90"/>
      <c r="G26" s="90"/>
      <c r="H26" s="90"/>
      <c r="I26" s="90"/>
      <c r="J26" s="90"/>
      <c r="K26" s="90"/>
      <c r="L26" s="90"/>
      <c r="M26" s="90"/>
      <c r="N26" s="90"/>
      <c r="O26" s="90"/>
    </row>
    <row r="27" spans="1:15" ht="12.75" customHeight="1">
      <c r="A27" s="99" t="s">
        <v>276</v>
      </c>
      <c r="B27" s="99" t="s">
        <v>277</v>
      </c>
      <c r="C27" s="90">
        <v>2856403.8</v>
      </c>
      <c r="D27" s="90">
        <v>2856403.8</v>
      </c>
      <c r="E27" s="90">
        <v>2856403.8</v>
      </c>
      <c r="F27" s="90"/>
      <c r="G27" s="90"/>
      <c r="H27" s="90"/>
      <c r="I27" s="90"/>
      <c r="J27" s="90"/>
      <c r="K27" s="90"/>
      <c r="L27" s="90"/>
      <c r="M27" s="90"/>
      <c r="N27" s="90"/>
      <c r="O27" s="90"/>
    </row>
    <row r="28" spans="1:15" ht="12.75" customHeight="1">
      <c r="A28" s="100" t="s">
        <v>278</v>
      </c>
      <c r="B28" s="100" t="s">
        <v>279</v>
      </c>
      <c r="C28" s="90">
        <v>2856403.8</v>
      </c>
      <c r="D28" s="90">
        <v>2856403.8</v>
      </c>
      <c r="E28" s="90">
        <v>2856403.8</v>
      </c>
      <c r="F28" s="90"/>
      <c r="G28" s="90"/>
      <c r="H28" s="90"/>
      <c r="I28" s="90"/>
      <c r="J28" s="90"/>
      <c r="K28" s="90"/>
      <c r="L28" s="90"/>
      <c r="M28" s="90"/>
      <c r="N28" s="90"/>
      <c r="O28" s="90"/>
    </row>
    <row r="29" spans="1:15" ht="12.75" customHeight="1">
      <c r="A29" s="98" t="s">
        <v>280</v>
      </c>
      <c r="B29" s="98" t="s">
        <v>79</v>
      </c>
      <c r="C29" s="90">
        <v>30000</v>
      </c>
      <c r="D29" s="90"/>
      <c r="E29" s="90"/>
      <c r="F29" s="90"/>
      <c r="G29" s="90">
        <v>30000</v>
      </c>
      <c r="H29" s="90"/>
      <c r="I29" s="90"/>
      <c r="J29" s="90"/>
      <c r="K29" s="90"/>
      <c r="L29" s="90"/>
      <c r="M29" s="90"/>
      <c r="N29" s="90"/>
      <c r="O29" s="90"/>
    </row>
    <row r="30" spans="1:15" ht="12.75" customHeight="1">
      <c r="A30" s="99" t="s">
        <v>281</v>
      </c>
      <c r="B30" s="99" t="s">
        <v>282</v>
      </c>
      <c r="C30" s="90">
        <v>30000</v>
      </c>
      <c r="D30" s="90"/>
      <c r="E30" s="90"/>
      <c r="F30" s="90"/>
      <c r="G30" s="90">
        <v>30000</v>
      </c>
      <c r="H30" s="90"/>
      <c r="I30" s="90"/>
      <c r="J30" s="90"/>
      <c r="K30" s="90"/>
      <c r="L30" s="90"/>
      <c r="M30" s="90"/>
      <c r="N30" s="90"/>
      <c r="O30" s="90"/>
    </row>
    <row r="31" spans="1:15" ht="12.75" customHeight="1">
      <c r="A31" s="100" t="s">
        <v>283</v>
      </c>
      <c r="B31" s="100" t="s">
        <v>284</v>
      </c>
      <c r="C31" s="90">
        <v>30000</v>
      </c>
      <c r="D31" s="90"/>
      <c r="E31" s="90"/>
      <c r="F31" s="90"/>
      <c r="G31" s="90">
        <v>30000</v>
      </c>
      <c r="H31" s="90"/>
      <c r="I31" s="90"/>
      <c r="J31" s="90"/>
      <c r="K31" s="90"/>
      <c r="L31" s="90"/>
      <c r="M31" s="90"/>
      <c r="N31" s="90"/>
      <c r="O31" s="90"/>
    </row>
    <row r="32" spans="1:15" ht="12.75" customHeight="1">
      <c r="A32" s="152" t="s">
        <v>55</v>
      </c>
      <c r="B32" s="153"/>
      <c r="C32" s="90">
        <v>43691718.950000003</v>
      </c>
      <c r="D32" s="90">
        <v>43661718.950000003</v>
      </c>
      <c r="E32" s="90">
        <v>39284556.490000002</v>
      </c>
      <c r="F32" s="90">
        <v>4377162.46</v>
      </c>
      <c r="G32" s="90">
        <v>30000</v>
      </c>
      <c r="H32" s="90"/>
      <c r="I32" s="90"/>
      <c r="J32" s="90"/>
      <c r="K32" s="90"/>
      <c r="L32" s="90"/>
      <c r="M32" s="90"/>
      <c r="N32" s="90"/>
      <c r="O32" s="90"/>
    </row>
  </sheetData>
  <mergeCells count="12">
    <mergeCell ref="A32:B32"/>
    <mergeCell ref="A2:O2"/>
    <mergeCell ref="A3:O3"/>
    <mergeCell ref="A4:B4"/>
    <mergeCell ref="D5:F5"/>
    <mergeCell ref="J5:O5"/>
    <mergeCell ref="H5:H6"/>
    <mergeCell ref="I5:I6"/>
    <mergeCell ref="A5:A6"/>
    <mergeCell ref="B5:B6"/>
    <mergeCell ref="C5:C6"/>
    <mergeCell ref="G5:G6"/>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5"/>
  <sheetViews>
    <sheetView showGridLines="0" showZeros="0" workbookViewId="0">
      <pane ySplit="1" topLeftCell="A14" activePane="bottomLeft" state="frozen"/>
      <selection pane="bottomLeft" activeCell="C30" sqref="C30"/>
    </sheetView>
  </sheetViews>
  <sheetFormatPr defaultColWidth="8.625" defaultRowHeight="12.75" customHeight="1"/>
  <cols>
    <col min="1" max="4" width="35.625" customWidth="1"/>
  </cols>
  <sheetData>
    <row r="1" spans="1:4" ht="12.75" customHeight="1">
      <c r="A1" s="1"/>
      <c r="B1" s="1"/>
      <c r="C1" s="1"/>
      <c r="D1" s="1"/>
    </row>
    <row r="2" spans="1:4" ht="15" customHeight="1">
      <c r="A2" s="18"/>
      <c r="B2" s="20"/>
      <c r="C2" s="20"/>
      <c r="D2" s="20" t="s">
        <v>91</v>
      </c>
    </row>
    <row r="3" spans="1:4" ht="41.25" customHeight="1">
      <c r="A3" s="127" t="str">
        <f>"2025"&amp;"年部门财政拨款收支预算总表"</f>
        <v>2025年部门财政拨款收支预算总表</v>
      </c>
      <c r="B3" s="128"/>
      <c r="C3" s="128"/>
      <c r="D3" s="128"/>
    </row>
    <row r="4" spans="1:4" ht="17.25" customHeight="1">
      <c r="A4" s="147" t="str">
        <f>"单位名称："&amp;"寻甸回族彝族自治县凤合镇中心学校"</f>
        <v>单位名称：寻甸回族彝族自治县凤合镇中心学校</v>
      </c>
      <c r="B4" s="165"/>
      <c r="C4" s="91"/>
      <c r="D4" s="92" t="s">
        <v>1</v>
      </c>
    </row>
    <row r="5" spans="1:4" ht="17.25" customHeight="1">
      <c r="A5" s="131" t="s">
        <v>2</v>
      </c>
      <c r="B5" s="132"/>
      <c r="C5" s="131" t="s">
        <v>3</v>
      </c>
      <c r="D5" s="132"/>
    </row>
    <row r="6" spans="1:4" ht="18.75" customHeight="1">
      <c r="A6" s="79" t="s">
        <v>4</v>
      </c>
      <c r="B6" s="79" t="s">
        <v>5</v>
      </c>
      <c r="C6" s="79" t="s">
        <v>6</v>
      </c>
      <c r="D6" s="79" t="s">
        <v>5</v>
      </c>
    </row>
    <row r="7" spans="1:4" ht="16.5" customHeight="1">
      <c r="A7" s="71" t="s">
        <v>92</v>
      </c>
      <c r="B7" s="90">
        <v>42379023.659999996</v>
      </c>
      <c r="C7" s="71" t="s">
        <v>93</v>
      </c>
      <c r="D7" s="41">
        <v>43691718.950000003</v>
      </c>
    </row>
    <row r="8" spans="1:4" ht="16.5" customHeight="1">
      <c r="A8" s="71" t="s">
        <v>94</v>
      </c>
      <c r="B8" s="90">
        <v>42349023.659999996</v>
      </c>
      <c r="C8" s="71" t="s">
        <v>95</v>
      </c>
      <c r="D8" s="41"/>
    </row>
    <row r="9" spans="1:4" ht="16.5" customHeight="1">
      <c r="A9" s="71" t="s">
        <v>96</v>
      </c>
      <c r="B9" s="90">
        <v>30000</v>
      </c>
      <c r="C9" s="71" t="s">
        <v>97</v>
      </c>
      <c r="D9" s="41"/>
    </row>
    <row r="10" spans="1:4" ht="16.5" customHeight="1">
      <c r="A10" s="71" t="s">
        <v>98</v>
      </c>
      <c r="B10" s="90"/>
      <c r="C10" s="71" t="s">
        <v>99</v>
      </c>
      <c r="D10" s="41"/>
    </row>
    <row r="11" spans="1:4" ht="16.5" customHeight="1">
      <c r="A11" s="71" t="s">
        <v>100</v>
      </c>
      <c r="B11" s="90">
        <v>1312695.29</v>
      </c>
      <c r="C11" s="71" t="s">
        <v>101</v>
      </c>
      <c r="D11" s="41"/>
    </row>
    <row r="12" spans="1:4" ht="16.5" customHeight="1">
      <c r="A12" s="71" t="s">
        <v>94</v>
      </c>
      <c r="B12" s="90">
        <v>1312695.29</v>
      </c>
      <c r="C12" s="71" t="s">
        <v>102</v>
      </c>
      <c r="D12" s="41">
        <v>32306644.059999999</v>
      </c>
    </row>
    <row r="13" spans="1:4" ht="16.5" customHeight="1">
      <c r="A13" s="67" t="s">
        <v>96</v>
      </c>
      <c r="B13" s="90"/>
      <c r="C13" s="33" t="s">
        <v>103</v>
      </c>
      <c r="D13" s="41"/>
    </row>
    <row r="14" spans="1:4" ht="16.5" customHeight="1">
      <c r="A14" s="67" t="s">
        <v>98</v>
      </c>
      <c r="B14" s="90"/>
      <c r="C14" s="33" t="s">
        <v>104</v>
      </c>
      <c r="D14" s="41"/>
    </row>
    <row r="15" spans="1:4" ht="16.5" customHeight="1">
      <c r="A15" s="72"/>
      <c r="B15" s="90"/>
      <c r="C15" s="33" t="s">
        <v>105</v>
      </c>
      <c r="D15" s="41">
        <v>4631302.4000000004</v>
      </c>
    </row>
    <row r="16" spans="1:4" ht="16.5" customHeight="1">
      <c r="A16" s="72"/>
      <c r="B16" s="90"/>
      <c r="C16" s="33" t="s">
        <v>106</v>
      </c>
      <c r="D16" s="41">
        <v>3867368.69</v>
      </c>
    </row>
    <row r="17" spans="1:4" ht="16.5" customHeight="1">
      <c r="A17" s="72"/>
      <c r="B17" s="90"/>
      <c r="C17" s="33" t="s">
        <v>107</v>
      </c>
      <c r="D17" s="41"/>
    </row>
    <row r="18" spans="1:4" ht="16.5" customHeight="1">
      <c r="A18" s="72"/>
      <c r="B18" s="90"/>
      <c r="C18" s="33" t="s">
        <v>108</v>
      </c>
      <c r="D18" s="41"/>
    </row>
    <row r="19" spans="1:4" ht="16.5" customHeight="1">
      <c r="A19" s="72"/>
      <c r="B19" s="90"/>
      <c r="C19" s="33" t="s">
        <v>109</v>
      </c>
      <c r="D19" s="41"/>
    </row>
    <row r="20" spans="1:4" ht="16.5" customHeight="1">
      <c r="A20" s="72"/>
      <c r="B20" s="90"/>
      <c r="C20" s="33" t="s">
        <v>110</v>
      </c>
      <c r="D20" s="41"/>
    </row>
    <row r="21" spans="1:4" ht="16.5" customHeight="1">
      <c r="A21" s="72"/>
      <c r="B21" s="90"/>
      <c r="C21" s="33" t="s">
        <v>111</v>
      </c>
      <c r="D21" s="41"/>
    </row>
    <row r="22" spans="1:4" ht="16.5" customHeight="1">
      <c r="A22" s="72"/>
      <c r="B22" s="90"/>
      <c r="C22" s="33" t="s">
        <v>112</v>
      </c>
      <c r="D22" s="41"/>
    </row>
    <row r="23" spans="1:4" ht="16.5" customHeight="1">
      <c r="A23" s="72"/>
      <c r="B23" s="90"/>
      <c r="C23" s="33" t="s">
        <v>113</v>
      </c>
      <c r="D23" s="41"/>
    </row>
    <row r="24" spans="1:4" ht="16.5" customHeight="1">
      <c r="A24" s="72"/>
      <c r="B24" s="90"/>
      <c r="C24" s="33" t="s">
        <v>114</v>
      </c>
      <c r="D24" s="41"/>
    </row>
    <row r="25" spans="1:4" ht="16.5" customHeight="1">
      <c r="A25" s="72"/>
      <c r="B25" s="90"/>
      <c r="C25" s="33" t="s">
        <v>115</v>
      </c>
      <c r="D25" s="41"/>
    </row>
    <row r="26" spans="1:4" ht="16.5" customHeight="1">
      <c r="A26" s="72"/>
      <c r="B26" s="90"/>
      <c r="C26" s="33" t="s">
        <v>116</v>
      </c>
      <c r="D26" s="41">
        <v>2856403.8</v>
      </c>
    </row>
    <row r="27" spans="1:4" ht="16.5" customHeight="1">
      <c r="A27" s="72"/>
      <c r="B27" s="90"/>
      <c r="C27" s="33" t="s">
        <v>117</v>
      </c>
      <c r="D27" s="41"/>
    </row>
    <row r="28" spans="1:4" ht="16.5" customHeight="1">
      <c r="A28" s="72"/>
      <c r="B28" s="90"/>
      <c r="C28" s="33" t="s">
        <v>118</v>
      </c>
      <c r="D28" s="41"/>
    </row>
    <row r="29" spans="1:4" ht="16.5" customHeight="1">
      <c r="A29" s="72"/>
      <c r="B29" s="90"/>
      <c r="C29" s="33" t="s">
        <v>119</v>
      </c>
      <c r="D29" s="41"/>
    </row>
    <row r="30" spans="1:4" ht="16.5" customHeight="1">
      <c r="A30" s="72"/>
      <c r="B30" s="90"/>
      <c r="C30" s="33" t="s">
        <v>120</v>
      </c>
      <c r="D30" s="41"/>
    </row>
    <row r="31" spans="1:4" ht="16.5" customHeight="1">
      <c r="A31" s="72"/>
      <c r="B31" s="90"/>
      <c r="C31" s="33" t="s">
        <v>121</v>
      </c>
      <c r="D31" s="41">
        <v>30000</v>
      </c>
    </row>
    <row r="32" spans="1:4" ht="16.5" customHeight="1">
      <c r="A32" s="72"/>
      <c r="B32" s="90"/>
      <c r="C32" s="67" t="s">
        <v>122</v>
      </c>
      <c r="D32" s="41"/>
    </row>
    <row r="33" spans="1:4" ht="16.5" customHeight="1">
      <c r="A33" s="72"/>
      <c r="B33" s="90"/>
      <c r="C33" s="67" t="s">
        <v>123</v>
      </c>
      <c r="D33" s="41"/>
    </row>
    <row r="34" spans="1:4" ht="16.5" customHeight="1">
      <c r="A34" s="72"/>
      <c r="B34" s="90"/>
      <c r="C34" s="13" t="s">
        <v>124</v>
      </c>
      <c r="D34" s="41"/>
    </row>
    <row r="35" spans="1:4" ht="15" customHeight="1">
      <c r="A35" s="73" t="s">
        <v>50</v>
      </c>
      <c r="B35" s="74">
        <v>43691718.950000003</v>
      </c>
      <c r="C35" s="73" t="s">
        <v>51</v>
      </c>
      <c r="D35" s="74">
        <v>43691718.950000003</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9"/>
  <sheetViews>
    <sheetView showZeros="0" workbookViewId="0">
      <pane ySplit="1" topLeftCell="A2" activePane="bottomLeft" state="frozen"/>
      <selection pane="bottomLeft" activeCell="E27" sqref="E27"/>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63"/>
      <c r="F2" s="36"/>
      <c r="G2" s="64" t="s">
        <v>125</v>
      </c>
    </row>
    <row r="3" spans="1:7" ht="41.25" customHeight="1">
      <c r="A3" s="168" t="str">
        <f>"2025"&amp;"年一般公共预算支出预算表（按功能科目分类）"</f>
        <v>2025年一般公共预算支出预算表（按功能科目分类）</v>
      </c>
      <c r="B3" s="168"/>
      <c r="C3" s="168"/>
      <c r="D3" s="168"/>
      <c r="E3" s="168"/>
      <c r="F3" s="168"/>
      <c r="G3" s="168"/>
    </row>
    <row r="4" spans="1:7" ht="18" customHeight="1">
      <c r="A4" s="101" t="str">
        <f>"单位名称："&amp;"寻甸回族彝族自治县凤合镇中心学校"</f>
        <v>单位名称：寻甸回族彝族自治县凤合镇中心学校</v>
      </c>
      <c r="B4" s="91"/>
      <c r="C4" s="91"/>
      <c r="D4" s="91"/>
      <c r="E4" s="91"/>
      <c r="F4" s="102"/>
      <c r="G4" s="103" t="s">
        <v>1</v>
      </c>
    </row>
    <row r="5" spans="1:7" ht="20.25" customHeight="1">
      <c r="A5" s="169" t="s">
        <v>126</v>
      </c>
      <c r="B5" s="170"/>
      <c r="C5" s="174" t="s">
        <v>55</v>
      </c>
      <c r="D5" s="171" t="s">
        <v>73</v>
      </c>
      <c r="E5" s="172"/>
      <c r="F5" s="173"/>
      <c r="G5" s="176" t="s">
        <v>74</v>
      </c>
    </row>
    <row r="6" spans="1:7" ht="20.25" customHeight="1">
      <c r="A6" s="69" t="s">
        <v>70</v>
      </c>
      <c r="B6" s="69" t="s">
        <v>71</v>
      </c>
      <c r="C6" s="175"/>
      <c r="D6" s="61" t="s">
        <v>57</v>
      </c>
      <c r="E6" s="61" t="s">
        <v>127</v>
      </c>
      <c r="F6" s="61" t="s">
        <v>128</v>
      </c>
      <c r="G6" s="177"/>
    </row>
    <row r="7" spans="1:7" ht="15" customHeight="1">
      <c r="A7" s="88" t="s">
        <v>80</v>
      </c>
      <c r="B7" s="88" t="s">
        <v>81</v>
      </c>
      <c r="C7" s="88" t="s">
        <v>129</v>
      </c>
      <c r="D7" s="88" t="s">
        <v>130</v>
      </c>
      <c r="E7" s="88" t="s">
        <v>131</v>
      </c>
      <c r="F7" s="88" t="s">
        <v>132</v>
      </c>
      <c r="G7" s="88" t="s">
        <v>82</v>
      </c>
    </row>
    <row r="8" spans="1:7" ht="18" customHeight="1">
      <c r="A8" s="13" t="s">
        <v>238</v>
      </c>
      <c r="B8" s="13" t="s">
        <v>239</v>
      </c>
      <c r="C8" s="90">
        <v>32306644.059999999</v>
      </c>
      <c r="D8" s="90">
        <v>27929481.600000001</v>
      </c>
      <c r="E8" s="90">
        <v>26984850</v>
      </c>
      <c r="F8" s="90">
        <v>944631.6</v>
      </c>
      <c r="G8" s="90">
        <v>4377162.46</v>
      </c>
    </row>
    <row r="9" spans="1:7" ht="18" customHeight="1">
      <c r="A9" s="104" t="s">
        <v>240</v>
      </c>
      <c r="B9" s="104" t="s">
        <v>241</v>
      </c>
      <c r="C9" s="90">
        <v>32305284.059999999</v>
      </c>
      <c r="D9" s="90">
        <v>27928121.600000001</v>
      </c>
      <c r="E9" s="90">
        <v>26984850</v>
      </c>
      <c r="F9" s="90">
        <v>943271.6</v>
      </c>
      <c r="G9" s="90">
        <v>4377162.46</v>
      </c>
    </row>
    <row r="10" spans="1:7" ht="14.25" customHeight="1">
      <c r="A10" s="105" t="s">
        <v>242</v>
      </c>
      <c r="B10" s="105" t="s">
        <v>243</v>
      </c>
      <c r="C10" s="90">
        <v>2892760.17</v>
      </c>
      <c r="D10" s="90">
        <v>364800</v>
      </c>
      <c r="E10" s="90"/>
      <c r="F10" s="90">
        <v>364800</v>
      </c>
      <c r="G10" s="90">
        <v>2527960.17</v>
      </c>
    </row>
    <row r="11" spans="1:7" ht="14.25" customHeight="1">
      <c r="A11" s="105" t="s">
        <v>244</v>
      </c>
      <c r="B11" s="105" t="s">
        <v>245</v>
      </c>
      <c r="C11" s="90">
        <v>29248096.890000001</v>
      </c>
      <c r="D11" s="90">
        <v>27563321.600000001</v>
      </c>
      <c r="E11" s="90">
        <v>26984850</v>
      </c>
      <c r="F11" s="90">
        <v>578471.6</v>
      </c>
      <c r="G11" s="90">
        <v>1684775.29</v>
      </c>
    </row>
    <row r="12" spans="1:7" ht="14.25" customHeight="1">
      <c r="A12" s="105" t="s">
        <v>246</v>
      </c>
      <c r="B12" s="105" t="s">
        <v>247</v>
      </c>
      <c r="C12" s="90">
        <v>164427</v>
      </c>
      <c r="D12" s="90"/>
      <c r="E12" s="90"/>
      <c r="F12" s="90"/>
      <c r="G12" s="90">
        <v>164427</v>
      </c>
    </row>
    <row r="13" spans="1:7" ht="14.25" customHeight="1">
      <c r="A13" s="104" t="s">
        <v>248</v>
      </c>
      <c r="B13" s="104" t="s">
        <v>249</v>
      </c>
      <c r="C13" s="90">
        <v>1360</v>
      </c>
      <c r="D13" s="90">
        <v>1360</v>
      </c>
      <c r="E13" s="90"/>
      <c r="F13" s="90">
        <v>1360</v>
      </c>
      <c r="G13" s="90"/>
    </row>
    <row r="14" spans="1:7" ht="14.25" customHeight="1">
      <c r="A14" s="105" t="s">
        <v>250</v>
      </c>
      <c r="B14" s="105" t="s">
        <v>251</v>
      </c>
      <c r="C14" s="90">
        <v>1360</v>
      </c>
      <c r="D14" s="90">
        <v>1360</v>
      </c>
      <c r="E14" s="90"/>
      <c r="F14" s="90">
        <v>1360</v>
      </c>
      <c r="G14" s="90"/>
    </row>
    <row r="15" spans="1:7" ht="14.25" customHeight="1">
      <c r="A15" s="13" t="s">
        <v>252</v>
      </c>
      <c r="B15" s="13" t="s">
        <v>253</v>
      </c>
      <c r="C15" s="90">
        <v>4631302.4000000004</v>
      </c>
      <c r="D15" s="90">
        <v>4631302.4000000004</v>
      </c>
      <c r="E15" s="90">
        <v>4631302.4000000004</v>
      </c>
      <c r="F15" s="90"/>
      <c r="G15" s="90"/>
    </row>
    <row r="16" spans="1:7" ht="14.25" customHeight="1">
      <c r="A16" s="104" t="s">
        <v>254</v>
      </c>
      <c r="B16" s="104" t="s">
        <v>255</v>
      </c>
      <c r="C16" s="90">
        <v>4323598.4000000004</v>
      </c>
      <c r="D16" s="90">
        <v>4323598.4000000004</v>
      </c>
      <c r="E16" s="90">
        <v>4323598.4000000004</v>
      </c>
      <c r="F16" s="90"/>
      <c r="G16" s="90"/>
    </row>
    <row r="17" spans="1:7" ht="14.25" customHeight="1">
      <c r="A17" s="105" t="s">
        <v>256</v>
      </c>
      <c r="B17" s="105" t="s">
        <v>257</v>
      </c>
      <c r="C17" s="90">
        <v>3808538.4</v>
      </c>
      <c r="D17" s="90">
        <v>3808538.4</v>
      </c>
      <c r="E17" s="90">
        <v>3808538.4</v>
      </c>
      <c r="F17" s="90"/>
      <c r="G17" s="90"/>
    </row>
    <row r="18" spans="1:7" ht="14.25" customHeight="1">
      <c r="A18" s="105" t="s">
        <v>258</v>
      </c>
      <c r="B18" s="105" t="s">
        <v>259</v>
      </c>
      <c r="C18" s="90">
        <v>515060</v>
      </c>
      <c r="D18" s="90">
        <v>515060</v>
      </c>
      <c r="E18" s="90">
        <v>515060</v>
      </c>
      <c r="F18" s="90"/>
      <c r="G18" s="90"/>
    </row>
    <row r="19" spans="1:7" ht="14.25" customHeight="1">
      <c r="A19" s="104" t="s">
        <v>260</v>
      </c>
      <c r="B19" s="104" t="s">
        <v>261</v>
      </c>
      <c r="C19" s="90">
        <v>307704</v>
      </c>
      <c r="D19" s="90">
        <v>307704</v>
      </c>
      <c r="E19" s="90">
        <v>307704</v>
      </c>
      <c r="F19" s="90"/>
      <c r="G19" s="90"/>
    </row>
    <row r="20" spans="1:7" ht="14.25" customHeight="1">
      <c r="A20" s="105" t="s">
        <v>262</v>
      </c>
      <c r="B20" s="105" t="s">
        <v>263</v>
      </c>
      <c r="C20" s="90">
        <v>307704</v>
      </c>
      <c r="D20" s="90">
        <v>307704</v>
      </c>
      <c r="E20" s="90">
        <v>307704</v>
      </c>
      <c r="F20" s="90"/>
      <c r="G20" s="90"/>
    </row>
    <row r="21" spans="1:7" ht="14.25" customHeight="1">
      <c r="A21" s="13" t="s">
        <v>264</v>
      </c>
      <c r="B21" s="13" t="s">
        <v>265</v>
      </c>
      <c r="C21" s="90">
        <v>3867368.69</v>
      </c>
      <c r="D21" s="90">
        <v>3867368.69</v>
      </c>
      <c r="E21" s="90">
        <v>3867368.69</v>
      </c>
      <c r="F21" s="90"/>
      <c r="G21" s="90"/>
    </row>
    <row r="22" spans="1:7" ht="14.25" customHeight="1">
      <c r="A22" s="104" t="s">
        <v>266</v>
      </c>
      <c r="B22" s="104" t="s">
        <v>267</v>
      </c>
      <c r="C22" s="90">
        <v>3867368.69</v>
      </c>
      <c r="D22" s="90">
        <v>3867368.69</v>
      </c>
      <c r="E22" s="90">
        <v>3867368.69</v>
      </c>
      <c r="F22" s="90"/>
      <c r="G22" s="90"/>
    </row>
    <row r="23" spans="1:7" ht="14.25" customHeight="1">
      <c r="A23" s="105" t="s">
        <v>268</v>
      </c>
      <c r="B23" s="105" t="s">
        <v>269</v>
      </c>
      <c r="C23" s="90">
        <v>2211003.14</v>
      </c>
      <c r="D23" s="90">
        <v>2211003.14</v>
      </c>
      <c r="E23" s="90">
        <v>2211003.14</v>
      </c>
      <c r="F23" s="90"/>
      <c r="G23" s="90"/>
    </row>
    <row r="24" spans="1:7" ht="14.25" customHeight="1">
      <c r="A24" s="105" t="s">
        <v>270</v>
      </c>
      <c r="B24" s="105" t="s">
        <v>271</v>
      </c>
      <c r="C24" s="90">
        <v>1488668.25</v>
      </c>
      <c r="D24" s="90">
        <v>1488668.25</v>
      </c>
      <c r="E24" s="90">
        <v>1488668.25</v>
      </c>
      <c r="F24" s="90"/>
      <c r="G24" s="90"/>
    </row>
    <row r="25" spans="1:7" ht="14.25" customHeight="1">
      <c r="A25" s="105" t="s">
        <v>272</v>
      </c>
      <c r="B25" s="105" t="s">
        <v>273</v>
      </c>
      <c r="C25" s="90">
        <v>167697.29999999999</v>
      </c>
      <c r="D25" s="90">
        <v>167697.29999999999</v>
      </c>
      <c r="E25" s="90">
        <v>167697.29999999999</v>
      </c>
      <c r="F25" s="90"/>
      <c r="G25" s="90"/>
    </row>
    <row r="26" spans="1:7" ht="14.25" customHeight="1">
      <c r="A26" s="13" t="s">
        <v>274</v>
      </c>
      <c r="B26" s="13" t="s">
        <v>275</v>
      </c>
      <c r="C26" s="90">
        <v>2856403.8</v>
      </c>
      <c r="D26" s="90">
        <v>2856403.8</v>
      </c>
      <c r="E26" s="90">
        <v>2856403.8</v>
      </c>
      <c r="F26" s="90"/>
      <c r="G26" s="90"/>
    </row>
    <row r="27" spans="1:7" ht="14.25" customHeight="1">
      <c r="A27" s="104" t="s">
        <v>276</v>
      </c>
      <c r="B27" s="104" t="s">
        <v>277</v>
      </c>
      <c r="C27" s="90">
        <v>2856403.8</v>
      </c>
      <c r="D27" s="90">
        <v>2856403.8</v>
      </c>
      <c r="E27" s="90">
        <v>2856403.8</v>
      </c>
      <c r="F27" s="90"/>
      <c r="G27" s="90"/>
    </row>
    <row r="28" spans="1:7" ht="14.25" customHeight="1">
      <c r="A28" s="105" t="s">
        <v>278</v>
      </c>
      <c r="B28" s="105" t="s">
        <v>279</v>
      </c>
      <c r="C28" s="90">
        <v>2856403.8</v>
      </c>
      <c r="D28" s="90">
        <v>2856403.8</v>
      </c>
      <c r="E28" s="90">
        <v>2856403.8</v>
      </c>
      <c r="F28" s="90"/>
      <c r="G28" s="90"/>
    </row>
    <row r="29" spans="1:7" ht="14.25" customHeight="1">
      <c r="A29" s="166" t="s">
        <v>133</v>
      </c>
      <c r="B29" s="167" t="s">
        <v>133</v>
      </c>
      <c r="C29" s="90">
        <v>43661718.950000003</v>
      </c>
      <c r="D29" s="90">
        <v>39284556.490000002</v>
      </c>
      <c r="E29" s="90">
        <v>38339924.890000001</v>
      </c>
      <c r="F29" s="90">
        <v>944631.6</v>
      </c>
      <c r="G29" s="90">
        <v>4377162.46</v>
      </c>
    </row>
  </sheetData>
  <mergeCells count="6">
    <mergeCell ref="A29:B29"/>
    <mergeCell ref="A3:G3"/>
    <mergeCell ref="A5:B5"/>
    <mergeCell ref="D5:F5"/>
    <mergeCell ref="C5:C6"/>
    <mergeCell ref="G5:G6"/>
  </mergeCells>
  <phoneticPr fontId="16" type="noConversion"/>
  <printOptions horizontalCentered="1"/>
  <pageMargins left="0.37" right="0.37" top="0.56000000000000005" bottom="0.56000000000000005" header="0.48" footer="0.48"/>
  <pageSetup paperSize="9" fitToHeight="1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9"/>
  <sheetViews>
    <sheetView showZeros="0" workbookViewId="0">
      <pane ySplit="1" topLeftCell="A2" activePane="bottomLeft" state="frozen"/>
      <selection pane="bottomLeft" activeCell="E17" sqref="E17"/>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19"/>
      <c r="B2" s="19"/>
      <c r="C2" s="19"/>
      <c r="D2" s="19"/>
      <c r="E2" s="18"/>
      <c r="F2" s="68" t="s">
        <v>134</v>
      </c>
    </row>
    <row r="3" spans="1:6" ht="41.25" customHeight="1">
      <c r="A3" s="178" t="str">
        <f>"2025"&amp;"年一般公共预算“三公”经费支出预算表"</f>
        <v>2025年一般公共预算“三公”经费支出预算表</v>
      </c>
      <c r="B3" s="179"/>
      <c r="C3" s="179"/>
      <c r="D3" s="179"/>
      <c r="E3" s="180"/>
      <c r="F3" s="179"/>
    </row>
    <row r="4" spans="1:6" ht="14.25" customHeight="1">
      <c r="A4" s="181" t="str">
        <f>"单位名称："&amp;"寻甸回族彝族自治县凤合镇中心学校"</f>
        <v>单位名称：寻甸回族彝族自治县凤合镇中心学校</v>
      </c>
      <c r="B4" s="182"/>
      <c r="C4" s="91"/>
      <c r="D4" s="106"/>
      <c r="E4" s="107"/>
      <c r="F4" s="108" t="s">
        <v>1</v>
      </c>
    </row>
    <row r="5" spans="1:6" ht="27" customHeight="1">
      <c r="A5" s="184" t="s">
        <v>135</v>
      </c>
      <c r="B5" s="184" t="s">
        <v>136</v>
      </c>
      <c r="C5" s="183" t="s">
        <v>137</v>
      </c>
      <c r="D5" s="184"/>
      <c r="E5" s="185"/>
      <c r="F5" s="184" t="s">
        <v>138</v>
      </c>
    </row>
    <row r="6" spans="1:6" ht="28.5" customHeight="1">
      <c r="A6" s="186"/>
      <c r="B6" s="187"/>
      <c r="C6" s="109" t="s">
        <v>57</v>
      </c>
      <c r="D6" s="109" t="s">
        <v>139</v>
      </c>
      <c r="E6" s="109" t="s">
        <v>140</v>
      </c>
      <c r="F6" s="188"/>
    </row>
    <row r="7" spans="1:6" ht="17.25" customHeight="1">
      <c r="A7" s="97" t="s">
        <v>80</v>
      </c>
      <c r="B7" s="97" t="s">
        <v>81</v>
      </c>
      <c r="C7" s="97" t="s">
        <v>129</v>
      </c>
      <c r="D7" s="97" t="s">
        <v>130</v>
      </c>
      <c r="E7" s="97" t="s">
        <v>131</v>
      </c>
      <c r="F7" s="97" t="s">
        <v>132</v>
      </c>
    </row>
    <row r="8" spans="1:6" ht="17.25" customHeight="1">
      <c r="A8" s="90">
        <v>0</v>
      </c>
      <c r="B8" s="90">
        <v>0</v>
      </c>
      <c r="C8" s="90">
        <v>0</v>
      </c>
      <c r="D8" s="90"/>
      <c r="E8" s="90"/>
      <c r="F8" s="90"/>
    </row>
    <row r="9" spans="1:6" ht="14.25" customHeight="1">
      <c r="A9" s="110" t="s">
        <v>285</v>
      </c>
    </row>
  </sheetData>
  <mergeCells count="6">
    <mergeCell ref="A3:F3"/>
    <mergeCell ref="A4:B4"/>
    <mergeCell ref="C5:E5"/>
    <mergeCell ref="A5:A6"/>
    <mergeCell ref="B5:B6"/>
    <mergeCell ref="F5:F6"/>
  </mergeCells>
  <phoneticPr fontId="16"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38"/>
  <sheetViews>
    <sheetView showZeros="0" workbookViewId="0">
      <pane ySplit="1" topLeftCell="A14" activePane="bottomLeft" state="frozen"/>
      <selection pane="bottomLeft" activeCell="A4" sqref="A4:H4"/>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63"/>
      <c r="C2" s="65"/>
      <c r="E2" s="66"/>
      <c r="F2" s="66"/>
      <c r="G2" s="66"/>
      <c r="H2" s="66"/>
      <c r="I2" s="43"/>
      <c r="J2" s="43"/>
      <c r="K2" s="43"/>
      <c r="L2" s="43"/>
      <c r="M2" s="43"/>
      <c r="N2" s="43"/>
      <c r="R2" s="43"/>
      <c r="V2" s="65"/>
      <c r="X2" s="3" t="s">
        <v>141</v>
      </c>
    </row>
    <row r="3" spans="1:24" ht="45.75" customHeight="1">
      <c r="A3" s="199" t="str">
        <f>"2025"&amp;"年部门基本支出预算表"</f>
        <v>2025年部门基本支出预算表</v>
      </c>
      <c r="B3" s="200"/>
      <c r="C3" s="199"/>
      <c r="D3" s="199"/>
      <c r="E3" s="199"/>
      <c r="F3" s="199"/>
      <c r="G3" s="199"/>
      <c r="H3" s="199"/>
      <c r="I3" s="199"/>
      <c r="J3" s="199"/>
      <c r="K3" s="199"/>
      <c r="L3" s="199"/>
      <c r="M3" s="199"/>
      <c r="N3" s="199"/>
      <c r="O3" s="200"/>
      <c r="P3" s="200"/>
      <c r="Q3" s="200"/>
      <c r="R3" s="199"/>
      <c r="S3" s="199"/>
      <c r="T3" s="199"/>
      <c r="U3" s="199"/>
      <c r="V3" s="199"/>
      <c r="W3" s="199"/>
      <c r="X3" s="199"/>
    </row>
    <row r="4" spans="1:24" ht="18.75" customHeight="1">
      <c r="A4" s="201" t="str">
        <f>"单位名称："&amp;"寻甸回族彝族自治县凤合镇中心学校"</f>
        <v>单位名称：寻甸回族彝族自治县凤合镇中心学校</v>
      </c>
      <c r="B4" s="202"/>
      <c r="C4" s="203"/>
      <c r="D4" s="203"/>
      <c r="E4" s="203"/>
      <c r="F4" s="203"/>
      <c r="G4" s="203"/>
      <c r="H4" s="203"/>
      <c r="I4" s="111"/>
      <c r="J4" s="111"/>
      <c r="K4" s="111"/>
      <c r="L4" s="111"/>
      <c r="M4" s="111"/>
      <c r="N4" s="111"/>
      <c r="O4" s="112"/>
      <c r="P4" s="112"/>
      <c r="Q4" s="112"/>
      <c r="R4" s="111"/>
      <c r="S4" s="91"/>
      <c r="T4" s="91"/>
      <c r="U4" s="91"/>
      <c r="V4" s="113"/>
      <c r="W4" s="91"/>
      <c r="X4" s="114" t="s">
        <v>1</v>
      </c>
    </row>
    <row r="5" spans="1:24" ht="18" customHeight="1">
      <c r="A5" s="189" t="s">
        <v>142</v>
      </c>
      <c r="B5" s="189" t="s">
        <v>143</v>
      </c>
      <c r="C5" s="189" t="s">
        <v>144</v>
      </c>
      <c r="D5" s="189" t="s">
        <v>145</v>
      </c>
      <c r="E5" s="189" t="s">
        <v>146</v>
      </c>
      <c r="F5" s="189" t="s">
        <v>147</v>
      </c>
      <c r="G5" s="189" t="s">
        <v>148</v>
      </c>
      <c r="H5" s="189" t="s">
        <v>149</v>
      </c>
      <c r="I5" s="171" t="s">
        <v>150</v>
      </c>
      <c r="J5" s="204" t="s">
        <v>150</v>
      </c>
      <c r="K5" s="204"/>
      <c r="L5" s="204"/>
      <c r="M5" s="204"/>
      <c r="N5" s="204"/>
      <c r="O5" s="172"/>
      <c r="P5" s="172"/>
      <c r="Q5" s="172"/>
      <c r="R5" s="205" t="s">
        <v>61</v>
      </c>
      <c r="S5" s="204" t="s">
        <v>62</v>
      </c>
      <c r="T5" s="204"/>
      <c r="U5" s="204"/>
      <c r="V5" s="204"/>
      <c r="W5" s="204"/>
      <c r="X5" s="206"/>
    </row>
    <row r="6" spans="1:24" ht="18" customHeight="1">
      <c r="A6" s="192"/>
      <c r="B6" s="191"/>
      <c r="C6" s="194"/>
      <c r="D6" s="192"/>
      <c r="E6" s="192"/>
      <c r="F6" s="192"/>
      <c r="G6" s="192"/>
      <c r="H6" s="192"/>
      <c r="I6" s="174" t="s">
        <v>151</v>
      </c>
      <c r="J6" s="171" t="s">
        <v>58</v>
      </c>
      <c r="K6" s="204"/>
      <c r="L6" s="204"/>
      <c r="M6" s="204"/>
      <c r="N6" s="206"/>
      <c r="O6" s="207" t="s">
        <v>152</v>
      </c>
      <c r="P6" s="172"/>
      <c r="Q6" s="173"/>
      <c r="R6" s="189" t="s">
        <v>61</v>
      </c>
      <c r="S6" s="171" t="s">
        <v>62</v>
      </c>
      <c r="T6" s="205" t="s">
        <v>64</v>
      </c>
      <c r="U6" s="204" t="s">
        <v>62</v>
      </c>
      <c r="V6" s="205" t="s">
        <v>66</v>
      </c>
      <c r="W6" s="205" t="s">
        <v>67</v>
      </c>
      <c r="X6" s="208" t="s">
        <v>68</v>
      </c>
    </row>
    <row r="7" spans="1:24" ht="19.5" customHeight="1">
      <c r="A7" s="191"/>
      <c r="B7" s="191"/>
      <c r="C7" s="191"/>
      <c r="D7" s="191"/>
      <c r="E7" s="191"/>
      <c r="F7" s="191"/>
      <c r="G7" s="191"/>
      <c r="H7" s="191"/>
      <c r="I7" s="191"/>
      <c r="J7" s="209" t="s">
        <v>153</v>
      </c>
      <c r="K7" s="189" t="s">
        <v>154</v>
      </c>
      <c r="L7" s="189" t="s">
        <v>155</v>
      </c>
      <c r="M7" s="189" t="s">
        <v>156</v>
      </c>
      <c r="N7" s="189" t="s">
        <v>157</v>
      </c>
      <c r="O7" s="189" t="s">
        <v>58</v>
      </c>
      <c r="P7" s="189" t="s">
        <v>59</v>
      </c>
      <c r="Q7" s="189" t="s">
        <v>60</v>
      </c>
      <c r="R7" s="191"/>
      <c r="S7" s="189" t="s">
        <v>57</v>
      </c>
      <c r="T7" s="189" t="s">
        <v>64</v>
      </c>
      <c r="U7" s="189" t="s">
        <v>158</v>
      </c>
      <c r="V7" s="189" t="s">
        <v>66</v>
      </c>
      <c r="W7" s="189" t="s">
        <v>67</v>
      </c>
      <c r="X7" s="189" t="s">
        <v>68</v>
      </c>
    </row>
    <row r="8" spans="1:24" ht="37.5" customHeight="1">
      <c r="A8" s="193"/>
      <c r="B8" s="175"/>
      <c r="C8" s="193"/>
      <c r="D8" s="193"/>
      <c r="E8" s="193"/>
      <c r="F8" s="193"/>
      <c r="G8" s="193"/>
      <c r="H8" s="193"/>
      <c r="I8" s="193"/>
      <c r="J8" s="210" t="s">
        <v>57</v>
      </c>
      <c r="K8" s="190" t="s">
        <v>159</v>
      </c>
      <c r="L8" s="190" t="s">
        <v>155</v>
      </c>
      <c r="M8" s="190" t="s">
        <v>156</v>
      </c>
      <c r="N8" s="190" t="s">
        <v>157</v>
      </c>
      <c r="O8" s="190" t="s">
        <v>155</v>
      </c>
      <c r="P8" s="190" t="s">
        <v>156</v>
      </c>
      <c r="Q8" s="190" t="s">
        <v>157</v>
      </c>
      <c r="R8" s="190" t="s">
        <v>61</v>
      </c>
      <c r="S8" s="190" t="s">
        <v>57</v>
      </c>
      <c r="T8" s="190" t="s">
        <v>64</v>
      </c>
      <c r="U8" s="190" t="s">
        <v>158</v>
      </c>
      <c r="V8" s="190" t="s">
        <v>66</v>
      </c>
      <c r="W8" s="190" t="s">
        <v>67</v>
      </c>
      <c r="X8" s="190" t="s">
        <v>68</v>
      </c>
    </row>
    <row r="9" spans="1:24" ht="14.25" customHeight="1">
      <c r="A9" s="87">
        <v>1</v>
      </c>
      <c r="B9" s="87">
        <v>2</v>
      </c>
      <c r="C9" s="87">
        <v>3</v>
      </c>
      <c r="D9" s="87">
        <v>4</v>
      </c>
      <c r="E9" s="87">
        <v>5</v>
      </c>
      <c r="F9" s="87">
        <v>6</v>
      </c>
      <c r="G9" s="87">
        <v>7</v>
      </c>
      <c r="H9" s="87">
        <v>8</v>
      </c>
      <c r="I9" s="87">
        <v>9</v>
      </c>
      <c r="J9" s="87">
        <v>10</v>
      </c>
      <c r="K9" s="87">
        <v>11</v>
      </c>
      <c r="L9" s="87">
        <v>12</v>
      </c>
      <c r="M9" s="87">
        <v>13</v>
      </c>
      <c r="N9" s="87">
        <v>14</v>
      </c>
      <c r="O9" s="87">
        <v>15</v>
      </c>
      <c r="P9" s="87">
        <v>16</v>
      </c>
      <c r="Q9" s="87">
        <v>17</v>
      </c>
      <c r="R9" s="87">
        <v>18</v>
      </c>
      <c r="S9" s="87">
        <v>19</v>
      </c>
      <c r="T9" s="87">
        <v>20</v>
      </c>
      <c r="U9" s="87">
        <v>21</v>
      </c>
      <c r="V9" s="87">
        <v>22</v>
      </c>
      <c r="W9" s="87">
        <v>23</v>
      </c>
      <c r="X9" s="87">
        <v>24</v>
      </c>
    </row>
    <row r="10" spans="1:24" ht="20.25" customHeight="1">
      <c r="A10" s="67" t="s">
        <v>286</v>
      </c>
      <c r="B10" s="67" t="s">
        <v>237</v>
      </c>
      <c r="C10" s="67" t="s">
        <v>287</v>
      </c>
      <c r="D10" s="67" t="s">
        <v>288</v>
      </c>
      <c r="E10" s="67" t="s">
        <v>244</v>
      </c>
      <c r="F10" s="67" t="s">
        <v>245</v>
      </c>
      <c r="G10" s="67" t="s">
        <v>289</v>
      </c>
      <c r="H10" s="67" t="s">
        <v>290</v>
      </c>
      <c r="I10" s="90">
        <v>11103228</v>
      </c>
      <c r="J10" s="90">
        <v>11103228</v>
      </c>
      <c r="K10" s="90"/>
      <c r="L10" s="90"/>
      <c r="M10" s="41">
        <v>11103228</v>
      </c>
      <c r="N10" s="90"/>
      <c r="O10" s="90"/>
      <c r="P10" s="90"/>
      <c r="Q10" s="90"/>
      <c r="R10" s="90"/>
      <c r="S10" s="90"/>
      <c r="T10" s="90"/>
      <c r="U10" s="90"/>
      <c r="V10" s="90"/>
      <c r="W10" s="90"/>
      <c r="X10" s="90"/>
    </row>
    <row r="11" spans="1:24" ht="17.25" customHeight="1">
      <c r="A11" s="67" t="s">
        <v>286</v>
      </c>
      <c r="B11" s="67" t="s">
        <v>237</v>
      </c>
      <c r="C11" s="67" t="s">
        <v>287</v>
      </c>
      <c r="D11" s="67" t="s">
        <v>288</v>
      </c>
      <c r="E11" s="67" t="s">
        <v>244</v>
      </c>
      <c r="F11" s="67" t="s">
        <v>245</v>
      </c>
      <c r="G11" s="67" t="s">
        <v>291</v>
      </c>
      <c r="H11" s="67" t="s">
        <v>292</v>
      </c>
      <c r="I11" s="90">
        <v>1029420</v>
      </c>
      <c r="J11" s="90">
        <v>1029420</v>
      </c>
      <c r="K11" s="115"/>
      <c r="L11" s="115"/>
      <c r="M11" s="41">
        <v>1029420</v>
      </c>
      <c r="N11" s="115"/>
      <c r="O11" s="90"/>
      <c r="P11" s="90"/>
      <c r="Q11" s="90"/>
      <c r="R11" s="90"/>
      <c r="S11" s="90"/>
      <c r="T11" s="90"/>
      <c r="U11" s="90"/>
      <c r="V11" s="90"/>
      <c r="W11" s="90"/>
      <c r="X11" s="90"/>
    </row>
    <row r="12" spans="1:24" ht="14.25" customHeight="1">
      <c r="A12" s="67" t="s">
        <v>286</v>
      </c>
      <c r="B12" s="67" t="s">
        <v>237</v>
      </c>
      <c r="C12" s="67" t="s">
        <v>287</v>
      </c>
      <c r="D12" s="67" t="s">
        <v>288</v>
      </c>
      <c r="E12" s="67" t="s">
        <v>244</v>
      </c>
      <c r="F12" s="67" t="s">
        <v>245</v>
      </c>
      <c r="G12" s="67" t="s">
        <v>291</v>
      </c>
      <c r="H12" s="67" t="s">
        <v>292</v>
      </c>
      <c r="I12" s="90">
        <v>1044000</v>
      </c>
      <c r="J12" s="90">
        <v>1044000</v>
      </c>
      <c r="K12" s="115"/>
      <c r="L12" s="115"/>
      <c r="M12" s="41">
        <v>1044000</v>
      </c>
      <c r="N12" s="115"/>
      <c r="O12" s="90"/>
      <c r="P12" s="90"/>
      <c r="Q12" s="90"/>
      <c r="R12" s="90"/>
      <c r="S12" s="90"/>
      <c r="T12" s="90"/>
      <c r="U12" s="90"/>
      <c r="V12" s="90"/>
      <c r="W12" s="90"/>
      <c r="X12" s="90"/>
    </row>
    <row r="13" spans="1:24" ht="14.25" customHeight="1">
      <c r="A13" s="67" t="s">
        <v>286</v>
      </c>
      <c r="B13" s="67" t="s">
        <v>237</v>
      </c>
      <c r="C13" s="67" t="s">
        <v>287</v>
      </c>
      <c r="D13" s="67" t="s">
        <v>288</v>
      </c>
      <c r="E13" s="67" t="s">
        <v>244</v>
      </c>
      <c r="F13" s="67" t="s">
        <v>245</v>
      </c>
      <c r="G13" s="67" t="s">
        <v>293</v>
      </c>
      <c r="H13" s="67" t="s">
        <v>294</v>
      </c>
      <c r="I13" s="90">
        <v>960469</v>
      </c>
      <c r="J13" s="90">
        <v>960469</v>
      </c>
      <c r="K13" s="115"/>
      <c r="L13" s="115"/>
      <c r="M13" s="41">
        <v>960469</v>
      </c>
      <c r="N13" s="115"/>
      <c r="O13" s="90"/>
      <c r="P13" s="90"/>
      <c r="Q13" s="90"/>
      <c r="R13" s="90"/>
      <c r="S13" s="90"/>
      <c r="T13" s="90"/>
      <c r="U13" s="90"/>
      <c r="V13" s="90"/>
      <c r="W13" s="90"/>
      <c r="X13" s="90"/>
    </row>
    <row r="14" spans="1:24" ht="14.25" customHeight="1">
      <c r="A14" s="67" t="s">
        <v>286</v>
      </c>
      <c r="B14" s="67" t="s">
        <v>237</v>
      </c>
      <c r="C14" s="67" t="s">
        <v>287</v>
      </c>
      <c r="D14" s="67" t="s">
        <v>288</v>
      </c>
      <c r="E14" s="67" t="s">
        <v>244</v>
      </c>
      <c r="F14" s="67" t="s">
        <v>245</v>
      </c>
      <c r="G14" s="67" t="s">
        <v>293</v>
      </c>
      <c r="H14" s="67" t="s">
        <v>294</v>
      </c>
      <c r="I14" s="90">
        <v>5757120</v>
      </c>
      <c r="J14" s="90">
        <v>5757120</v>
      </c>
      <c r="K14" s="115"/>
      <c r="L14" s="115"/>
      <c r="M14" s="41">
        <v>5757120</v>
      </c>
      <c r="N14" s="115"/>
      <c r="O14" s="90"/>
      <c r="P14" s="90"/>
      <c r="Q14" s="90"/>
      <c r="R14" s="90"/>
      <c r="S14" s="90"/>
      <c r="T14" s="90"/>
      <c r="U14" s="90"/>
      <c r="V14" s="90"/>
      <c r="W14" s="90"/>
      <c r="X14" s="90"/>
    </row>
    <row r="15" spans="1:24" ht="14.25" customHeight="1">
      <c r="A15" s="67" t="s">
        <v>286</v>
      </c>
      <c r="B15" s="67" t="s">
        <v>237</v>
      </c>
      <c r="C15" s="67" t="s">
        <v>287</v>
      </c>
      <c r="D15" s="67" t="s">
        <v>288</v>
      </c>
      <c r="E15" s="67" t="s">
        <v>244</v>
      </c>
      <c r="F15" s="67" t="s">
        <v>245</v>
      </c>
      <c r="G15" s="67" t="s">
        <v>293</v>
      </c>
      <c r="H15" s="67" t="s">
        <v>294</v>
      </c>
      <c r="I15" s="90">
        <v>3518628</v>
      </c>
      <c r="J15" s="90">
        <v>3518628</v>
      </c>
      <c r="K15" s="115"/>
      <c r="L15" s="115"/>
      <c r="M15" s="41">
        <v>3518628</v>
      </c>
      <c r="N15" s="115"/>
      <c r="O15" s="90"/>
      <c r="P15" s="90"/>
      <c r="Q15" s="90"/>
      <c r="R15" s="90"/>
      <c r="S15" s="90"/>
      <c r="T15" s="90"/>
      <c r="U15" s="90"/>
      <c r="V15" s="90"/>
      <c r="W15" s="90"/>
      <c r="X15" s="90"/>
    </row>
    <row r="16" spans="1:24" ht="14.25" customHeight="1">
      <c r="A16" s="67" t="s">
        <v>286</v>
      </c>
      <c r="B16" s="67" t="s">
        <v>237</v>
      </c>
      <c r="C16" s="67" t="s">
        <v>295</v>
      </c>
      <c r="D16" s="67" t="s">
        <v>296</v>
      </c>
      <c r="E16" s="67" t="s">
        <v>256</v>
      </c>
      <c r="F16" s="67" t="s">
        <v>257</v>
      </c>
      <c r="G16" s="67" t="s">
        <v>297</v>
      </c>
      <c r="H16" s="67" t="s">
        <v>298</v>
      </c>
      <c r="I16" s="90">
        <v>3808538.4</v>
      </c>
      <c r="J16" s="90">
        <v>3808538.4</v>
      </c>
      <c r="K16" s="115"/>
      <c r="L16" s="115"/>
      <c r="M16" s="41">
        <v>3808538.4</v>
      </c>
      <c r="N16" s="115"/>
      <c r="O16" s="90"/>
      <c r="P16" s="90"/>
      <c r="Q16" s="90"/>
      <c r="R16" s="90"/>
      <c r="S16" s="90"/>
      <c r="T16" s="90"/>
      <c r="U16" s="90"/>
      <c r="V16" s="90"/>
      <c r="W16" s="90"/>
      <c r="X16" s="90"/>
    </row>
    <row r="17" spans="1:24" ht="14.25" customHeight="1">
      <c r="A17" s="67" t="s">
        <v>286</v>
      </c>
      <c r="B17" s="67" t="s">
        <v>237</v>
      </c>
      <c r="C17" s="67" t="s">
        <v>295</v>
      </c>
      <c r="D17" s="67" t="s">
        <v>296</v>
      </c>
      <c r="E17" s="67" t="s">
        <v>258</v>
      </c>
      <c r="F17" s="67" t="s">
        <v>259</v>
      </c>
      <c r="G17" s="67" t="s">
        <v>299</v>
      </c>
      <c r="H17" s="67" t="s">
        <v>300</v>
      </c>
      <c r="I17" s="90">
        <v>515060</v>
      </c>
      <c r="J17" s="90">
        <v>515060</v>
      </c>
      <c r="K17" s="115"/>
      <c r="L17" s="115"/>
      <c r="M17" s="41">
        <v>515060</v>
      </c>
      <c r="N17" s="115"/>
      <c r="O17" s="90"/>
      <c r="P17" s="90"/>
      <c r="Q17" s="90"/>
      <c r="R17" s="90"/>
      <c r="S17" s="90"/>
      <c r="T17" s="90"/>
      <c r="U17" s="90"/>
      <c r="V17" s="90"/>
      <c r="W17" s="90"/>
      <c r="X17" s="90"/>
    </row>
    <row r="18" spans="1:24" ht="14.25" customHeight="1">
      <c r="A18" s="67" t="s">
        <v>286</v>
      </c>
      <c r="B18" s="67" t="s">
        <v>237</v>
      </c>
      <c r="C18" s="67" t="s">
        <v>295</v>
      </c>
      <c r="D18" s="67" t="s">
        <v>296</v>
      </c>
      <c r="E18" s="67" t="s">
        <v>268</v>
      </c>
      <c r="F18" s="67" t="s">
        <v>269</v>
      </c>
      <c r="G18" s="67" t="s">
        <v>301</v>
      </c>
      <c r="H18" s="67" t="s">
        <v>302</v>
      </c>
      <c r="I18" s="90">
        <v>2211003.14</v>
      </c>
      <c r="J18" s="90">
        <v>2211003.14</v>
      </c>
      <c r="K18" s="115"/>
      <c r="L18" s="115"/>
      <c r="M18" s="41">
        <v>2211003.14</v>
      </c>
      <c r="N18" s="115"/>
      <c r="O18" s="90"/>
      <c r="P18" s="90"/>
      <c r="Q18" s="90"/>
      <c r="R18" s="90"/>
      <c r="S18" s="90"/>
      <c r="T18" s="90"/>
      <c r="U18" s="90"/>
      <c r="V18" s="90"/>
      <c r="W18" s="90"/>
      <c r="X18" s="90"/>
    </row>
    <row r="19" spans="1:24" ht="14.25" customHeight="1">
      <c r="A19" s="67" t="s">
        <v>286</v>
      </c>
      <c r="B19" s="67" t="s">
        <v>237</v>
      </c>
      <c r="C19" s="67" t="s">
        <v>295</v>
      </c>
      <c r="D19" s="67" t="s">
        <v>296</v>
      </c>
      <c r="E19" s="67" t="s">
        <v>270</v>
      </c>
      <c r="F19" s="67" t="s">
        <v>271</v>
      </c>
      <c r="G19" s="67" t="s">
        <v>303</v>
      </c>
      <c r="H19" s="67" t="s">
        <v>304</v>
      </c>
      <c r="I19" s="90">
        <v>1116668.25</v>
      </c>
      <c r="J19" s="90">
        <v>1116668.25</v>
      </c>
      <c r="K19" s="115"/>
      <c r="L19" s="115"/>
      <c r="M19" s="41">
        <v>1116668.25</v>
      </c>
      <c r="N19" s="115"/>
      <c r="O19" s="90"/>
      <c r="P19" s="90"/>
      <c r="Q19" s="90"/>
      <c r="R19" s="90"/>
      <c r="S19" s="90"/>
      <c r="T19" s="90"/>
      <c r="U19" s="90"/>
      <c r="V19" s="90"/>
      <c r="W19" s="90"/>
      <c r="X19" s="90"/>
    </row>
    <row r="20" spans="1:24" ht="14.25" customHeight="1">
      <c r="A20" s="67" t="s">
        <v>286</v>
      </c>
      <c r="B20" s="67" t="s">
        <v>237</v>
      </c>
      <c r="C20" s="67" t="s">
        <v>295</v>
      </c>
      <c r="D20" s="67" t="s">
        <v>296</v>
      </c>
      <c r="E20" s="67" t="s">
        <v>244</v>
      </c>
      <c r="F20" s="67" t="s">
        <v>245</v>
      </c>
      <c r="G20" s="67" t="s">
        <v>305</v>
      </c>
      <c r="H20" s="67" t="s">
        <v>306</v>
      </c>
      <c r="I20" s="90">
        <v>67584</v>
      </c>
      <c r="J20" s="90">
        <v>67584</v>
      </c>
      <c r="K20" s="115"/>
      <c r="L20" s="115"/>
      <c r="M20" s="41">
        <v>67584</v>
      </c>
      <c r="N20" s="115"/>
      <c r="O20" s="90"/>
      <c r="P20" s="90"/>
      <c r="Q20" s="90"/>
      <c r="R20" s="90"/>
      <c r="S20" s="90"/>
      <c r="T20" s="90"/>
      <c r="U20" s="90"/>
      <c r="V20" s="90"/>
      <c r="W20" s="90"/>
      <c r="X20" s="90"/>
    </row>
    <row r="21" spans="1:24" ht="14.25" customHeight="1">
      <c r="A21" s="67" t="s">
        <v>286</v>
      </c>
      <c r="B21" s="67" t="s">
        <v>237</v>
      </c>
      <c r="C21" s="67" t="s">
        <v>295</v>
      </c>
      <c r="D21" s="67" t="s">
        <v>296</v>
      </c>
      <c r="E21" s="67" t="s">
        <v>272</v>
      </c>
      <c r="F21" s="67" t="s">
        <v>273</v>
      </c>
      <c r="G21" s="67" t="s">
        <v>305</v>
      </c>
      <c r="H21" s="67" t="s">
        <v>306</v>
      </c>
      <c r="I21" s="90">
        <v>95213.46</v>
      </c>
      <c r="J21" s="90">
        <v>95213.46</v>
      </c>
      <c r="K21" s="115"/>
      <c r="L21" s="115"/>
      <c r="M21" s="41">
        <v>95213.46</v>
      </c>
      <c r="N21" s="115"/>
      <c r="O21" s="90"/>
      <c r="P21" s="90"/>
      <c r="Q21" s="90"/>
      <c r="R21" s="90"/>
      <c r="S21" s="90"/>
      <c r="T21" s="90"/>
      <c r="U21" s="90"/>
      <c r="V21" s="90"/>
      <c r="W21" s="90"/>
      <c r="X21" s="90"/>
    </row>
    <row r="22" spans="1:24" ht="14.25" customHeight="1">
      <c r="A22" s="67" t="s">
        <v>286</v>
      </c>
      <c r="B22" s="67" t="s">
        <v>237</v>
      </c>
      <c r="C22" s="67" t="s">
        <v>295</v>
      </c>
      <c r="D22" s="67" t="s">
        <v>296</v>
      </c>
      <c r="E22" s="67" t="s">
        <v>272</v>
      </c>
      <c r="F22" s="67" t="s">
        <v>273</v>
      </c>
      <c r="G22" s="67" t="s">
        <v>305</v>
      </c>
      <c r="H22" s="67" t="s">
        <v>306</v>
      </c>
      <c r="I22" s="90">
        <v>72483.839999999997</v>
      </c>
      <c r="J22" s="90">
        <v>72483.839999999997</v>
      </c>
      <c r="K22" s="115"/>
      <c r="L22" s="115"/>
      <c r="M22" s="41">
        <v>72483.839999999997</v>
      </c>
      <c r="N22" s="115"/>
      <c r="O22" s="90"/>
      <c r="P22" s="90"/>
      <c r="Q22" s="90"/>
      <c r="R22" s="90"/>
      <c r="S22" s="90"/>
      <c r="T22" s="90"/>
      <c r="U22" s="90"/>
      <c r="V22" s="90"/>
      <c r="W22" s="90"/>
      <c r="X22" s="90"/>
    </row>
    <row r="23" spans="1:24" ht="14.25" customHeight="1">
      <c r="A23" s="67" t="s">
        <v>286</v>
      </c>
      <c r="B23" s="67" t="s">
        <v>237</v>
      </c>
      <c r="C23" s="67" t="s">
        <v>307</v>
      </c>
      <c r="D23" s="67" t="s">
        <v>279</v>
      </c>
      <c r="E23" s="67" t="s">
        <v>278</v>
      </c>
      <c r="F23" s="67" t="s">
        <v>279</v>
      </c>
      <c r="G23" s="67" t="s">
        <v>308</v>
      </c>
      <c r="H23" s="67" t="s">
        <v>279</v>
      </c>
      <c r="I23" s="90">
        <v>2856403.8</v>
      </c>
      <c r="J23" s="90">
        <v>2856403.8</v>
      </c>
      <c r="K23" s="115"/>
      <c r="L23" s="115"/>
      <c r="M23" s="41">
        <v>2856403.8</v>
      </c>
      <c r="N23" s="115"/>
      <c r="O23" s="90"/>
      <c r="P23" s="90"/>
      <c r="Q23" s="90"/>
      <c r="R23" s="90"/>
      <c r="S23" s="90"/>
      <c r="T23" s="90"/>
      <c r="U23" s="90"/>
      <c r="V23" s="90"/>
      <c r="W23" s="90"/>
      <c r="X23" s="90"/>
    </row>
    <row r="24" spans="1:24" ht="14.25" customHeight="1">
      <c r="A24" s="67" t="s">
        <v>286</v>
      </c>
      <c r="B24" s="67" t="s">
        <v>237</v>
      </c>
      <c r="C24" s="67" t="s">
        <v>309</v>
      </c>
      <c r="D24" s="67" t="s">
        <v>310</v>
      </c>
      <c r="E24" s="67" t="s">
        <v>262</v>
      </c>
      <c r="F24" s="67" t="s">
        <v>263</v>
      </c>
      <c r="G24" s="67" t="s">
        <v>311</v>
      </c>
      <c r="H24" s="67" t="s">
        <v>312</v>
      </c>
      <c r="I24" s="90">
        <v>193200</v>
      </c>
      <c r="J24" s="90">
        <v>193200</v>
      </c>
      <c r="K24" s="115"/>
      <c r="L24" s="115"/>
      <c r="M24" s="41">
        <v>193200</v>
      </c>
      <c r="N24" s="115"/>
      <c r="O24" s="90"/>
      <c r="P24" s="90"/>
      <c r="Q24" s="90"/>
      <c r="R24" s="90"/>
      <c r="S24" s="90"/>
      <c r="T24" s="90"/>
      <c r="U24" s="90"/>
      <c r="V24" s="90"/>
      <c r="W24" s="90"/>
      <c r="X24" s="90"/>
    </row>
    <row r="25" spans="1:24" ht="14.25" customHeight="1">
      <c r="A25" s="67" t="s">
        <v>286</v>
      </c>
      <c r="B25" s="67" t="s">
        <v>237</v>
      </c>
      <c r="C25" s="67" t="s">
        <v>313</v>
      </c>
      <c r="D25" s="67" t="s">
        <v>314</v>
      </c>
      <c r="E25" s="67" t="s">
        <v>244</v>
      </c>
      <c r="F25" s="67" t="s">
        <v>245</v>
      </c>
      <c r="G25" s="67" t="s">
        <v>315</v>
      </c>
      <c r="H25" s="67" t="s">
        <v>314</v>
      </c>
      <c r="I25" s="90">
        <v>408320</v>
      </c>
      <c r="J25" s="90">
        <v>408320</v>
      </c>
      <c r="K25" s="115"/>
      <c r="L25" s="115"/>
      <c r="M25" s="41">
        <v>408320</v>
      </c>
      <c r="N25" s="115"/>
      <c r="O25" s="90"/>
      <c r="P25" s="90"/>
      <c r="Q25" s="90"/>
      <c r="R25" s="90"/>
      <c r="S25" s="90"/>
      <c r="T25" s="90"/>
      <c r="U25" s="90"/>
      <c r="V25" s="90"/>
      <c r="W25" s="90"/>
      <c r="X25" s="90"/>
    </row>
    <row r="26" spans="1:24" ht="14.25" customHeight="1">
      <c r="A26" s="67" t="s">
        <v>286</v>
      </c>
      <c r="B26" s="67" t="s">
        <v>237</v>
      </c>
      <c r="C26" s="67" t="s">
        <v>316</v>
      </c>
      <c r="D26" s="67" t="s">
        <v>317</v>
      </c>
      <c r="E26" s="67" t="s">
        <v>244</v>
      </c>
      <c r="F26" s="67" t="s">
        <v>245</v>
      </c>
      <c r="G26" s="67" t="s">
        <v>318</v>
      </c>
      <c r="H26" s="67" t="s">
        <v>319</v>
      </c>
      <c r="I26" s="90">
        <v>55800</v>
      </c>
      <c r="J26" s="90">
        <v>55800</v>
      </c>
      <c r="K26" s="115"/>
      <c r="L26" s="115"/>
      <c r="M26" s="41">
        <v>55800</v>
      </c>
      <c r="N26" s="115"/>
      <c r="O26" s="90"/>
      <c r="P26" s="90"/>
      <c r="Q26" s="90"/>
      <c r="R26" s="90"/>
      <c r="S26" s="90"/>
      <c r="T26" s="90"/>
      <c r="U26" s="90"/>
      <c r="V26" s="90"/>
      <c r="W26" s="90"/>
      <c r="X26" s="90"/>
    </row>
    <row r="27" spans="1:24" ht="14.25" customHeight="1">
      <c r="A27" s="67" t="s">
        <v>286</v>
      </c>
      <c r="B27" s="67" t="s">
        <v>237</v>
      </c>
      <c r="C27" s="67" t="s">
        <v>316</v>
      </c>
      <c r="D27" s="67" t="s">
        <v>317</v>
      </c>
      <c r="E27" s="67" t="s">
        <v>244</v>
      </c>
      <c r="F27" s="67" t="s">
        <v>245</v>
      </c>
      <c r="G27" s="67" t="s">
        <v>320</v>
      </c>
      <c r="H27" s="67" t="s">
        <v>321</v>
      </c>
      <c r="I27" s="90">
        <v>13800</v>
      </c>
      <c r="J27" s="90">
        <v>13800</v>
      </c>
      <c r="K27" s="115"/>
      <c r="L27" s="115"/>
      <c r="M27" s="41">
        <v>13800</v>
      </c>
      <c r="N27" s="115"/>
      <c r="O27" s="90"/>
      <c r="P27" s="90"/>
      <c r="Q27" s="90"/>
      <c r="R27" s="90"/>
      <c r="S27" s="90"/>
      <c r="T27" s="90"/>
      <c r="U27" s="90"/>
      <c r="V27" s="90"/>
      <c r="W27" s="90"/>
      <c r="X27" s="90"/>
    </row>
    <row r="28" spans="1:24" ht="14.25" customHeight="1">
      <c r="A28" s="67" t="s">
        <v>286</v>
      </c>
      <c r="B28" s="67" t="s">
        <v>237</v>
      </c>
      <c r="C28" s="67" t="s">
        <v>322</v>
      </c>
      <c r="D28" s="67" t="s">
        <v>323</v>
      </c>
      <c r="E28" s="67" t="s">
        <v>244</v>
      </c>
      <c r="F28" s="67" t="s">
        <v>245</v>
      </c>
      <c r="G28" s="67" t="s">
        <v>293</v>
      </c>
      <c r="H28" s="67" t="s">
        <v>294</v>
      </c>
      <c r="I28" s="90">
        <v>3150000</v>
      </c>
      <c r="J28" s="90">
        <v>3150000</v>
      </c>
      <c r="K28" s="115"/>
      <c r="L28" s="115"/>
      <c r="M28" s="41">
        <v>3150000</v>
      </c>
      <c r="N28" s="115"/>
      <c r="O28" s="90"/>
      <c r="P28" s="90"/>
      <c r="Q28" s="90"/>
      <c r="R28" s="90"/>
      <c r="S28" s="90"/>
      <c r="T28" s="90"/>
      <c r="U28" s="90"/>
      <c r="V28" s="90"/>
      <c r="W28" s="90"/>
      <c r="X28" s="90"/>
    </row>
    <row r="29" spans="1:24" ht="14.25" customHeight="1">
      <c r="A29" s="67" t="s">
        <v>286</v>
      </c>
      <c r="B29" s="67" t="s">
        <v>237</v>
      </c>
      <c r="C29" s="67" t="s">
        <v>324</v>
      </c>
      <c r="D29" s="67" t="s">
        <v>325</v>
      </c>
      <c r="E29" s="67" t="s">
        <v>262</v>
      </c>
      <c r="F29" s="67" t="s">
        <v>263</v>
      </c>
      <c r="G29" s="67" t="s">
        <v>326</v>
      </c>
      <c r="H29" s="67" t="s">
        <v>327</v>
      </c>
      <c r="I29" s="90">
        <v>114504</v>
      </c>
      <c r="J29" s="90">
        <v>114504</v>
      </c>
      <c r="K29" s="115"/>
      <c r="L29" s="115"/>
      <c r="M29" s="41">
        <v>114504</v>
      </c>
      <c r="N29" s="115"/>
      <c r="O29" s="90"/>
      <c r="P29" s="90"/>
      <c r="Q29" s="90"/>
      <c r="R29" s="90"/>
      <c r="S29" s="90"/>
      <c r="T29" s="90"/>
      <c r="U29" s="90"/>
      <c r="V29" s="90"/>
      <c r="W29" s="90"/>
      <c r="X29" s="90"/>
    </row>
    <row r="30" spans="1:24" ht="14.25" customHeight="1">
      <c r="A30" s="67" t="s">
        <v>286</v>
      </c>
      <c r="B30" s="67" t="s">
        <v>237</v>
      </c>
      <c r="C30" s="67" t="s">
        <v>328</v>
      </c>
      <c r="D30" s="67" t="s">
        <v>329</v>
      </c>
      <c r="E30" s="67" t="s">
        <v>242</v>
      </c>
      <c r="F30" s="67" t="s">
        <v>243</v>
      </c>
      <c r="G30" s="67" t="s">
        <v>320</v>
      </c>
      <c r="H30" s="67" t="s">
        <v>321</v>
      </c>
      <c r="I30" s="90">
        <v>364800</v>
      </c>
      <c r="J30" s="90">
        <v>364800</v>
      </c>
      <c r="K30" s="115"/>
      <c r="L30" s="115"/>
      <c r="M30" s="41">
        <v>364800</v>
      </c>
      <c r="N30" s="115"/>
      <c r="O30" s="90"/>
      <c r="P30" s="90"/>
      <c r="Q30" s="90"/>
      <c r="R30" s="90"/>
      <c r="S30" s="90"/>
      <c r="T30" s="90"/>
      <c r="U30" s="90"/>
      <c r="V30" s="90"/>
      <c r="W30" s="90"/>
      <c r="X30" s="90"/>
    </row>
    <row r="31" spans="1:24" ht="14.25" customHeight="1">
      <c r="A31" s="67" t="s">
        <v>286</v>
      </c>
      <c r="B31" s="67" t="s">
        <v>237</v>
      </c>
      <c r="C31" s="67" t="s">
        <v>330</v>
      </c>
      <c r="D31" s="67" t="s">
        <v>331</v>
      </c>
      <c r="E31" s="67" t="s">
        <v>244</v>
      </c>
      <c r="F31" s="67" t="s">
        <v>245</v>
      </c>
      <c r="G31" s="67" t="s">
        <v>320</v>
      </c>
      <c r="H31" s="67" t="s">
        <v>321</v>
      </c>
      <c r="I31" s="90">
        <v>3363.84</v>
      </c>
      <c r="J31" s="90">
        <v>3363.84</v>
      </c>
      <c r="K31" s="115"/>
      <c r="L31" s="115"/>
      <c r="M31" s="41">
        <v>3363.84</v>
      </c>
      <c r="N31" s="115"/>
      <c r="O31" s="90"/>
      <c r="P31" s="90"/>
      <c r="Q31" s="90"/>
      <c r="R31" s="90"/>
      <c r="S31" s="90"/>
      <c r="T31" s="90"/>
      <c r="U31" s="90"/>
      <c r="V31" s="90"/>
      <c r="W31" s="90"/>
      <c r="X31" s="90"/>
    </row>
    <row r="32" spans="1:24" ht="14.25" customHeight="1">
      <c r="A32" s="67" t="s">
        <v>286</v>
      </c>
      <c r="B32" s="67" t="s">
        <v>237</v>
      </c>
      <c r="C32" s="67" t="s">
        <v>330</v>
      </c>
      <c r="D32" s="67" t="s">
        <v>331</v>
      </c>
      <c r="E32" s="67" t="s">
        <v>244</v>
      </c>
      <c r="F32" s="67" t="s">
        <v>245</v>
      </c>
      <c r="G32" s="67" t="s">
        <v>320</v>
      </c>
      <c r="H32" s="67" t="s">
        <v>321</v>
      </c>
      <c r="I32" s="90">
        <v>54017.52</v>
      </c>
      <c r="J32" s="90">
        <v>54017.52</v>
      </c>
      <c r="K32" s="115"/>
      <c r="L32" s="115"/>
      <c r="M32" s="41">
        <v>54017.52</v>
      </c>
      <c r="N32" s="115"/>
      <c r="O32" s="90"/>
      <c r="P32" s="90"/>
      <c r="Q32" s="90"/>
      <c r="R32" s="90"/>
      <c r="S32" s="90"/>
      <c r="T32" s="90"/>
      <c r="U32" s="90"/>
      <c r="V32" s="90"/>
      <c r="W32" s="90"/>
      <c r="X32" s="90"/>
    </row>
    <row r="33" spans="1:24" ht="14.25" customHeight="1">
      <c r="A33" s="67" t="s">
        <v>286</v>
      </c>
      <c r="B33" s="67" t="s">
        <v>237</v>
      </c>
      <c r="C33" s="67" t="s">
        <v>330</v>
      </c>
      <c r="D33" s="67" t="s">
        <v>331</v>
      </c>
      <c r="E33" s="67" t="s">
        <v>244</v>
      </c>
      <c r="F33" s="67" t="s">
        <v>245</v>
      </c>
      <c r="G33" s="67" t="s">
        <v>320</v>
      </c>
      <c r="H33" s="67" t="s">
        <v>321</v>
      </c>
      <c r="I33" s="90">
        <v>43170.239999999998</v>
      </c>
      <c r="J33" s="90">
        <v>43170.239999999998</v>
      </c>
      <c r="K33" s="115"/>
      <c r="L33" s="115"/>
      <c r="M33" s="41">
        <v>43170.239999999998</v>
      </c>
      <c r="N33" s="115"/>
      <c r="O33" s="90"/>
      <c r="P33" s="90"/>
      <c r="Q33" s="90"/>
      <c r="R33" s="90"/>
      <c r="S33" s="90"/>
      <c r="T33" s="90"/>
      <c r="U33" s="90"/>
      <c r="V33" s="90"/>
      <c r="W33" s="90"/>
      <c r="X33" s="90"/>
    </row>
    <row r="34" spans="1:24" ht="14.25" customHeight="1">
      <c r="A34" s="67" t="s">
        <v>286</v>
      </c>
      <c r="B34" s="67" t="s">
        <v>237</v>
      </c>
      <c r="C34" s="67" t="s">
        <v>330</v>
      </c>
      <c r="D34" s="67" t="s">
        <v>331</v>
      </c>
      <c r="E34" s="67" t="s">
        <v>250</v>
      </c>
      <c r="F34" s="67" t="s">
        <v>251</v>
      </c>
      <c r="G34" s="67" t="s">
        <v>320</v>
      </c>
      <c r="H34" s="67" t="s">
        <v>321</v>
      </c>
      <c r="I34" s="90">
        <v>1360</v>
      </c>
      <c r="J34" s="90">
        <v>1360</v>
      </c>
      <c r="K34" s="115"/>
      <c r="L34" s="115"/>
      <c r="M34" s="41">
        <v>1360</v>
      </c>
      <c r="N34" s="115"/>
      <c r="O34" s="90"/>
      <c r="P34" s="90"/>
      <c r="Q34" s="90"/>
      <c r="R34" s="90"/>
      <c r="S34" s="90"/>
      <c r="T34" s="90"/>
      <c r="U34" s="90"/>
      <c r="V34" s="90"/>
      <c r="W34" s="90"/>
      <c r="X34" s="90"/>
    </row>
    <row r="35" spans="1:24" ht="14.25" customHeight="1">
      <c r="A35" s="67" t="s">
        <v>286</v>
      </c>
      <c r="B35" s="67" t="s">
        <v>237</v>
      </c>
      <c r="C35" s="67" t="s">
        <v>332</v>
      </c>
      <c r="D35" s="67" t="s">
        <v>333</v>
      </c>
      <c r="E35" s="67" t="s">
        <v>244</v>
      </c>
      <c r="F35" s="67" t="s">
        <v>245</v>
      </c>
      <c r="G35" s="67" t="s">
        <v>293</v>
      </c>
      <c r="H35" s="67" t="s">
        <v>294</v>
      </c>
      <c r="I35" s="90">
        <v>86129</v>
      </c>
      <c r="J35" s="90">
        <v>86129</v>
      </c>
      <c r="K35" s="115"/>
      <c r="L35" s="115"/>
      <c r="M35" s="41">
        <v>86129</v>
      </c>
      <c r="N35" s="115"/>
      <c r="O35" s="90"/>
      <c r="P35" s="90"/>
      <c r="Q35" s="90"/>
      <c r="R35" s="90"/>
      <c r="S35" s="90"/>
      <c r="T35" s="90"/>
      <c r="U35" s="90"/>
      <c r="V35" s="90"/>
      <c r="W35" s="90"/>
      <c r="X35" s="90"/>
    </row>
    <row r="36" spans="1:24" ht="14.25" customHeight="1">
      <c r="A36" s="67" t="s">
        <v>286</v>
      </c>
      <c r="B36" s="67" t="s">
        <v>237</v>
      </c>
      <c r="C36" s="67" t="s">
        <v>334</v>
      </c>
      <c r="D36" s="67" t="s">
        <v>306</v>
      </c>
      <c r="E36" s="67" t="s">
        <v>270</v>
      </c>
      <c r="F36" s="67" t="s">
        <v>271</v>
      </c>
      <c r="G36" s="67" t="s">
        <v>303</v>
      </c>
      <c r="H36" s="67" t="s">
        <v>304</v>
      </c>
      <c r="I36" s="90">
        <v>372000</v>
      </c>
      <c r="J36" s="90">
        <v>372000</v>
      </c>
      <c r="K36" s="115"/>
      <c r="L36" s="115"/>
      <c r="M36" s="41">
        <v>372000</v>
      </c>
      <c r="N36" s="115"/>
      <c r="O36" s="90"/>
      <c r="P36" s="90"/>
      <c r="Q36" s="90"/>
      <c r="R36" s="90"/>
      <c r="S36" s="90"/>
      <c r="T36" s="90"/>
      <c r="U36" s="90"/>
      <c r="V36" s="90"/>
      <c r="W36" s="90"/>
      <c r="X36" s="90"/>
    </row>
    <row r="37" spans="1:24" ht="14.25" customHeight="1">
      <c r="A37" s="67" t="s">
        <v>286</v>
      </c>
      <c r="B37" s="67" t="s">
        <v>237</v>
      </c>
      <c r="C37" s="67" t="s">
        <v>335</v>
      </c>
      <c r="D37" s="67" t="s">
        <v>336</v>
      </c>
      <c r="E37" s="67" t="s">
        <v>244</v>
      </c>
      <c r="F37" s="67" t="s">
        <v>245</v>
      </c>
      <c r="G37" s="67" t="s">
        <v>337</v>
      </c>
      <c r="H37" s="67" t="s">
        <v>336</v>
      </c>
      <c r="I37" s="90">
        <v>268272</v>
      </c>
      <c r="J37" s="90">
        <v>268272</v>
      </c>
      <c r="K37" s="115"/>
      <c r="L37" s="115"/>
      <c r="M37" s="41">
        <v>268272</v>
      </c>
      <c r="N37" s="115"/>
      <c r="O37" s="90"/>
      <c r="P37" s="90"/>
      <c r="Q37" s="90"/>
      <c r="R37" s="90"/>
      <c r="S37" s="90"/>
      <c r="T37" s="90"/>
      <c r="U37" s="90"/>
      <c r="V37" s="90"/>
      <c r="W37" s="90"/>
      <c r="X37" s="90"/>
    </row>
    <row r="38" spans="1:24" ht="14.25" customHeight="1">
      <c r="A38" s="195" t="s">
        <v>133</v>
      </c>
      <c r="B38" s="196"/>
      <c r="C38" s="197"/>
      <c r="D38" s="197"/>
      <c r="E38" s="197"/>
      <c r="F38" s="197"/>
      <c r="G38" s="197"/>
      <c r="H38" s="198"/>
      <c r="I38" s="90">
        <v>39284556.490000002</v>
      </c>
      <c r="J38" s="90">
        <v>39284556.490000002</v>
      </c>
      <c r="K38" s="90"/>
      <c r="L38" s="90"/>
      <c r="M38" s="41">
        <v>39284556.490000002</v>
      </c>
      <c r="N38" s="90"/>
      <c r="O38" s="90"/>
      <c r="P38" s="90"/>
      <c r="Q38" s="90"/>
      <c r="R38" s="90"/>
      <c r="S38" s="90"/>
      <c r="T38" s="90"/>
      <c r="U38" s="90"/>
      <c r="V38" s="90"/>
      <c r="W38" s="90"/>
      <c r="X38" s="90"/>
    </row>
  </sheetData>
  <mergeCells count="31">
    <mergeCell ref="A38:H3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16"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W70"/>
  <sheetViews>
    <sheetView showZeros="0" topLeftCell="E1" workbookViewId="0">
      <pane ySplit="1" topLeftCell="A38" activePane="bottomLeft" state="frozen"/>
      <selection pane="bottomLeft" activeCell="F19" sqref="F19"/>
    </sheetView>
  </sheetViews>
  <sheetFormatPr defaultColWidth="9.125" defaultRowHeight="14.25" customHeight="1"/>
  <cols>
    <col min="1" max="1" width="10.25" customWidth="1"/>
    <col min="2" max="2" width="13.375" customWidth="1"/>
    <col min="3" max="3" width="39.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63"/>
      <c r="E2" s="2"/>
      <c r="F2" s="2"/>
      <c r="G2" s="2"/>
      <c r="H2" s="2"/>
      <c r="U2" s="63"/>
      <c r="W2" s="64" t="s">
        <v>160</v>
      </c>
    </row>
    <row r="3" spans="1:23" ht="46.5" customHeight="1">
      <c r="A3" s="200" t="str">
        <f>"2025"&amp;"年部门项目支出预算表"</f>
        <v>2025年部门项目支出预算表</v>
      </c>
      <c r="B3" s="200"/>
      <c r="C3" s="200"/>
      <c r="D3" s="200"/>
      <c r="E3" s="200"/>
      <c r="F3" s="200"/>
      <c r="G3" s="200"/>
      <c r="H3" s="200"/>
      <c r="I3" s="200"/>
      <c r="J3" s="200"/>
      <c r="K3" s="200"/>
      <c r="L3" s="200"/>
      <c r="M3" s="200"/>
      <c r="N3" s="200"/>
      <c r="O3" s="200"/>
      <c r="P3" s="200"/>
      <c r="Q3" s="200"/>
      <c r="R3" s="200"/>
      <c r="S3" s="200"/>
      <c r="T3" s="200"/>
      <c r="U3" s="200"/>
      <c r="V3" s="200"/>
      <c r="W3" s="200"/>
    </row>
    <row r="4" spans="1:23" ht="13.5" customHeight="1">
      <c r="A4" s="201" t="str">
        <f>"单位名称："&amp;"寻甸回族彝族自治县凤合镇中心学校"</f>
        <v>单位名称：寻甸回族彝族自治县凤合镇中心学校</v>
      </c>
      <c r="B4" s="202"/>
      <c r="C4" s="202"/>
      <c r="D4" s="202"/>
      <c r="E4" s="202"/>
      <c r="F4" s="202"/>
      <c r="G4" s="202"/>
      <c r="H4" s="202"/>
      <c r="I4" s="112"/>
      <c r="J4" s="112"/>
      <c r="K4" s="112"/>
      <c r="L4" s="112"/>
      <c r="M4" s="112"/>
      <c r="N4" s="112"/>
      <c r="O4" s="112"/>
      <c r="P4" s="112"/>
      <c r="Q4" s="112"/>
      <c r="R4" s="91"/>
      <c r="S4" s="91"/>
      <c r="T4" s="91"/>
      <c r="U4" s="116"/>
      <c r="V4" s="91"/>
      <c r="W4" s="117" t="s">
        <v>1</v>
      </c>
    </row>
    <row r="5" spans="1:23" ht="21.75" customHeight="1">
      <c r="A5" s="189" t="s">
        <v>161</v>
      </c>
      <c r="B5" s="211" t="s">
        <v>144</v>
      </c>
      <c r="C5" s="189" t="s">
        <v>145</v>
      </c>
      <c r="D5" s="189" t="s">
        <v>162</v>
      </c>
      <c r="E5" s="211" t="s">
        <v>146</v>
      </c>
      <c r="F5" s="211" t="s">
        <v>147</v>
      </c>
      <c r="G5" s="211" t="s">
        <v>163</v>
      </c>
      <c r="H5" s="211" t="s">
        <v>164</v>
      </c>
      <c r="I5" s="216" t="s">
        <v>55</v>
      </c>
      <c r="J5" s="207" t="s">
        <v>165</v>
      </c>
      <c r="K5" s="172"/>
      <c r="L5" s="172"/>
      <c r="M5" s="173"/>
      <c r="N5" s="207" t="s">
        <v>152</v>
      </c>
      <c r="O5" s="172"/>
      <c r="P5" s="173"/>
      <c r="Q5" s="211" t="s">
        <v>61</v>
      </c>
      <c r="R5" s="207" t="s">
        <v>62</v>
      </c>
      <c r="S5" s="172"/>
      <c r="T5" s="172"/>
      <c r="U5" s="172"/>
      <c r="V5" s="172"/>
      <c r="W5" s="173"/>
    </row>
    <row r="6" spans="1:23" ht="21.75" customHeight="1">
      <c r="A6" s="192"/>
      <c r="B6" s="191"/>
      <c r="C6" s="192"/>
      <c r="D6" s="192"/>
      <c r="E6" s="215"/>
      <c r="F6" s="215"/>
      <c r="G6" s="215"/>
      <c r="H6" s="215"/>
      <c r="I6" s="191"/>
      <c r="J6" s="213" t="s">
        <v>58</v>
      </c>
      <c r="K6" s="176"/>
      <c r="L6" s="211" t="s">
        <v>59</v>
      </c>
      <c r="M6" s="211" t="s">
        <v>60</v>
      </c>
      <c r="N6" s="211" t="s">
        <v>58</v>
      </c>
      <c r="O6" s="211" t="s">
        <v>59</v>
      </c>
      <c r="P6" s="211" t="s">
        <v>60</v>
      </c>
      <c r="Q6" s="215"/>
      <c r="R6" s="211" t="s">
        <v>57</v>
      </c>
      <c r="S6" s="211" t="s">
        <v>64</v>
      </c>
      <c r="T6" s="211" t="s">
        <v>158</v>
      </c>
      <c r="U6" s="211" t="s">
        <v>66</v>
      </c>
      <c r="V6" s="211" t="s">
        <v>67</v>
      </c>
      <c r="W6" s="211" t="s">
        <v>68</v>
      </c>
    </row>
    <row r="7" spans="1:23" ht="21" customHeight="1">
      <c r="A7" s="191"/>
      <c r="B7" s="191"/>
      <c r="C7" s="191"/>
      <c r="D7" s="191"/>
      <c r="E7" s="191"/>
      <c r="F7" s="191"/>
      <c r="G7" s="191"/>
      <c r="H7" s="191"/>
      <c r="I7" s="191"/>
      <c r="J7" s="214" t="s">
        <v>57</v>
      </c>
      <c r="K7" s="177"/>
      <c r="L7" s="191"/>
      <c r="M7" s="191"/>
      <c r="N7" s="191"/>
      <c r="O7" s="191"/>
      <c r="P7" s="191"/>
      <c r="Q7" s="191"/>
      <c r="R7" s="191"/>
      <c r="S7" s="191"/>
      <c r="T7" s="191"/>
      <c r="U7" s="191"/>
      <c r="V7" s="191"/>
      <c r="W7" s="191"/>
    </row>
    <row r="8" spans="1:23" ht="39.75" customHeight="1">
      <c r="A8" s="190"/>
      <c r="B8" s="175"/>
      <c r="C8" s="190"/>
      <c r="D8" s="190"/>
      <c r="E8" s="212"/>
      <c r="F8" s="212"/>
      <c r="G8" s="212"/>
      <c r="H8" s="212"/>
      <c r="I8" s="175"/>
      <c r="J8" s="31" t="s">
        <v>57</v>
      </c>
      <c r="K8" s="31" t="s">
        <v>166</v>
      </c>
      <c r="L8" s="212"/>
      <c r="M8" s="212"/>
      <c r="N8" s="212"/>
      <c r="O8" s="212"/>
      <c r="P8" s="212"/>
      <c r="Q8" s="212"/>
      <c r="R8" s="212"/>
      <c r="S8" s="212"/>
      <c r="T8" s="212"/>
      <c r="U8" s="175"/>
      <c r="V8" s="212"/>
      <c r="W8" s="212"/>
    </row>
    <row r="9" spans="1:23" ht="15" customHeight="1">
      <c r="A9" s="8">
        <v>1</v>
      </c>
      <c r="B9" s="8">
        <v>2</v>
      </c>
      <c r="C9" s="8">
        <v>3</v>
      </c>
      <c r="D9" s="8">
        <v>4</v>
      </c>
      <c r="E9" s="8">
        <v>5</v>
      </c>
      <c r="F9" s="8">
        <v>6</v>
      </c>
      <c r="G9" s="8">
        <v>7</v>
      </c>
      <c r="H9" s="8">
        <v>8</v>
      </c>
      <c r="I9" s="8">
        <v>9</v>
      </c>
      <c r="J9" s="8">
        <v>10</v>
      </c>
      <c r="K9" s="8">
        <v>11</v>
      </c>
      <c r="L9" s="87">
        <v>12</v>
      </c>
      <c r="M9" s="87">
        <v>13</v>
      </c>
      <c r="N9" s="87">
        <v>14</v>
      </c>
      <c r="O9" s="87">
        <v>15</v>
      </c>
      <c r="P9" s="87">
        <v>16</v>
      </c>
      <c r="Q9" s="87">
        <v>17</v>
      </c>
      <c r="R9" s="87">
        <v>18</v>
      </c>
      <c r="S9" s="87">
        <v>19</v>
      </c>
      <c r="T9" s="87">
        <v>20</v>
      </c>
      <c r="U9" s="8">
        <v>21</v>
      </c>
      <c r="V9" s="87">
        <v>22</v>
      </c>
      <c r="W9" s="8">
        <v>23</v>
      </c>
    </row>
    <row r="10" spans="1:23" s="121" customFormat="1" ht="15.75" customHeight="1">
      <c r="A10" s="118" t="s">
        <v>338</v>
      </c>
      <c r="B10" s="118" t="s">
        <v>341</v>
      </c>
      <c r="C10" s="118" t="s">
        <v>342</v>
      </c>
      <c r="D10" s="118" t="s">
        <v>237</v>
      </c>
      <c r="E10" s="118" t="s">
        <v>242</v>
      </c>
      <c r="F10" s="118" t="s">
        <v>243</v>
      </c>
      <c r="G10" s="118" t="s">
        <v>318</v>
      </c>
      <c r="H10" s="118" t="s">
        <v>319</v>
      </c>
      <c r="I10" s="119">
        <v>182200</v>
      </c>
      <c r="J10" s="119">
        <v>182200</v>
      </c>
      <c r="K10" s="120">
        <v>182200</v>
      </c>
      <c r="L10" s="119"/>
      <c r="M10" s="119"/>
      <c r="N10" s="119"/>
      <c r="O10" s="119"/>
      <c r="P10" s="119"/>
      <c r="Q10" s="119"/>
      <c r="R10" s="119"/>
      <c r="S10" s="119"/>
      <c r="T10" s="119"/>
      <c r="U10" s="119"/>
      <c r="V10" s="119"/>
      <c r="W10" s="119"/>
    </row>
    <row r="11" spans="1:23" s="121" customFormat="1" ht="15.75" customHeight="1">
      <c r="A11" s="118" t="s">
        <v>338</v>
      </c>
      <c r="B11" s="118" t="s">
        <v>341</v>
      </c>
      <c r="C11" s="118" t="s">
        <v>342</v>
      </c>
      <c r="D11" s="118" t="s">
        <v>237</v>
      </c>
      <c r="E11" s="118" t="s">
        <v>242</v>
      </c>
      <c r="F11" s="118" t="s">
        <v>243</v>
      </c>
      <c r="G11" s="118" t="s">
        <v>343</v>
      </c>
      <c r="H11" s="118" t="s">
        <v>344</v>
      </c>
      <c r="I11" s="119">
        <v>45600</v>
      </c>
      <c r="J11" s="119">
        <v>45600</v>
      </c>
      <c r="K11" s="120">
        <v>45600</v>
      </c>
      <c r="L11" s="119"/>
      <c r="M11" s="119"/>
      <c r="N11" s="119"/>
      <c r="O11" s="119"/>
      <c r="P11" s="119"/>
      <c r="Q11" s="119"/>
      <c r="R11" s="119"/>
      <c r="S11" s="119"/>
      <c r="T11" s="119"/>
      <c r="U11" s="119"/>
      <c r="V11" s="119"/>
      <c r="W11" s="119"/>
    </row>
    <row r="12" spans="1:23" s="121" customFormat="1" ht="15.75" customHeight="1">
      <c r="A12" s="118" t="s">
        <v>338</v>
      </c>
      <c r="B12" s="118" t="s">
        <v>341</v>
      </c>
      <c r="C12" s="118" t="s">
        <v>342</v>
      </c>
      <c r="D12" s="118" t="s">
        <v>237</v>
      </c>
      <c r="E12" s="118" t="s">
        <v>242</v>
      </c>
      <c r="F12" s="118" t="s">
        <v>243</v>
      </c>
      <c r="G12" s="118" t="s">
        <v>345</v>
      </c>
      <c r="H12" s="118" t="s">
        <v>346</v>
      </c>
      <c r="I12" s="119">
        <v>22900</v>
      </c>
      <c r="J12" s="119">
        <v>22900</v>
      </c>
      <c r="K12" s="120">
        <v>22900</v>
      </c>
      <c r="L12" s="119"/>
      <c r="M12" s="119"/>
      <c r="N12" s="119"/>
      <c r="O12" s="119"/>
      <c r="P12" s="119"/>
      <c r="Q12" s="119"/>
      <c r="R12" s="119"/>
      <c r="S12" s="119"/>
      <c r="T12" s="119"/>
      <c r="U12" s="119"/>
      <c r="V12" s="119"/>
      <c r="W12" s="119"/>
    </row>
    <row r="13" spans="1:23" s="121" customFormat="1" ht="15.75" customHeight="1">
      <c r="A13" s="118" t="s">
        <v>338</v>
      </c>
      <c r="B13" s="118" t="s">
        <v>341</v>
      </c>
      <c r="C13" s="118" t="s">
        <v>342</v>
      </c>
      <c r="D13" s="118" t="s">
        <v>237</v>
      </c>
      <c r="E13" s="118" t="s">
        <v>242</v>
      </c>
      <c r="F13" s="118" t="s">
        <v>243</v>
      </c>
      <c r="G13" s="118" t="s">
        <v>347</v>
      </c>
      <c r="H13" s="118" t="s">
        <v>348</v>
      </c>
      <c r="I13" s="119">
        <v>60800</v>
      </c>
      <c r="J13" s="119">
        <v>60800</v>
      </c>
      <c r="K13" s="120">
        <v>60800</v>
      </c>
      <c r="L13" s="119"/>
      <c r="M13" s="119"/>
      <c r="N13" s="119"/>
      <c r="O13" s="119"/>
      <c r="P13" s="119"/>
      <c r="Q13" s="119"/>
      <c r="R13" s="119"/>
      <c r="S13" s="119"/>
      <c r="T13" s="119"/>
      <c r="U13" s="119"/>
      <c r="V13" s="119"/>
      <c r="W13" s="119"/>
    </row>
    <row r="14" spans="1:23" s="121" customFormat="1" ht="15.75" customHeight="1">
      <c r="A14" s="118" t="s">
        <v>338</v>
      </c>
      <c r="B14" s="118" t="s">
        <v>341</v>
      </c>
      <c r="C14" s="118" t="s">
        <v>342</v>
      </c>
      <c r="D14" s="118" t="s">
        <v>237</v>
      </c>
      <c r="E14" s="118" t="s">
        <v>242</v>
      </c>
      <c r="F14" s="118" t="s">
        <v>243</v>
      </c>
      <c r="G14" s="118" t="s">
        <v>349</v>
      </c>
      <c r="H14" s="118" t="s">
        <v>350</v>
      </c>
      <c r="I14" s="119">
        <v>30400</v>
      </c>
      <c r="J14" s="119">
        <v>30400</v>
      </c>
      <c r="K14" s="120">
        <v>30400</v>
      </c>
      <c r="L14" s="119"/>
      <c r="M14" s="119"/>
      <c r="N14" s="119"/>
      <c r="O14" s="119"/>
      <c r="P14" s="119"/>
      <c r="Q14" s="119"/>
      <c r="R14" s="119"/>
      <c r="S14" s="119"/>
      <c r="T14" s="119"/>
      <c r="U14" s="119"/>
      <c r="V14" s="119"/>
      <c r="W14" s="119"/>
    </row>
    <row r="15" spans="1:23" s="121" customFormat="1" ht="15.75" customHeight="1">
      <c r="A15" s="118" t="s">
        <v>338</v>
      </c>
      <c r="B15" s="118" t="s">
        <v>341</v>
      </c>
      <c r="C15" s="118" t="s">
        <v>342</v>
      </c>
      <c r="D15" s="118" t="s">
        <v>237</v>
      </c>
      <c r="E15" s="118" t="s">
        <v>242</v>
      </c>
      <c r="F15" s="118" t="s">
        <v>243</v>
      </c>
      <c r="G15" s="118" t="s">
        <v>351</v>
      </c>
      <c r="H15" s="118" t="s">
        <v>352</v>
      </c>
      <c r="I15" s="119">
        <v>653600</v>
      </c>
      <c r="J15" s="119">
        <v>653600</v>
      </c>
      <c r="K15" s="120">
        <v>653600</v>
      </c>
      <c r="L15" s="119"/>
      <c r="M15" s="119"/>
      <c r="N15" s="119"/>
      <c r="O15" s="119"/>
      <c r="P15" s="119"/>
      <c r="Q15" s="119"/>
      <c r="R15" s="119"/>
      <c r="S15" s="119"/>
      <c r="T15" s="119"/>
      <c r="U15" s="119"/>
      <c r="V15" s="119"/>
      <c r="W15" s="119"/>
    </row>
    <row r="16" spans="1:23" s="121" customFormat="1" ht="15.75" customHeight="1">
      <c r="A16" s="118" t="s">
        <v>338</v>
      </c>
      <c r="B16" s="118" t="s">
        <v>341</v>
      </c>
      <c r="C16" s="118" t="s">
        <v>342</v>
      </c>
      <c r="D16" s="118" t="s">
        <v>237</v>
      </c>
      <c r="E16" s="118" t="s">
        <v>242</v>
      </c>
      <c r="F16" s="118" t="s">
        <v>243</v>
      </c>
      <c r="G16" s="118" t="s">
        <v>353</v>
      </c>
      <c r="H16" s="118" t="s">
        <v>354</v>
      </c>
      <c r="I16" s="119">
        <v>152000</v>
      </c>
      <c r="J16" s="119">
        <v>152000</v>
      </c>
      <c r="K16" s="120">
        <v>152000</v>
      </c>
      <c r="L16" s="119"/>
      <c r="M16" s="119"/>
      <c r="N16" s="119"/>
      <c r="O16" s="119"/>
      <c r="P16" s="119"/>
      <c r="Q16" s="119"/>
      <c r="R16" s="119"/>
      <c r="S16" s="119"/>
      <c r="T16" s="119"/>
      <c r="U16" s="119"/>
      <c r="V16" s="119"/>
      <c r="W16" s="119"/>
    </row>
    <row r="17" spans="1:23" s="121" customFormat="1" ht="15.75" customHeight="1">
      <c r="A17" s="118" t="s">
        <v>338</v>
      </c>
      <c r="B17" s="118" t="s">
        <v>341</v>
      </c>
      <c r="C17" s="118" t="s">
        <v>342</v>
      </c>
      <c r="D17" s="118" t="s">
        <v>237</v>
      </c>
      <c r="E17" s="118" t="s">
        <v>242</v>
      </c>
      <c r="F17" s="118" t="s">
        <v>243</v>
      </c>
      <c r="G17" s="118" t="s">
        <v>355</v>
      </c>
      <c r="H17" s="118" t="s">
        <v>356</v>
      </c>
      <c r="I17" s="119">
        <v>304000</v>
      </c>
      <c r="J17" s="119">
        <v>304000</v>
      </c>
      <c r="K17" s="120">
        <v>304000</v>
      </c>
      <c r="L17" s="119"/>
      <c r="M17" s="119"/>
      <c r="N17" s="119"/>
      <c r="O17" s="119"/>
      <c r="P17" s="119"/>
      <c r="Q17" s="119"/>
      <c r="R17" s="119"/>
      <c r="S17" s="119"/>
      <c r="T17" s="119"/>
      <c r="U17" s="119"/>
      <c r="V17" s="119"/>
      <c r="W17" s="119"/>
    </row>
    <row r="18" spans="1:23" s="121" customFormat="1" ht="15.75" customHeight="1">
      <c r="A18" s="118" t="s">
        <v>338</v>
      </c>
      <c r="B18" s="118" t="s">
        <v>341</v>
      </c>
      <c r="C18" s="118" t="s">
        <v>342</v>
      </c>
      <c r="D18" s="118" t="s">
        <v>237</v>
      </c>
      <c r="E18" s="118" t="s">
        <v>242</v>
      </c>
      <c r="F18" s="118" t="s">
        <v>243</v>
      </c>
      <c r="G18" s="118" t="s">
        <v>320</v>
      </c>
      <c r="H18" s="118" t="s">
        <v>321</v>
      </c>
      <c r="I18" s="119">
        <v>68500</v>
      </c>
      <c r="J18" s="119">
        <v>68500</v>
      </c>
      <c r="K18" s="120">
        <v>68500</v>
      </c>
      <c r="L18" s="119"/>
      <c r="M18" s="119"/>
      <c r="N18" s="119"/>
      <c r="O18" s="119"/>
      <c r="P18" s="119"/>
      <c r="Q18" s="119"/>
      <c r="R18" s="119"/>
      <c r="S18" s="119"/>
      <c r="T18" s="119"/>
      <c r="U18" s="119"/>
      <c r="V18" s="119"/>
      <c r="W18" s="119"/>
    </row>
    <row r="19" spans="1:23" s="121" customFormat="1" ht="15.75" customHeight="1">
      <c r="A19" s="118" t="s">
        <v>338</v>
      </c>
      <c r="B19" s="118" t="s">
        <v>357</v>
      </c>
      <c r="C19" s="118" t="s">
        <v>358</v>
      </c>
      <c r="D19" s="118" t="s">
        <v>237</v>
      </c>
      <c r="E19" s="118" t="s">
        <v>283</v>
      </c>
      <c r="F19" s="118" t="s">
        <v>284</v>
      </c>
      <c r="G19" s="118" t="s">
        <v>318</v>
      </c>
      <c r="H19" s="118" t="s">
        <v>319</v>
      </c>
      <c r="I19" s="119">
        <v>30000</v>
      </c>
      <c r="J19" s="119"/>
      <c r="K19" s="120"/>
      <c r="L19" s="119">
        <v>30000</v>
      </c>
      <c r="M19" s="119"/>
      <c r="N19" s="119"/>
      <c r="O19" s="119"/>
      <c r="P19" s="119"/>
      <c r="Q19" s="119"/>
      <c r="R19" s="119"/>
      <c r="S19" s="119"/>
      <c r="T19" s="119"/>
      <c r="U19" s="119"/>
      <c r="V19" s="119"/>
      <c r="W19" s="119"/>
    </row>
    <row r="20" spans="1:23" s="121" customFormat="1" ht="15.75" customHeight="1">
      <c r="A20" s="118" t="s">
        <v>338</v>
      </c>
      <c r="B20" s="118" t="s">
        <v>359</v>
      </c>
      <c r="C20" s="118" t="s">
        <v>360</v>
      </c>
      <c r="D20" s="118" t="s">
        <v>237</v>
      </c>
      <c r="E20" s="118" t="s">
        <v>242</v>
      </c>
      <c r="F20" s="118" t="s">
        <v>243</v>
      </c>
      <c r="G20" s="118" t="s">
        <v>318</v>
      </c>
      <c r="H20" s="118" t="s">
        <v>319</v>
      </c>
      <c r="I20" s="119">
        <v>19000</v>
      </c>
      <c r="J20" s="119">
        <v>19000</v>
      </c>
      <c r="K20" s="120">
        <v>19000</v>
      </c>
      <c r="L20" s="119"/>
      <c r="M20" s="119"/>
      <c r="N20" s="119"/>
      <c r="O20" s="119"/>
      <c r="P20" s="119"/>
      <c r="Q20" s="119"/>
      <c r="R20" s="119"/>
      <c r="S20" s="119"/>
      <c r="T20" s="119"/>
      <c r="U20" s="119"/>
      <c r="V20" s="119"/>
      <c r="W20" s="119"/>
    </row>
    <row r="21" spans="1:23" s="121" customFormat="1" ht="15.75" customHeight="1">
      <c r="A21" s="118" t="s">
        <v>338</v>
      </c>
      <c r="B21" s="118" t="s">
        <v>361</v>
      </c>
      <c r="C21" s="118" t="s">
        <v>362</v>
      </c>
      <c r="D21" s="118" t="s">
        <v>237</v>
      </c>
      <c r="E21" s="118" t="s">
        <v>242</v>
      </c>
      <c r="F21" s="118" t="s">
        <v>243</v>
      </c>
      <c r="G21" s="118" t="s">
        <v>318</v>
      </c>
      <c r="H21" s="118" t="s">
        <v>319</v>
      </c>
      <c r="I21" s="119">
        <v>33500</v>
      </c>
      <c r="J21" s="119">
        <v>33500</v>
      </c>
      <c r="K21" s="120">
        <v>33500</v>
      </c>
      <c r="L21" s="119"/>
      <c r="M21" s="119"/>
      <c r="N21" s="119"/>
      <c r="O21" s="119"/>
      <c r="P21" s="119"/>
      <c r="Q21" s="119"/>
      <c r="R21" s="119"/>
      <c r="S21" s="119"/>
      <c r="T21" s="119"/>
      <c r="U21" s="119"/>
      <c r="V21" s="119"/>
      <c r="W21" s="119"/>
    </row>
    <row r="22" spans="1:23" s="121" customFormat="1" ht="15.75" customHeight="1">
      <c r="A22" s="118" t="s">
        <v>338</v>
      </c>
      <c r="B22" s="118" t="s">
        <v>363</v>
      </c>
      <c r="C22" s="118" t="s">
        <v>364</v>
      </c>
      <c r="D22" s="118" t="s">
        <v>237</v>
      </c>
      <c r="E22" s="118" t="s">
        <v>242</v>
      </c>
      <c r="F22" s="118" t="s">
        <v>243</v>
      </c>
      <c r="G22" s="118" t="s">
        <v>347</v>
      </c>
      <c r="H22" s="118" t="s">
        <v>348</v>
      </c>
      <c r="I22" s="119">
        <v>28383.52</v>
      </c>
      <c r="J22" s="119">
        <v>28383.52</v>
      </c>
      <c r="K22" s="120">
        <v>28383.52</v>
      </c>
      <c r="L22" s="119"/>
      <c r="M22" s="119"/>
      <c r="N22" s="119"/>
      <c r="O22" s="119"/>
      <c r="P22" s="119"/>
      <c r="Q22" s="119"/>
      <c r="R22" s="119"/>
      <c r="S22" s="119"/>
      <c r="T22" s="119"/>
      <c r="U22" s="119"/>
      <c r="V22" s="119"/>
      <c r="W22" s="119"/>
    </row>
    <row r="23" spans="1:23" s="121" customFormat="1" ht="15.75" customHeight="1">
      <c r="A23" s="118" t="s">
        <v>338</v>
      </c>
      <c r="B23" s="118" t="s">
        <v>363</v>
      </c>
      <c r="C23" s="118" t="s">
        <v>364</v>
      </c>
      <c r="D23" s="118" t="s">
        <v>237</v>
      </c>
      <c r="E23" s="118" t="s">
        <v>242</v>
      </c>
      <c r="F23" s="118" t="s">
        <v>243</v>
      </c>
      <c r="G23" s="118" t="s">
        <v>349</v>
      </c>
      <c r="H23" s="118" t="s">
        <v>350</v>
      </c>
      <c r="I23" s="119">
        <v>16400</v>
      </c>
      <c r="J23" s="119">
        <v>16400</v>
      </c>
      <c r="K23" s="120">
        <v>16400</v>
      </c>
      <c r="L23" s="119"/>
      <c r="M23" s="119"/>
      <c r="N23" s="119"/>
      <c r="O23" s="119"/>
      <c r="P23" s="119"/>
      <c r="Q23" s="119"/>
      <c r="R23" s="119"/>
      <c r="S23" s="119"/>
      <c r="T23" s="119"/>
      <c r="U23" s="119"/>
      <c r="V23" s="119"/>
      <c r="W23" s="119"/>
    </row>
    <row r="24" spans="1:23" s="121" customFormat="1" ht="15.75" customHeight="1">
      <c r="A24" s="118" t="s">
        <v>338</v>
      </c>
      <c r="B24" s="118" t="s">
        <v>363</v>
      </c>
      <c r="C24" s="118" t="s">
        <v>364</v>
      </c>
      <c r="D24" s="118" t="s">
        <v>237</v>
      </c>
      <c r="E24" s="118" t="s">
        <v>242</v>
      </c>
      <c r="F24" s="118" t="s">
        <v>243</v>
      </c>
      <c r="G24" s="118" t="s">
        <v>353</v>
      </c>
      <c r="H24" s="118" t="s">
        <v>354</v>
      </c>
      <c r="I24" s="119">
        <v>65510.37</v>
      </c>
      <c r="J24" s="119">
        <v>65510.37</v>
      </c>
      <c r="K24" s="120">
        <v>65510.37</v>
      </c>
      <c r="L24" s="119"/>
      <c r="M24" s="119"/>
      <c r="N24" s="119"/>
      <c r="O24" s="119"/>
      <c r="P24" s="119"/>
      <c r="Q24" s="119"/>
      <c r="R24" s="119"/>
      <c r="S24" s="119"/>
      <c r="T24" s="119"/>
      <c r="U24" s="119"/>
      <c r="V24" s="119"/>
      <c r="W24" s="119"/>
    </row>
    <row r="25" spans="1:23" s="121" customFormat="1" ht="15.75" customHeight="1">
      <c r="A25" s="118" t="s">
        <v>338</v>
      </c>
      <c r="B25" s="118" t="s">
        <v>363</v>
      </c>
      <c r="C25" s="118" t="s">
        <v>364</v>
      </c>
      <c r="D25" s="118" t="s">
        <v>237</v>
      </c>
      <c r="E25" s="118" t="s">
        <v>242</v>
      </c>
      <c r="F25" s="118" t="s">
        <v>243</v>
      </c>
      <c r="G25" s="118" t="s">
        <v>355</v>
      </c>
      <c r="H25" s="118" t="s">
        <v>356</v>
      </c>
      <c r="I25" s="119">
        <v>140.74</v>
      </c>
      <c r="J25" s="119">
        <v>140.74</v>
      </c>
      <c r="K25" s="120">
        <v>140.74</v>
      </c>
      <c r="L25" s="119"/>
      <c r="M25" s="119"/>
      <c r="N25" s="119"/>
      <c r="O25" s="119"/>
      <c r="P25" s="119"/>
      <c r="Q25" s="119"/>
      <c r="R25" s="119"/>
      <c r="S25" s="119"/>
      <c r="T25" s="119"/>
      <c r="U25" s="119"/>
      <c r="V25" s="119"/>
      <c r="W25" s="119"/>
    </row>
    <row r="26" spans="1:23" s="121" customFormat="1" ht="15.75" customHeight="1">
      <c r="A26" s="118" t="s">
        <v>338</v>
      </c>
      <c r="B26" s="118" t="s">
        <v>363</v>
      </c>
      <c r="C26" s="118" t="s">
        <v>364</v>
      </c>
      <c r="D26" s="118" t="s">
        <v>237</v>
      </c>
      <c r="E26" s="118" t="s">
        <v>242</v>
      </c>
      <c r="F26" s="118" t="s">
        <v>243</v>
      </c>
      <c r="G26" s="118" t="s">
        <v>320</v>
      </c>
      <c r="H26" s="118" t="s">
        <v>321</v>
      </c>
      <c r="I26" s="119">
        <v>734.43</v>
      </c>
      <c r="J26" s="119">
        <v>734.43</v>
      </c>
      <c r="K26" s="120">
        <v>734.43</v>
      </c>
      <c r="L26" s="119"/>
      <c r="M26" s="119"/>
      <c r="N26" s="119"/>
      <c r="O26" s="119"/>
      <c r="P26" s="119"/>
      <c r="Q26" s="119"/>
      <c r="R26" s="119"/>
      <c r="S26" s="119"/>
      <c r="T26" s="119"/>
      <c r="U26" s="119"/>
      <c r="V26" s="119"/>
      <c r="W26" s="119"/>
    </row>
    <row r="27" spans="1:23" s="121" customFormat="1" ht="15.75" customHeight="1">
      <c r="A27" s="118" t="s">
        <v>338</v>
      </c>
      <c r="B27" s="118" t="s">
        <v>365</v>
      </c>
      <c r="C27" s="118" t="s">
        <v>366</v>
      </c>
      <c r="D27" s="118" t="s">
        <v>237</v>
      </c>
      <c r="E27" s="118" t="s">
        <v>246</v>
      </c>
      <c r="F27" s="118" t="s">
        <v>247</v>
      </c>
      <c r="G27" s="118" t="s">
        <v>355</v>
      </c>
      <c r="H27" s="118" t="s">
        <v>356</v>
      </c>
      <c r="I27" s="119">
        <v>164427</v>
      </c>
      <c r="J27" s="119">
        <v>164427</v>
      </c>
      <c r="K27" s="120">
        <v>164427</v>
      </c>
      <c r="L27" s="119"/>
      <c r="M27" s="119"/>
      <c r="N27" s="119"/>
      <c r="O27" s="119"/>
      <c r="P27" s="119"/>
      <c r="Q27" s="119"/>
      <c r="R27" s="119"/>
      <c r="S27" s="119"/>
      <c r="T27" s="119"/>
      <c r="U27" s="119"/>
      <c r="V27" s="119"/>
      <c r="W27" s="119"/>
    </row>
    <row r="28" spans="1:23" s="121" customFormat="1" ht="15.75" customHeight="1">
      <c r="A28" s="118" t="s">
        <v>338</v>
      </c>
      <c r="B28" s="118" t="s">
        <v>367</v>
      </c>
      <c r="C28" s="118" t="s">
        <v>368</v>
      </c>
      <c r="D28" s="118" t="s">
        <v>237</v>
      </c>
      <c r="E28" s="118" t="s">
        <v>242</v>
      </c>
      <c r="F28" s="118" t="s">
        <v>243</v>
      </c>
      <c r="G28" s="118" t="s">
        <v>318</v>
      </c>
      <c r="H28" s="118" t="s">
        <v>319</v>
      </c>
      <c r="I28" s="119">
        <v>86800</v>
      </c>
      <c r="J28" s="119">
        <v>86800</v>
      </c>
      <c r="K28" s="120">
        <v>86800</v>
      </c>
      <c r="L28" s="119"/>
      <c r="M28" s="119"/>
      <c r="N28" s="119"/>
      <c r="O28" s="119"/>
      <c r="P28" s="119"/>
      <c r="Q28" s="119"/>
      <c r="R28" s="119"/>
      <c r="S28" s="119"/>
      <c r="T28" s="119"/>
      <c r="U28" s="119"/>
      <c r="V28" s="119"/>
      <c r="W28" s="119"/>
    </row>
    <row r="29" spans="1:23" s="121" customFormat="1" ht="15.75" customHeight="1">
      <c r="A29" s="118" t="s">
        <v>338</v>
      </c>
      <c r="B29" s="118" t="s">
        <v>367</v>
      </c>
      <c r="C29" s="118" t="s">
        <v>368</v>
      </c>
      <c r="D29" s="118" t="s">
        <v>237</v>
      </c>
      <c r="E29" s="118" t="s">
        <v>242</v>
      </c>
      <c r="F29" s="118" t="s">
        <v>243</v>
      </c>
      <c r="G29" s="118" t="s">
        <v>345</v>
      </c>
      <c r="H29" s="118" t="s">
        <v>346</v>
      </c>
      <c r="I29" s="119">
        <v>10900</v>
      </c>
      <c r="J29" s="119">
        <v>10900</v>
      </c>
      <c r="K29" s="120">
        <v>10900</v>
      </c>
      <c r="L29" s="119"/>
      <c r="M29" s="119"/>
      <c r="N29" s="119"/>
      <c r="O29" s="119"/>
      <c r="P29" s="119"/>
      <c r="Q29" s="119"/>
      <c r="R29" s="119"/>
      <c r="S29" s="119"/>
      <c r="T29" s="119"/>
      <c r="U29" s="119"/>
      <c r="V29" s="119"/>
      <c r="W29" s="119"/>
    </row>
    <row r="30" spans="1:23" s="121" customFormat="1" ht="15.75" customHeight="1">
      <c r="A30" s="118" t="s">
        <v>338</v>
      </c>
      <c r="B30" s="118" t="s">
        <v>367</v>
      </c>
      <c r="C30" s="118" t="s">
        <v>368</v>
      </c>
      <c r="D30" s="118" t="s">
        <v>237</v>
      </c>
      <c r="E30" s="118" t="s">
        <v>242</v>
      </c>
      <c r="F30" s="118" t="s">
        <v>243</v>
      </c>
      <c r="G30" s="118" t="s">
        <v>347</v>
      </c>
      <c r="H30" s="118" t="s">
        <v>348</v>
      </c>
      <c r="I30" s="119">
        <v>29000</v>
      </c>
      <c r="J30" s="119">
        <v>29000</v>
      </c>
      <c r="K30" s="120">
        <v>29000</v>
      </c>
      <c r="L30" s="119"/>
      <c r="M30" s="119"/>
      <c r="N30" s="119"/>
      <c r="O30" s="119"/>
      <c r="P30" s="119"/>
      <c r="Q30" s="119"/>
      <c r="R30" s="119"/>
      <c r="S30" s="119"/>
      <c r="T30" s="119"/>
      <c r="U30" s="119"/>
      <c r="V30" s="119"/>
      <c r="W30" s="119"/>
    </row>
    <row r="31" spans="1:23" s="121" customFormat="1" ht="15.75" customHeight="1">
      <c r="A31" s="118" t="s">
        <v>338</v>
      </c>
      <c r="B31" s="118" t="s">
        <v>367</v>
      </c>
      <c r="C31" s="118" t="s">
        <v>368</v>
      </c>
      <c r="D31" s="118" t="s">
        <v>237</v>
      </c>
      <c r="E31" s="118" t="s">
        <v>242</v>
      </c>
      <c r="F31" s="118" t="s">
        <v>243</v>
      </c>
      <c r="G31" s="118" t="s">
        <v>349</v>
      </c>
      <c r="H31" s="118" t="s">
        <v>350</v>
      </c>
      <c r="I31" s="119">
        <v>14500</v>
      </c>
      <c r="J31" s="119">
        <v>14500</v>
      </c>
      <c r="K31" s="120">
        <v>14500</v>
      </c>
      <c r="L31" s="119"/>
      <c r="M31" s="119"/>
      <c r="N31" s="119"/>
      <c r="O31" s="119"/>
      <c r="P31" s="119"/>
      <c r="Q31" s="119"/>
      <c r="R31" s="119"/>
      <c r="S31" s="119"/>
      <c r="T31" s="119"/>
      <c r="U31" s="119"/>
      <c r="V31" s="119"/>
      <c r="W31" s="119"/>
    </row>
    <row r="32" spans="1:23" s="121" customFormat="1" ht="15.75" customHeight="1">
      <c r="A32" s="118" t="s">
        <v>338</v>
      </c>
      <c r="B32" s="118" t="s">
        <v>367</v>
      </c>
      <c r="C32" s="118" t="s">
        <v>368</v>
      </c>
      <c r="D32" s="118" t="s">
        <v>237</v>
      </c>
      <c r="E32" s="118" t="s">
        <v>242</v>
      </c>
      <c r="F32" s="118" t="s">
        <v>243</v>
      </c>
      <c r="G32" s="118" t="s">
        <v>351</v>
      </c>
      <c r="H32" s="118" t="s">
        <v>352</v>
      </c>
      <c r="I32" s="119">
        <v>326300</v>
      </c>
      <c r="J32" s="119">
        <v>326300</v>
      </c>
      <c r="K32" s="120">
        <v>326300</v>
      </c>
      <c r="L32" s="119"/>
      <c r="M32" s="119"/>
      <c r="N32" s="119"/>
      <c r="O32" s="119"/>
      <c r="P32" s="119"/>
      <c r="Q32" s="119"/>
      <c r="R32" s="119"/>
      <c r="S32" s="119"/>
      <c r="T32" s="119"/>
      <c r="U32" s="119"/>
      <c r="V32" s="119"/>
      <c r="W32" s="119"/>
    </row>
    <row r="33" spans="1:23" s="121" customFormat="1" ht="15.75" customHeight="1">
      <c r="A33" s="118" t="s">
        <v>338</v>
      </c>
      <c r="B33" s="118" t="s">
        <v>367</v>
      </c>
      <c r="C33" s="118" t="s">
        <v>368</v>
      </c>
      <c r="D33" s="118" t="s">
        <v>237</v>
      </c>
      <c r="E33" s="118" t="s">
        <v>242</v>
      </c>
      <c r="F33" s="118" t="s">
        <v>243</v>
      </c>
      <c r="G33" s="118" t="s">
        <v>353</v>
      </c>
      <c r="H33" s="118" t="s">
        <v>354</v>
      </c>
      <c r="I33" s="119">
        <v>72500</v>
      </c>
      <c r="J33" s="119">
        <v>72500</v>
      </c>
      <c r="K33" s="120">
        <v>72500</v>
      </c>
      <c r="L33" s="119"/>
      <c r="M33" s="119"/>
      <c r="N33" s="119"/>
      <c r="O33" s="119"/>
      <c r="P33" s="119"/>
      <c r="Q33" s="119"/>
      <c r="R33" s="119"/>
      <c r="S33" s="119"/>
      <c r="T33" s="119"/>
      <c r="U33" s="119"/>
      <c r="V33" s="119"/>
      <c r="W33" s="119"/>
    </row>
    <row r="34" spans="1:23" s="121" customFormat="1" ht="15.75" customHeight="1">
      <c r="A34" s="118" t="s">
        <v>338</v>
      </c>
      <c r="B34" s="118" t="s">
        <v>367</v>
      </c>
      <c r="C34" s="118" t="s">
        <v>368</v>
      </c>
      <c r="D34" s="118" t="s">
        <v>237</v>
      </c>
      <c r="E34" s="118" t="s">
        <v>242</v>
      </c>
      <c r="F34" s="118" t="s">
        <v>243</v>
      </c>
      <c r="G34" s="118" t="s">
        <v>355</v>
      </c>
      <c r="H34" s="118" t="s">
        <v>356</v>
      </c>
      <c r="I34" s="119">
        <v>49900</v>
      </c>
      <c r="J34" s="119">
        <v>49900</v>
      </c>
      <c r="K34" s="120">
        <v>49900</v>
      </c>
      <c r="L34" s="119"/>
      <c r="M34" s="119"/>
      <c r="N34" s="119"/>
      <c r="O34" s="119"/>
      <c r="P34" s="119"/>
      <c r="Q34" s="119"/>
      <c r="R34" s="119"/>
      <c r="S34" s="119"/>
      <c r="T34" s="119"/>
      <c r="U34" s="119"/>
      <c r="V34" s="119"/>
      <c r="W34" s="119"/>
    </row>
    <row r="35" spans="1:23" s="121" customFormat="1" ht="15.75" customHeight="1">
      <c r="A35" s="118" t="s">
        <v>338</v>
      </c>
      <c r="B35" s="118" t="s">
        <v>367</v>
      </c>
      <c r="C35" s="118" t="s">
        <v>368</v>
      </c>
      <c r="D35" s="118" t="s">
        <v>237</v>
      </c>
      <c r="E35" s="118" t="s">
        <v>242</v>
      </c>
      <c r="F35" s="118" t="s">
        <v>243</v>
      </c>
      <c r="G35" s="118" t="s">
        <v>320</v>
      </c>
      <c r="H35" s="118" t="s">
        <v>321</v>
      </c>
      <c r="I35" s="119">
        <v>32700</v>
      </c>
      <c r="J35" s="119">
        <v>32700</v>
      </c>
      <c r="K35" s="120">
        <v>32700</v>
      </c>
      <c r="L35" s="119"/>
      <c r="M35" s="119"/>
      <c r="N35" s="119"/>
      <c r="O35" s="119"/>
      <c r="P35" s="119"/>
      <c r="Q35" s="119"/>
      <c r="R35" s="119"/>
      <c r="S35" s="119"/>
      <c r="T35" s="119"/>
      <c r="U35" s="119"/>
      <c r="V35" s="119"/>
      <c r="W35" s="119"/>
    </row>
    <row r="36" spans="1:23" s="121" customFormat="1" ht="15.75" customHeight="1">
      <c r="A36" s="118" t="s">
        <v>338</v>
      </c>
      <c r="B36" s="118" t="s">
        <v>369</v>
      </c>
      <c r="C36" s="118" t="s">
        <v>370</v>
      </c>
      <c r="D36" s="118" t="s">
        <v>237</v>
      </c>
      <c r="E36" s="118" t="s">
        <v>242</v>
      </c>
      <c r="F36" s="118" t="s">
        <v>243</v>
      </c>
      <c r="G36" s="118" t="s">
        <v>318</v>
      </c>
      <c r="H36" s="118" t="s">
        <v>319</v>
      </c>
      <c r="I36" s="119">
        <v>17705</v>
      </c>
      <c r="J36" s="119">
        <v>17705</v>
      </c>
      <c r="K36" s="120">
        <v>17705</v>
      </c>
      <c r="L36" s="119"/>
      <c r="M36" s="119"/>
      <c r="N36" s="119"/>
      <c r="O36" s="119"/>
      <c r="P36" s="119"/>
      <c r="Q36" s="119"/>
      <c r="R36" s="119"/>
      <c r="S36" s="119"/>
      <c r="T36" s="119"/>
      <c r="U36" s="119"/>
      <c r="V36" s="119"/>
      <c r="W36" s="119"/>
    </row>
    <row r="37" spans="1:23" s="121" customFormat="1" ht="15.75" customHeight="1">
      <c r="A37" s="118" t="s">
        <v>338</v>
      </c>
      <c r="B37" s="118" t="s">
        <v>369</v>
      </c>
      <c r="C37" s="118" t="s">
        <v>370</v>
      </c>
      <c r="D37" s="118" t="s">
        <v>237</v>
      </c>
      <c r="E37" s="118" t="s">
        <v>242</v>
      </c>
      <c r="F37" s="118" t="s">
        <v>243</v>
      </c>
      <c r="G37" s="118" t="s">
        <v>345</v>
      </c>
      <c r="H37" s="118" t="s">
        <v>346</v>
      </c>
      <c r="I37" s="119">
        <v>4047</v>
      </c>
      <c r="J37" s="119">
        <v>4047</v>
      </c>
      <c r="K37" s="120">
        <v>4047</v>
      </c>
      <c r="L37" s="119"/>
      <c r="M37" s="119"/>
      <c r="N37" s="119"/>
      <c r="O37" s="119"/>
      <c r="P37" s="119"/>
      <c r="Q37" s="119"/>
      <c r="R37" s="119"/>
      <c r="S37" s="119"/>
      <c r="T37" s="119"/>
      <c r="U37" s="119"/>
      <c r="V37" s="119"/>
      <c r="W37" s="119"/>
    </row>
    <row r="38" spans="1:23" s="121" customFormat="1" ht="15.75" customHeight="1">
      <c r="A38" s="118" t="s">
        <v>338</v>
      </c>
      <c r="B38" s="118" t="s">
        <v>369</v>
      </c>
      <c r="C38" s="118" t="s">
        <v>370</v>
      </c>
      <c r="D38" s="118" t="s">
        <v>237</v>
      </c>
      <c r="E38" s="118" t="s">
        <v>242</v>
      </c>
      <c r="F38" s="118" t="s">
        <v>243</v>
      </c>
      <c r="G38" s="118" t="s">
        <v>347</v>
      </c>
      <c r="H38" s="118" t="s">
        <v>348</v>
      </c>
      <c r="I38" s="119">
        <v>5900</v>
      </c>
      <c r="J38" s="119">
        <v>5900</v>
      </c>
      <c r="K38" s="120">
        <v>5900</v>
      </c>
      <c r="L38" s="119"/>
      <c r="M38" s="119"/>
      <c r="N38" s="119"/>
      <c r="O38" s="119"/>
      <c r="P38" s="119"/>
      <c r="Q38" s="119"/>
      <c r="R38" s="119"/>
      <c r="S38" s="119"/>
      <c r="T38" s="119"/>
      <c r="U38" s="119"/>
      <c r="V38" s="119"/>
      <c r="W38" s="119"/>
    </row>
    <row r="39" spans="1:23" s="121" customFormat="1" ht="15.75" customHeight="1">
      <c r="A39" s="118" t="s">
        <v>338</v>
      </c>
      <c r="B39" s="118" t="s">
        <v>369</v>
      </c>
      <c r="C39" s="118" t="s">
        <v>370</v>
      </c>
      <c r="D39" s="118" t="s">
        <v>237</v>
      </c>
      <c r="E39" s="118" t="s">
        <v>242</v>
      </c>
      <c r="F39" s="118" t="s">
        <v>243</v>
      </c>
      <c r="G39" s="118" t="s">
        <v>349</v>
      </c>
      <c r="H39" s="118" t="s">
        <v>350</v>
      </c>
      <c r="I39" s="119">
        <v>2900</v>
      </c>
      <c r="J39" s="119">
        <v>2900</v>
      </c>
      <c r="K39" s="120">
        <v>2900</v>
      </c>
      <c r="L39" s="119"/>
      <c r="M39" s="119"/>
      <c r="N39" s="119"/>
      <c r="O39" s="119"/>
      <c r="P39" s="119"/>
      <c r="Q39" s="119"/>
      <c r="R39" s="119"/>
      <c r="S39" s="119"/>
      <c r="T39" s="119"/>
      <c r="U39" s="119"/>
      <c r="V39" s="119"/>
      <c r="W39" s="119"/>
    </row>
    <row r="40" spans="1:23" s="121" customFormat="1" ht="15.75" customHeight="1">
      <c r="A40" s="118" t="s">
        <v>338</v>
      </c>
      <c r="B40" s="118" t="s">
        <v>369</v>
      </c>
      <c r="C40" s="118" t="s">
        <v>370</v>
      </c>
      <c r="D40" s="118" t="s">
        <v>237</v>
      </c>
      <c r="E40" s="118" t="s">
        <v>242</v>
      </c>
      <c r="F40" s="118" t="s">
        <v>243</v>
      </c>
      <c r="G40" s="118" t="s">
        <v>351</v>
      </c>
      <c r="H40" s="118" t="s">
        <v>352</v>
      </c>
      <c r="I40" s="119">
        <v>66300</v>
      </c>
      <c r="J40" s="119">
        <v>66300</v>
      </c>
      <c r="K40" s="120">
        <v>66300</v>
      </c>
      <c r="L40" s="119"/>
      <c r="M40" s="119"/>
      <c r="N40" s="119"/>
      <c r="O40" s="119"/>
      <c r="P40" s="119"/>
      <c r="Q40" s="119"/>
      <c r="R40" s="119"/>
      <c r="S40" s="119"/>
      <c r="T40" s="119"/>
      <c r="U40" s="119"/>
      <c r="V40" s="119"/>
      <c r="W40" s="119"/>
    </row>
    <row r="41" spans="1:23" s="121" customFormat="1" ht="15.75" customHeight="1">
      <c r="A41" s="118" t="s">
        <v>338</v>
      </c>
      <c r="B41" s="118" t="s">
        <v>369</v>
      </c>
      <c r="C41" s="118" t="s">
        <v>370</v>
      </c>
      <c r="D41" s="118" t="s">
        <v>237</v>
      </c>
      <c r="E41" s="118" t="s">
        <v>242</v>
      </c>
      <c r="F41" s="118" t="s">
        <v>243</v>
      </c>
      <c r="G41" s="118" t="s">
        <v>353</v>
      </c>
      <c r="H41" s="118" t="s">
        <v>354</v>
      </c>
      <c r="I41" s="119">
        <v>14700</v>
      </c>
      <c r="J41" s="119">
        <v>14700</v>
      </c>
      <c r="K41" s="120">
        <v>14700</v>
      </c>
      <c r="L41" s="119"/>
      <c r="M41" s="119"/>
      <c r="N41" s="119"/>
      <c r="O41" s="119"/>
      <c r="P41" s="119"/>
      <c r="Q41" s="119"/>
      <c r="R41" s="119"/>
      <c r="S41" s="119"/>
      <c r="T41" s="119"/>
      <c r="U41" s="119"/>
      <c r="V41" s="119"/>
      <c r="W41" s="119"/>
    </row>
    <row r="42" spans="1:23" s="121" customFormat="1" ht="15.75" customHeight="1">
      <c r="A42" s="118" t="s">
        <v>338</v>
      </c>
      <c r="B42" s="118" t="s">
        <v>369</v>
      </c>
      <c r="C42" s="118" t="s">
        <v>370</v>
      </c>
      <c r="D42" s="118" t="s">
        <v>237</v>
      </c>
      <c r="E42" s="118" t="s">
        <v>242</v>
      </c>
      <c r="F42" s="118" t="s">
        <v>243</v>
      </c>
      <c r="G42" s="118" t="s">
        <v>320</v>
      </c>
      <c r="H42" s="118" t="s">
        <v>321</v>
      </c>
      <c r="I42" s="119">
        <v>4400</v>
      </c>
      <c r="J42" s="119">
        <v>4400</v>
      </c>
      <c r="K42" s="120">
        <v>4400</v>
      </c>
      <c r="L42" s="119"/>
      <c r="M42" s="119"/>
      <c r="N42" s="119"/>
      <c r="O42" s="119"/>
      <c r="P42" s="119"/>
      <c r="Q42" s="119"/>
      <c r="R42" s="119"/>
      <c r="S42" s="119"/>
      <c r="T42" s="119"/>
      <c r="U42" s="119"/>
      <c r="V42" s="119"/>
      <c r="W42" s="119"/>
    </row>
    <row r="43" spans="1:23" s="121" customFormat="1" ht="15.75" customHeight="1">
      <c r="A43" s="118" t="s">
        <v>338</v>
      </c>
      <c r="B43" s="118" t="s">
        <v>371</v>
      </c>
      <c r="C43" s="118" t="s">
        <v>372</v>
      </c>
      <c r="D43" s="118" t="s">
        <v>237</v>
      </c>
      <c r="E43" s="118" t="s">
        <v>242</v>
      </c>
      <c r="F43" s="118" t="s">
        <v>243</v>
      </c>
      <c r="G43" s="118" t="s">
        <v>318</v>
      </c>
      <c r="H43" s="118" t="s">
        <v>319</v>
      </c>
      <c r="I43" s="119">
        <v>7218.4</v>
      </c>
      <c r="J43" s="119">
        <v>7218.4</v>
      </c>
      <c r="K43" s="120">
        <v>7218.4</v>
      </c>
      <c r="L43" s="119"/>
      <c r="M43" s="119"/>
      <c r="N43" s="119"/>
      <c r="O43" s="119"/>
      <c r="P43" s="119"/>
      <c r="Q43" s="119"/>
      <c r="R43" s="119"/>
      <c r="S43" s="119"/>
      <c r="T43" s="119"/>
      <c r="U43" s="119"/>
      <c r="V43" s="119"/>
      <c r="W43" s="119"/>
    </row>
    <row r="44" spans="1:23" s="121" customFormat="1" ht="15.75" customHeight="1">
      <c r="A44" s="118" t="s">
        <v>338</v>
      </c>
      <c r="B44" s="118" t="s">
        <v>371</v>
      </c>
      <c r="C44" s="118" t="s">
        <v>372</v>
      </c>
      <c r="D44" s="118" t="s">
        <v>237</v>
      </c>
      <c r="E44" s="118" t="s">
        <v>242</v>
      </c>
      <c r="F44" s="118" t="s">
        <v>243</v>
      </c>
      <c r="G44" s="118" t="s">
        <v>347</v>
      </c>
      <c r="H44" s="118" t="s">
        <v>348</v>
      </c>
      <c r="I44" s="119">
        <v>16491.32</v>
      </c>
      <c r="J44" s="119">
        <v>16491.32</v>
      </c>
      <c r="K44" s="120">
        <v>16491.32</v>
      </c>
      <c r="L44" s="119"/>
      <c r="M44" s="119"/>
      <c r="N44" s="119"/>
      <c r="O44" s="119"/>
      <c r="P44" s="119"/>
      <c r="Q44" s="119"/>
      <c r="R44" s="119"/>
      <c r="S44" s="119"/>
      <c r="T44" s="119"/>
      <c r="U44" s="119"/>
      <c r="V44" s="119"/>
      <c r="W44" s="119"/>
    </row>
    <row r="45" spans="1:23" s="121" customFormat="1" ht="15.75" customHeight="1">
      <c r="A45" s="118" t="s">
        <v>338</v>
      </c>
      <c r="B45" s="118" t="s">
        <v>371</v>
      </c>
      <c r="C45" s="118" t="s">
        <v>372</v>
      </c>
      <c r="D45" s="118" t="s">
        <v>237</v>
      </c>
      <c r="E45" s="118" t="s">
        <v>242</v>
      </c>
      <c r="F45" s="118" t="s">
        <v>243</v>
      </c>
      <c r="G45" s="118" t="s">
        <v>349</v>
      </c>
      <c r="H45" s="118" t="s">
        <v>350</v>
      </c>
      <c r="I45" s="119">
        <v>4307.33</v>
      </c>
      <c r="J45" s="119">
        <v>4307.33</v>
      </c>
      <c r="K45" s="120">
        <v>4307.33</v>
      </c>
      <c r="L45" s="119"/>
      <c r="M45" s="119"/>
      <c r="N45" s="119"/>
      <c r="O45" s="119"/>
      <c r="P45" s="119"/>
      <c r="Q45" s="119"/>
      <c r="R45" s="119"/>
      <c r="S45" s="119"/>
      <c r="T45" s="119"/>
      <c r="U45" s="119"/>
      <c r="V45" s="119"/>
      <c r="W45" s="119"/>
    </row>
    <row r="46" spans="1:23" s="121" customFormat="1" ht="15.75" customHeight="1">
      <c r="A46" s="118" t="s">
        <v>338</v>
      </c>
      <c r="B46" s="118" t="s">
        <v>371</v>
      </c>
      <c r="C46" s="118" t="s">
        <v>372</v>
      </c>
      <c r="D46" s="118" t="s">
        <v>237</v>
      </c>
      <c r="E46" s="118" t="s">
        <v>242</v>
      </c>
      <c r="F46" s="118" t="s">
        <v>243</v>
      </c>
      <c r="G46" s="118" t="s">
        <v>351</v>
      </c>
      <c r="H46" s="118" t="s">
        <v>352</v>
      </c>
      <c r="I46" s="119">
        <v>28363</v>
      </c>
      <c r="J46" s="119">
        <v>28363</v>
      </c>
      <c r="K46" s="120">
        <v>28363</v>
      </c>
      <c r="L46" s="119"/>
      <c r="M46" s="119"/>
      <c r="N46" s="119"/>
      <c r="O46" s="119"/>
      <c r="P46" s="119"/>
      <c r="Q46" s="119"/>
      <c r="R46" s="119"/>
      <c r="S46" s="119"/>
      <c r="T46" s="119"/>
      <c r="U46" s="119"/>
      <c r="V46" s="119"/>
      <c r="W46" s="119"/>
    </row>
    <row r="47" spans="1:23" s="121" customFormat="1" ht="15.75" customHeight="1">
      <c r="A47" s="118" t="s">
        <v>338</v>
      </c>
      <c r="B47" s="118" t="s">
        <v>371</v>
      </c>
      <c r="C47" s="118" t="s">
        <v>372</v>
      </c>
      <c r="D47" s="118" t="s">
        <v>237</v>
      </c>
      <c r="E47" s="118" t="s">
        <v>242</v>
      </c>
      <c r="F47" s="118" t="s">
        <v>243</v>
      </c>
      <c r="G47" s="118" t="s">
        <v>353</v>
      </c>
      <c r="H47" s="118" t="s">
        <v>354</v>
      </c>
      <c r="I47" s="119">
        <v>45950.74</v>
      </c>
      <c r="J47" s="119">
        <v>45950.74</v>
      </c>
      <c r="K47" s="120">
        <v>45950.74</v>
      </c>
      <c r="L47" s="119"/>
      <c r="M47" s="119"/>
      <c r="N47" s="119"/>
      <c r="O47" s="119"/>
      <c r="P47" s="119"/>
      <c r="Q47" s="119"/>
      <c r="R47" s="119"/>
      <c r="S47" s="119"/>
      <c r="T47" s="119"/>
      <c r="U47" s="119"/>
      <c r="V47" s="119"/>
      <c r="W47" s="119"/>
    </row>
    <row r="48" spans="1:23" s="121" customFormat="1" ht="15.75" customHeight="1">
      <c r="A48" s="118" t="s">
        <v>338</v>
      </c>
      <c r="B48" s="118" t="s">
        <v>371</v>
      </c>
      <c r="C48" s="118" t="s">
        <v>372</v>
      </c>
      <c r="D48" s="118" t="s">
        <v>237</v>
      </c>
      <c r="E48" s="118" t="s">
        <v>242</v>
      </c>
      <c r="F48" s="118" t="s">
        <v>243</v>
      </c>
      <c r="G48" s="118" t="s">
        <v>355</v>
      </c>
      <c r="H48" s="118" t="s">
        <v>356</v>
      </c>
      <c r="I48" s="119">
        <v>3408.32</v>
      </c>
      <c r="J48" s="119">
        <v>3408.32</v>
      </c>
      <c r="K48" s="120">
        <v>3408.32</v>
      </c>
      <c r="L48" s="119"/>
      <c r="M48" s="119"/>
      <c r="N48" s="119"/>
      <c r="O48" s="119"/>
      <c r="P48" s="119"/>
      <c r="Q48" s="119"/>
      <c r="R48" s="119"/>
      <c r="S48" s="119"/>
      <c r="T48" s="119"/>
      <c r="U48" s="119"/>
      <c r="V48" s="119"/>
      <c r="W48" s="119"/>
    </row>
    <row r="49" spans="1:23" s="121" customFormat="1" ht="15.75" customHeight="1">
      <c r="A49" s="118" t="s">
        <v>373</v>
      </c>
      <c r="B49" s="118" t="s">
        <v>374</v>
      </c>
      <c r="C49" s="118" t="s">
        <v>375</v>
      </c>
      <c r="D49" s="118" t="s">
        <v>237</v>
      </c>
      <c r="E49" s="118" t="s">
        <v>244</v>
      </c>
      <c r="F49" s="118" t="s">
        <v>245</v>
      </c>
      <c r="G49" s="118" t="s">
        <v>339</v>
      </c>
      <c r="H49" s="118" t="s">
        <v>340</v>
      </c>
      <c r="I49" s="119">
        <v>1113.7</v>
      </c>
      <c r="J49" s="119"/>
      <c r="K49" s="120"/>
      <c r="L49" s="119"/>
      <c r="M49" s="119"/>
      <c r="N49" s="119">
        <v>1113.7</v>
      </c>
      <c r="O49" s="119"/>
      <c r="P49" s="119"/>
      <c r="Q49" s="119"/>
      <c r="R49" s="119"/>
      <c r="S49" s="119"/>
      <c r="T49" s="119"/>
      <c r="U49" s="119"/>
      <c r="V49" s="119"/>
      <c r="W49" s="119"/>
    </row>
    <row r="50" spans="1:23" s="121" customFormat="1" ht="15.75" customHeight="1">
      <c r="A50" s="118" t="s">
        <v>373</v>
      </c>
      <c r="B50" s="118" t="s">
        <v>376</v>
      </c>
      <c r="C50" s="118" t="s">
        <v>377</v>
      </c>
      <c r="D50" s="118" t="s">
        <v>237</v>
      </c>
      <c r="E50" s="118" t="s">
        <v>244</v>
      </c>
      <c r="F50" s="118" t="s">
        <v>245</v>
      </c>
      <c r="G50" s="118" t="s">
        <v>378</v>
      </c>
      <c r="H50" s="118" t="s">
        <v>379</v>
      </c>
      <c r="I50" s="119">
        <v>4960</v>
      </c>
      <c r="J50" s="119"/>
      <c r="K50" s="120"/>
      <c r="L50" s="119"/>
      <c r="M50" s="119"/>
      <c r="N50" s="119">
        <v>4960</v>
      </c>
      <c r="O50" s="119"/>
      <c r="P50" s="119"/>
      <c r="Q50" s="119"/>
      <c r="R50" s="119"/>
      <c r="S50" s="119"/>
      <c r="T50" s="119"/>
      <c r="U50" s="119"/>
      <c r="V50" s="119"/>
      <c r="W50" s="119"/>
    </row>
    <row r="51" spans="1:23" s="121" customFormat="1" ht="15.75" customHeight="1">
      <c r="A51" s="118" t="s">
        <v>373</v>
      </c>
      <c r="B51" s="118" t="s">
        <v>380</v>
      </c>
      <c r="C51" s="118" t="s">
        <v>381</v>
      </c>
      <c r="D51" s="118" t="s">
        <v>237</v>
      </c>
      <c r="E51" s="118" t="s">
        <v>244</v>
      </c>
      <c r="F51" s="118" t="s">
        <v>245</v>
      </c>
      <c r="G51" s="118" t="s">
        <v>326</v>
      </c>
      <c r="H51" s="118" t="s">
        <v>327</v>
      </c>
      <c r="I51" s="119">
        <v>632558.18999999994</v>
      </c>
      <c r="J51" s="119"/>
      <c r="K51" s="120"/>
      <c r="L51" s="119"/>
      <c r="M51" s="119"/>
      <c r="N51" s="119">
        <v>632558.18999999994</v>
      </c>
      <c r="O51" s="119"/>
      <c r="P51" s="119"/>
      <c r="Q51" s="119"/>
      <c r="R51" s="119"/>
      <c r="S51" s="119"/>
      <c r="T51" s="119"/>
      <c r="U51" s="119"/>
      <c r="V51" s="119"/>
      <c r="W51" s="119"/>
    </row>
    <row r="52" spans="1:23" s="121" customFormat="1" ht="15.75" customHeight="1">
      <c r="A52" s="118" t="s">
        <v>373</v>
      </c>
      <c r="B52" s="118" t="s">
        <v>382</v>
      </c>
      <c r="C52" s="118" t="s">
        <v>383</v>
      </c>
      <c r="D52" s="118" t="s">
        <v>237</v>
      </c>
      <c r="E52" s="118" t="s">
        <v>244</v>
      </c>
      <c r="F52" s="118" t="s">
        <v>245</v>
      </c>
      <c r="G52" s="118" t="s">
        <v>345</v>
      </c>
      <c r="H52" s="118" t="s">
        <v>346</v>
      </c>
      <c r="I52" s="119">
        <v>42274.5</v>
      </c>
      <c r="J52" s="119"/>
      <c r="K52" s="120"/>
      <c r="L52" s="119"/>
      <c r="M52" s="119"/>
      <c r="N52" s="119">
        <v>42274.5</v>
      </c>
      <c r="O52" s="119"/>
      <c r="P52" s="119"/>
      <c r="Q52" s="119"/>
      <c r="R52" s="119"/>
      <c r="S52" s="119"/>
      <c r="T52" s="119"/>
      <c r="U52" s="119"/>
      <c r="V52" s="119"/>
      <c r="W52" s="119"/>
    </row>
    <row r="53" spans="1:23" s="121" customFormat="1" ht="15.75" customHeight="1">
      <c r="A53" s="118" t="s">
        <v>373</v>
      </c>
      <c r="B53" s="118" t="s">
        <v>382</v>
      </c>
      <c r="C53" s="118" t="s">
        <v>383</v>
      </c>
      <c r="D53" s="118" t="s">
        <v>237</v>
      </c>
      <c r="E53" s="118" t="s">
        <v>244</v>
      </c>
      <c r="F53" s="118" t="s">
        <v>245</v>
      </c>
      <c r="G53" s="118" t="s">
        <v>347</v>
      </c>
      <c r="H53" s="118" t="s">
        <v>348</v>
      </c>
      <c r="I53" s="119">
        <v>110326.59</v>
      </c>
      <c r="J53" s="119"/>
      <c r="K53" s="120"/>
      <c r="L53" s="119"/>
      <c r="M53" s="119"/>
      <c r="N53" s="119">
        <v>110326.59</v>
      </c>
      <c r="O53" s="119"/>
      <c r="P53" s="119"/>
      <c r="Q53" s="119"/>
      <c r="R53" s="119"/>
      <c r="S53" s="119"/>
      <c r="T53" s="119"/>
      <c r="U53" s="119"/>
      <c r="V53" s="119"/>
      <c r="W53" s="119"/>
    </row>
    <row r="54" spans="1:23" s="121" customFormat="1" ht="15.75" customHeight="1">
      <c r="A54" s="118" t="s">
        <v>373</v>
      </c>
      <c r="B54" s="118" t="s">
        <v>382</v>
      </c>
      <c r="C54" s="118" t="s">
        <v>383</v>
      </c>
      <c r="D54" s="118" t="s">
        <v>237</v>
      </c>
      <c r="E54" s="118" t="s">
        <v>244</v>
      </c>
      <c r="F54" s="118" t="s">
        <v>245</v>
      </c>
      <c r="G54" s="118" t="s">
        <v>349</v>
      </c>
      <c r="H54" s="118" t="s">
        <v>350</v>
      </c>
      <c r="I54" s="119">
        <v>1589</v>
      </c>
      <c r="J54" s="119"/>
      <c r="K54" s="120"/>
      <c r="L54" s="119"/>
      <c r="M54" s="119"/>
      <c r="N54" s="119">
        <v>1589</v>
      </c>
      <c r="O54" s="119"/>
      <c r="P54" s="119"/>
      <c r="Q54" s="119"/>
      <c r="R54" s="119"/>
      <c r="S54" s="119"/>
      <c r="T54" s="119"/>
      <c r="U54" s="119"/>
      <c r="V54" s="119"/>
      <c r="W54" s="119"/>
    </row>
    <row r="55" spans="1:23" s="121" customFormat="1" ht="15.75" customHeight="1">
      <c r="A55" s="118" t="s">
        <v>373</v>
      </c>
      <c r="B55" s="118" t="s">
        <v>382</v>
      </c>
      <c r="C55" s="118" t="s">
        <v>383</v>
      </c>
      <c r="D55" s="118" t="s">
        <v>237</v>
      </c>
      <c r="E55" s="118" t="s">
        <v>244</v>
      </c>
      <c r="F55" s="118" t="s">
        <v>245</v>
      </c>
      <c r="G55" s="118" t="s">
        <v>349</v>
      </c>
      <c r="H55" s="118" t="s">
        <v>350</v>
      </c>
      <c r="I55" s="119">
        <v>38440</v>
      </c>
      <c r="J55" s="119"/>
      <c r="K55" s="120"/>
      <c r="L55" s="119"/>
      <c r="M55" s="119"/>
      <c r="N55" s="119">
        <v>38440</v>
      </c>
      <c r="O55" s="119"/>
      <c r="P55" s="119"/>
      <c r="Q55" s="119"/>
      <c r="R55" s="119"/>
      <c r="S55" s="119"/>
      <c r="T55" s="119"/>
      <c r="U55" s="119"/>
      <c r="V55" s="119"/>
      <c r="W55" s="119"/>
    </row>
    <row r="56" spans="1:23" s="121" customFormat="1" ht="15.75" customHeight="1">
      <c r="A56" s="118" t="s">
        <v>373</v>
      </c>
      <c r="B56" s="118" t="s">
        <v>382</v>
      </c>
      <c r="C56" s="118" t="s">
        <v>383</v>
      </c>
      <c r="D56" s="118" t="s">
        <v>237</v>
      </c>
      <c r="E56" s="118" t="s">
        <v>244</v>
      </c>
      <c r="F56" s="118" t="s">
        <v>245</v>
      </c>
      <c r="G56" s="118" t="s">
        <v>378</v>
      </c>
      <c r="H56" s="118" t="s">
        <v>379</v>
      </c>
      <c r="I56" s="119">
        <v>101980</v>
      </c>
      <c r="J56" s="119"/>
      <c r="K56" s="120"/>
      <c r="L56" s="119"/>
      <c r="M56" s="119"/>
      <c r="N56" s="119">
        <v>101980</v>
      </c>
      <c r="O56" s="119"/>
      <c r="P56" s="119"/>
      <c r="Q56" s="119"/>
      <c r="R56" s="119"/>
      <c r="S56" s="119"/>
      <c r="T56" s="119"/>
      <c r="U56" s="119"/>
      <c r="V56" s="119"/>
      <c r="W56" s="119"/>
    </row>
    <row r="57" spans="1:23" s="121" customFormat="1" ht="15.75" customHeight="1">
      <c r="A57" s="118" t="s">
        <v>373</v>
      </c>
      <c r="B57" s="118" t="s">
        <v>382</v>
      </c>
      <c r="C57" s="118" t="s">
        <v>383</v>
      </c>
      <c r="D57" s="118" t="s">
        <v>237</v>
      </c>
      <c r="E57" s="118" t="s">
        <v>244</v>
      </c>
      <c r="F57" s="118" t="s">
        <v>245</v>
      </c>
      <c r="G57" s="118" t="s">
        <v>351</v>
      </c>
      <c r="H57" s="118" t="s">
        <v>352</v>
      </c>
      <c r="I57" s="119">
        <v>10640.21</v>
      </c>
      <c r="J57" s="119"/>
      <c r="K57" s="120"/>
      <c r="L57" s="119"/>
      <c r="M57" s="119"/>
      <c r="N57" s="119">
        <v>10640.21</v>
      </c>
      <c r="O57" s="119"/>
      <c r="P57" s="119"/>
      <c r="Q57" s="119"/>
      <c r="R57" s="119"/>
      <c r="S57" s="119"/>
      <c r="T57" s="119"/>
      <c r="U57" s="119"/>
      <c r="V57" s="119"/>
      <c r="W57" s="119"/>
    </row>
    <row r="58" spans="1:23" s="121" customFormat="1" ht="15.75" customHeight="1">
      <c r="A58" s="118" t="s">
        <v>373</v>
      </c>
      <c r="B58" s="118" t="s">
        <v>382</v>
      </c>
      <c r="C58" s="118" t="s">
        <v>383</v>
      </c>
      <c r="D58" s="118" t="s">
        <v>237</v>
      </c>
      <c r="E58" s="118" t="s">
        <v>244</v>
      </c>
      <c r="F58" s="118" t="s">
        <v>245</v>
      </c>
      <c r="G58" s="118" t="s">
        <v>353</v>
      </c>
      <c r="H58" s="118" t="s">
        <v>354</v>
      </c>
      <c r="I58" s="119">
        <v>20203.73</v>
      </c>
      <c r="J58" s="119"/>
      <c r="K58" s="120"/>
      <c r="L58" s="119"/>
      <c r="M58" s="119"/>
      <c r="N58" s="119">
        <v>20203.73</v>
      </c>
      <c r="O58" s="119"/>
      <c r="P58" s="119"/>
      <c r="Q58" s="119"/>
      <c r="R58" s="119"/>
      <c r="S58" s="119"/>
      <c r="T58" s="119"/>
      <c r="U58" s="119"/>
      <c r="V58" s="119"/>
      <c r="W58" s="119"/>
    </row>
    <row r="59" spans="1:23" s="121" customFormat="1" ht="15.75" customHeight="1">
      <c r="A59" s="118" t="s">
        <v>373</v>
      </c>
      <c r="B59" s="118" t="s">
        <v>382</v>
      </c>
      <c r="C59" s="118" t="s">
        <v>383</v>
      </c>
      <c r="D59" s="118" t="s">
        <v>237</v>
      </c>
      <c r="E59" s="118" t="s">
        <v>244</v>
      </c>
      <c r="F59" s="118" t="s">
        <v>245</v>
      </c>
      <c r="G59" s="118" t="s">
        <v>384</v>
      </c>
      <c r="H59" s="118" t="s">
        <v>385</v>
      </c>
      <c r="I59" s="119">
        <v>2323</v>
      </c>
      <c r="J59" s="119"/>
      <c r="K59" s="120"/>
      <c r="L59" s="119"/>
      <c r="M59" s="119"/>
      <c r="N59" s="119">
        <v>2323</v>
      </c>
      <c r="O59" s="119"/>
      <c r="P59" s="119"/>
      <c r="Q59" s="119"/>
      <c r="R59" s="119"/>
      <c r="S59" s="119"/>
      <c r="T59" s="119"/>
      <c r="U59" s="119"/>
      <c r="V59" s="119"/>
      <c r="W59" s="119"/>
    </row>
    <row r="60" spans="1:23" s="121" customFormat="1" ht="15.75" customHeight="1">
      <c r="A60" s="118" t="s">
        <v>373</v>
      </c>
      <c r="B60" s="118" t="s">
        <v>386</v>
      </c>
      <c r="C60" s="118" t="s">
        <v>387</v>
      </c>
      <c r="D60" s="118" t="s">
        <v>237</v>
      </c>
      <c r="E60" s="118" t="s">
        <v>244</v>
      </c>
      <c r="F60" s="118" t="s">
        <v>245</v>
      </c>
      <c r="G60" s="118" t="s">
        <v>318</v>
      </c>
      <c r="H60" s="118" t="s">
        <v>319</v>
      </c>
      <c r="I60" s="119">
        <v>12039.7</v>
      </c>
      <c r="J60" s="119"/>
      <c r="K60" s="120"/>
      <c r="L60" s="119"/>
      <c r="M60" s="119"/>
      <c r="N60" s="119">
        <v>12039.7</v>
      </c>
      <c r="O60" s="119"/>
      <c r="P60" s="119"/>
      <c r="Q60" s="119"/>
      <c r="R60" s="119"/>
      <c r="S60" s="119"/>
      <c r="T60" s="119"/>
      <c r="U60" s="119"/>
      <c r="V60" s="119"/>
      <c r="W60" s="119"/>
    </row>
    <row r="61" spans="1:23" s="121" customFormat="1" ht="15.75" customHeight="1">
      <c r="A61" s="118" t="s">
        <v>373</v>
      </c>
      <c r="B61" s="118" t="s">
        <v>386</v>
      </c>
      <c r="C61" s="118" t="s">
        <v>387</v>
      </c>
      <c r="D61" s="118" t="s">
        <v>237</v>
      </c>
      <c r="E61" s="118" t="s">
        <v>244</v>
      </c>
      <c r="F61" s="118" t="s">
        <v>245</v>
      </c>
      <c r="G61" s="118" t="s">
        <v>347</v>
      </c>
      <c r="H61" s="118" t="s">
        <v>348</v>
      </c>
      <c r="I61" s="119">
        <v>12978.27</v>
      </c>
      <c r="J61" s="119"/>
      <c r="K61" s="120"/>
      <c r="L61" s="119"/>
      <c r="M61" s="119"/>
      <c r="N61" s="119">
        <v>12978.27</v>
      </c>
      <c r="O61" s="119"/>
      <c r="P61" s="119"/>
      <c r="Q61" s="119"/>
      <c r="R61" s="119"/>
      <c r="S61" s="119"/>
      <c r="T61" s="119"/>
      <c r="U61" s="119"/>
      <c r="V61" s="119"/>
      <c r="W61" s="119"/>
    </row>
    <row r="62" spans="1:23" s="121" customFormat="1" ht="15.75" customHeight="1">
      <c r="A62" s="118" t="s">
        <v>373</v>
      </c>
      <c r="B62" s="118" t="s">
        <v>388</v>
      </c>
      <c r="C62" s="118" t="s">
        <v>389</v>
      </c>
      <c r="D62" s="118" t="s">
        <v>237</v>
      </c>
      <c r="E62" s="118" t="s">
        <v>244</v>
      </c>
      <c r="F62" s="118" t="s">
        <v>245</v>
      </c>
      <c r="G62" s="118" t="s">
        <v>326</v>
      </c>
      <c r="H62" s="118" t="s">
        <v>327</v>
      </c>
      <c r="I62" s="119">
        <v>70560</v>
      </c>
      <c r="J62" s="119"/>
      <c r="K62" s="120"/>
      <c r="L62" s="119"/>
      <c r="M62" s="119"/>
      <c r="N62" s="119">
        <v>70560</v>
      </c>
      <c r="O62" s="119"/>
      <c r="P62" s="119"/>
      <c r="Q62" s="119"/>
      <c r="R62" s="119"/>
      <c r="S62" s="119"/>
      <c r="T62" s="119"/>
      <c r="U62" s="119"/>
      <c r="V62" s="119"/>
      <c r="W62" s="119"/>
    </row>
    <row r="63" spans="1:23" s="121" customFormat="1" ht="15.75" customHeight="1">
      <c r="A63" s="118" t="s">
        <v>373</v>
      </c>
      <c r="B63" s="118" t="s">
        <v>390</v>
      </c>
      <c r="C63" s="118" t="s">
        <v>391</v>
      </c>
      <c r="D63" s="118" t="s">
        <v>237</v>
      </c>
      <c r="E63" s="118" t="s">
        <v>244</v>
      </c>
      <c r="F63" s="118" t="s">
        <v>245</v>
      </c>
      <c r="G63" s="118" t="s">
        <v>384</v>
      </c>
      <c r="H63" s="118" t="s">
        <v>385</v>
      </c>
      <c r="I63" s="119">
        <v>24254.400000000001</v>
      </c>
      <c r="J63" s="119"/>
      <c r="K63" s="120"/>
      <c r="L63" s="119"/>
      <c r="M63" s="119"/>
      <c r="N63" s="119">
        <v>24254.400000000001</v>
      </c>
      <c r="O63" s="119"/>
      <c r="P63" s="119"/>
      <c r="Q63" s="119"/>
      <c r="R63" s="119"/>
      <c r="S63" s="119"/>
      <c r="T63" s="119"/>
      <c r="U63" s="119"/>
      <c r="V63" s="119"/>
      <c r="W63" s="119"/>
    </row>
    <row r="64" spans="1:23" s="121" customFormat="1" ht="15.75" customHeight="1">
      <c r="A64" s="118" t="s">
        <v>373</v>
      </c>
      <c r="B64" s="118" t="s">
        <v>392</v>
      </c>
      <c r="C64" s="118" t="s">
        <v>393</v>
      </c>
      <c r="D64" s="118" t="s">
        <v>237</v>
      </c>
      <c r="E64" s="118" t="s">
        <v>244</v>
      </c>
      <c r="F64" s="118" t="s">
        <v>245</v>
      </c>
      <c r="G64" s="118" t="s">
        <v>318</v>
      </c>
      <c r="H64" s="118" t="s">
        <v>319</v>
      </c>
      <c r="I64" s="119">
        <v>11374</v>
      </c>
      <c r="J64" s="119"/>
      <c r="K64" s="120"/>
      <c r="L64" s="119"/>
      <c r="M64" s="119"/>
      <c r="N64" s="119">
        <v>11374</v>
      </c>
      <c r="O64" s="119"/>
      <c r="P64" s="119"/>
      <c r="Q64" s="119"/>
      <c r="R64" s="119"/>
      <c r="S64" s="119"/>
      <c r="T64" s="119"/>
      <c r="U64" s="119"/>
      <c r="V64" s="119"/>
      <c r="W64" s="119"/>
    </row>
    <row r="65" spans="1:23" s="121" customFormat="1" ht="15.75" customHeight="1">
      <c r="A65" s="118" t="s">
        <v>373</v>
      </c>
      <c r="B65" s="118" t="s">
        <v>392</v>
      </c>
      <c r="C65" s="118" t="s">
        <v>393</v>
      </c>
      <c r="D65" s="118" t="s">
        <v>237</v>
      </c>
      <c r="E65" s="118" t="s">
        <v>244</v>
      </c>
      <c r="F65" s="118" t="s">
        <v>245</v>
      </c>
      <c r="G65" s="118" t="s">
        <v>349</v>
      </c>
      <c r="H65" s="118" t="s">
        <v>350</v>
      </c>
      <c r="I65" s="119">
        <v>5250</v>
      </c>
      <c r="J65" s="119"/>
      <c r="K65" s="120"/>
      <c r="L65" s="119"/>
      <c r="M65" s="119"/>
      <c r="N65" s="119">
        <v>5250</v>
      </c>
      <c r="O65" s="119"/>
      <c r="P65" s="119"/>
      <c r="Q65" s="119"/>
      <c r="R65" s="119"/>
      <c r="S65" s="119"/>
      <c r="T65" s="119"/>
      <c r="U65" s="119"/>
      <c r="V65" s="119"/>
      <c r="W65" s="119"/>
    </row>
    <row r="66" spans="1:23" s="121" customFormat="1" ht="15.75" customHeight="1">
      <c r="A66" s="118" t="s">
        <v>373</v>
      </c>
      <c r="B66" s="118" t="s">
        <v>392</v>
      </c>
      <c r="C66" s="118" t="s">
        <v>393</v>
      </c>
      <c r="D66" s="118" t="s">
        <v>237</v>
      </c>
      <c r="E66" s="118" t="s">
        <v>244</v>
      </c>
      <c r="F66" s="118" t="s">
        <v>245</v>
      </c>
      <c r="G66" s="118" t="s">
        <v>355</v>
      </c>
      <c r="H66" s="118" t="s">
        <v>356</v>
      </c>
      <c r="I66" s="119">
        <v>188870</v>
      </c>
      <c r="J66" s="119"/>
      <c r="K66" s="120"/>
      <c r="L66" s="119"/>
      <c r="M66" s="119"/>
      <c r="N66" s="119">
        <v>188870</v>
      </c>
      <c r="O66" s="119"/>
      <c r="P66" s="119"/>
      <c r="Q66" s="119"/>
      <c r="R66" s="119"/>
      <c r="S66" s="119"/>
      <c r="T66" s="119"/>
      <c r="U66" s="119"/>
      <c r="V66" s="119"/>
      <c r="W66" s="119"/>
    </row>
    <row r="67" spans="1:23" s="121" customFormat="1" ht="15.75" customHeight="1">
      <c r="A67" s="118" t="s">
        <v>373</v>
      </c>
      <c r="B67" s="118" t="s">
        <v>394</v>
      </c>
      <c r="C67" s="118" t="s">
        <v>395</v>
      </c>
      <c r="D67" s="118" t="s">
        <v>237</v>
      </c>
      <c r="E67" s="118" t="s">
        <v>244</v>
      </c>
      <c r="F67" s="118" t="s">
        <v>245</v>
      </c>
      <c r="G67" s="118" t="s">
        <v>355</v>
      </c>
      <c r="H67" s="118" t="s">
        <v>356</v>
      </c>
      <c r="I67" s="119">
        <v>17360</v>
      </c>
      <c r="J67" s="119"/>
      <c r="K67" s="120"/>
      <c r="L67" s="119"/>
      <c r="M67" s="119"/>
      <c r="N67" s="119">
        <v>17360</v>
      </c>
      <c r="O67" s="119"/>
      <c r="P67" s="119"/>
      <c r="Q67" s="119"/>
      <c r="R67" s="119"/>
      <c r="S67" s="119"/>
      <c r="T67" s="119"/>
      <c r="U67" s="119"/>
      <c r="V67" s="119"/>
      <c r="W67" s="119"/>
    </row>
    <row r="68" spans="1:23" s="121" customFormat="1" ht="15.75" customHeight="1">
      <c r="A68" s="118" t="s">
        <v>373</v>
      </c>
      <c r="B68" s="118" t="s">
        <v>396</v>
      </c>
      <c r="C68" s="118" t="s">
        <v>397</v>
      </c>
      <c r="D68" s="118" t="s">
        <v>237</v>
      </c>
      <c r="E68" s="118" t="s">
        <v>244</v>
      </c>
      <c r="F68" s="118" t="s">
        <v>245</v>
      </c>
      <c r="G68" s="118" t="s">
        <v>326</v>
      </c>
      <c r="H68" s="118" t="s">
        <v>327</v>
      </c>
      <c r="I68" s="119">
        <v>3600</v>
      </c>
      <c r="J68" s="119"/>
      <c r="K68" s="120"/>
      <c r="L68" s="119"/>
      <c r="M68" s="119"/>
      <c r="N68" s="119">
        <v>3600</v>
      </c>
      <c r="O68" s="119"/>
      <c r="P68" s="119"/>
      <c r="Q68" s="119"/>
      <c r="R68" s="119"/>
      <c r="S68" s="119"/>
      <c r="T68" s="119"/>
      <c r="U68" s="119"/>
      <c r="V68" s="119"/>
      <c r="W68" s="119"/>
    </row>
    <row r="69" spans="1:23" s="121" customFormat="1" ht="15.75" customHeight="1">
      <c r="A69" s="118" t="s">
        <v>373</v>
      </c>
      <c r="B69" s="118" t="s">
        <v>398</v>
      </c>
      <c r="C69" s="118" t="s">
        <v>399</v>
      </c>
      <c r="D69" s="118" t="s">
        <v>237</v>
      </c>
      <c r="E69" s="118" t="s">
        <v>244</v>
      </c>
      <c r="F69" s="118" t="s">
        <v>245</v>
      </c>
      <c r="G69" s="118" t="s">
        <v>326</v>
      </c>
      <c r="H69" s="118" t="s">
        <v>327</v>
      </c>
      <c r="I69" s="119">
        <v>372080</v>
      </c>
      <c r="J69" s="119">
        <v>372080</v>
      </c>
      <c r="K69" s="120">
        <v>372080</v>
      </c>
      <c r="L69" s="119"/>
      <c r="M69" s="119"/>
      <c r="N69" s="119"/>
      <c r="O69" s="119"/>
      <c r="P69" s="119"/>
      <c r="Q69" s="119"/>
      <c r="R69" s="119"/>
      <c r="S69" s="119"/>
      <c r="T69" s="119"/>
      <c r="U69" s="119"/>
      <c r="V69" s="119"/>
      <c r="W69" s="119"/>
    </row>
    <row r="70" spans="1:23" ht="15.75" customHeight="1">
      <c r="A70" s="195" t="s">
        <v>133</v>
      </c>
      <c r="B70" s="196"/>
      <c r="C70" s="196"/>
      <c r="D70" s="196"/>
      <c r="E70" s="196"/>
      <c r="F70" s="196"/>
      <c r="G70" s="196"/>
      <c r="H70" s="153"/>
      <c r="I70" s="90">
        <v>4407162.46</v>
      </c>
      <c r="J70" s="90">
        <v>3064467.17</v>
      </c>
      <c r="K70" s="41">
        <v>3064467.17</v>
      </c>
      <c r="L70" s="90">
        <v>30000</v>
      </c>
      <c r="M70" s="90"/>
      <c r="N70" s="90">
        <v>1312695.29</v>
      </c>
      <c r="O70" s="90"/>
      <c r="P70" s="90"/>
      <c r="Q70" s="90"/>
      <c r="R70" s="90"/>
      <c r="S70" s="90"/>
      <c r="T70" s="90"/>
      <c r="U70" s="90"/>
      <c r="V70" s="90"/>
      <c r="W70" s="90"/>
    </row>
  </sheetData>
  <mergeCells count="28">
    <mergeCell ref="A70:H70"/>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5:A8"/>
    <mergeCell ref="B5:B8"/>
    <mergeCell ref="C5:C8"/>
    <mergeCell ref="D5:D8"/>
    <mergeCell ref="E5:E8"/>
    <mergeCell ref="F5:F8"/>
    <mergeCell ref="G5:G8"/>
    <mergeCell ref="H5:H8"/>
  </mergeCells>
  <phoneticPr fontId="16"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71"/>
  <sheetViews>
    <sheetView showZeros="0" workbookViewId="0">
      <pane ySplit="1" topLeftCell="A2" activePane="bottomLeft" state="frozen"/>
      <selection pane="bottomLeft" activeCell="C13" sqref="C13"/>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3" t="s">
        <v>167</v>
      </c>
    </row>
    <row r="3" spans="1:10" ht="39.75" customHeight="1">
      <c r="A3" s="217" t="str">
        <f>"2025"&amp;"年部门项目支出绩效目标表"</f>
        <v>2025年部门项目支出绩效目标表</v>
      </c>
      <c r="B3" s="200"/>
      <c r="C3" s="200"/>
      <c r="D3" s="200"/>
      <c r="E3" s="200"/>
      <c r="F3" s="199"/>
      <c r="G3" s="200"/>
      <c r="H3" s="199"/>
      <c r="I3" s="199"/>
      <c r="J3" s="200"/>
    </row>
    <row r="4" spans="1:10" ht="17.25" customHeight="1">
      <c r="A4" s="201" t="str">
        <f>"单位名称："&amp;"寻甸回族彝族自治县凤合镇中心学校"</f>
        <v>单位名称：寻甸回族彝族自治县凤合镇中心学校</v>
      </c>
      <c r="B4" s="148"/>
      <c r="C4" s="148"/>
      <c r="D4" s="148"/>
      <c r="E4" s="148"/>
      <c r="F4" s="148"/>
      <c r="G4" s="148"/>
      <c r="H4" s="148"/>
      <c r="I4" s="91"/>
      <c r="J4" s="91"/>
    </row>
    <row r="5" spans="1:10" ht="44.25" customHeight="1">
      <c r="A5" s="31" t="s">
        <v>145</v>
      </c>
      <c r="B5" s="31" t="s">
        <v>168</v>
      </c>
      <c r="C5" s="31" t="s">
        <v>169</v>
      </c>
      <c r="D5" s="31" t="s">
        <v>170</v>
      </c>
      <c r="E5" s="31" t="s">
        <v>171</v>
      </c>
      <c r="F5" s="32" t="s">
        <v>172</v>
      </c>
      <c r="G5" s="31" t="s">
        <v>173</v>
      </c>
      <c r="H5" s="32" t="s">
        <v>174</v>
      </c>
      <c r="I5" s="32" t="s">
        <v>175</v>
      </c>
      <c r="J5" s="31" t="s">
        <v>176</v>
      </c>
    </row>
    <row r="6" spans="1:10" ht="18.75" customHeight="1">
      <c r="A6" s="62">
        <v>1</v>
      </c>
      <c r="B6" s="62">
        <v>2</v>
      </c>
      <c r="C6" s="62">
        <v>3</v>
      </c>
      <c r="D6" s="62">
        <v>4</v>
      </c>
      <c r="E6" s="62">
        <v>5</v>
      </c>
      <c r="F6" s="87">
        <v>6</v>
      </c>
      <c r="G6" s="62">
        <v>7</v>
      </c>
      <c r="H6" s="87">
        <v>8</v>
      </c>
      <c r="I6" s="87">
        <v>9</v>
      </c>
      <c r="J6" s="62">
        <v>10</v>
      </c>
    </row>
    <row r="7" spans="1:10" ht="42" customHeight="1">
      <c r="A7" s="13" t="s">
        <v>237</v>
      </c>
      <c r="B7" s="33"/>
      <c r="C7" s="33"/>
      <c r="D7" s="33"/>
      <c r="E7" s="34"/>
      <c r="F7" s="93"/>
      <c r="G7" s="34"/>
      <c r="H7" s="93"/>
      <c r="I7" s="93"/>
      <c r="J7" s="34"/>
    </row>
    <row r="8" spans="1:10" ht="37.5" customHeight="1">
      <c r="A8" s="218" t="s">
        <v>362</v>
      </c>
      <c r="B8" s="219" t="s">
        <v>400</v>
      </c>
      <c r="C8" s="95" t="s">
        <v>401</v>
      </c>
      <c r="D8" s="95" t="s">
        <v>402</v>
      </c>
      <c r="E8" s="13" t="s">
        <v>403</v>
      </c>
      <c r="F8" s="95" t="s">
        <v>404</v>
      </c>
      <c r="G8" s="13" t="s">
        <v>405</v>
      </c>
      <c r="H8" s="95" t="s">
        <v>406</v>
      </c>
      <c r="I8" s="95" t="s">
        <v>407</v>
      </c>
      <c r="J8" s="13" t="s">
        <v>408</v>
      </c>
    </row>
    <row r="9" spans="1:10" ht="37.5" customHeight="1">
      <c r="A9" s="218" t="s">
        <v>362</v>
      </c>
      <c r="B9" s="219" t="s">
        <v>400</v>
      </c>
      <c r="C9" s="95" t="s">
        <v>401</v>
      </c>
      <c r="D9" s="95" t="s">
        <v>409</v>
      </c>
      <c r="E9" s="13" t="s">
        <v>410</v>
      </c>
      <c r="F9" s="95" t="s">
        <v>411</v>
      </c>
      <c r="G9" s="13" t="s">
        <v>412</v>
      </c>
      <c r="H9" s="95" t="s">
        <v>406</v>
      </c>
      <c r="I9" s="95" t="s">
        <v>407</v>
      </c>
      <c r="J9" s="13" t="s">
        <v>413</v>
      </c>
    </row>
    <row r="10" spans="1:10" ht="37.5" customHeight="1">
      <c r="A10" s="218" t="s">
        <v>362</v>
      </c>
      <c r="B10" s="219" t="s">
        <v>400</v>
      </c>
      <c r="C10" s="95" t="s">
        <v>401</v>
      </c>
      <c r="D10" s="95" t="s">
        <v>409</v>
      </c>
      <c r="E10" s="13" t="s">
        <v>414</v>
      </c>
      <c r="F10" s="95" t="s">
        <v>404</v>
      </c>
      <c r="G10" s="13" t="s">
        <v>405</v>
      </c>
      <c r="H10" s="95" t="s">
        <v>406</v>
      </c>
      <c r="I10" s="95" t="s">
        <v>407</v>
      </c>
      <c r="J10" s="13" t="s">
        <v>415</v>
      </c>
    </row>
    <row r="11" spans="1:10" ht="37.5" customHeight="1">
      <c r="A11" s="218" t="s">
        <v>362</v>
      </c>
      <c r="B11" s="219" t="s">
        <v>400</v>
      </c>
      <c r="C11" s="95" t="s">
        <v>401</v>
      </c>
      <c r="D11" s="95" t="s">
        <v>409</v>
      </c>
      <c r="E11" s="13" t="s">
        <v>416</v>
      </c>
      <c r="F11" s="95" t="s">
        <v>411</v>
      </c>
      <c r="G11" s="13" t="s">
        <v>412</v>
      </c>
      <c r="H11" s="95" t="s">
        <v>406</v>
      </c>
      <c r="I11" s="95" t="s">
        <v>407</v>
      </c>
      <c r="J11" s="13" t="s">
        <v>417</v>
      </c>
    </row>
    <row r="12" spans="1:10" ht="37.5" customHeight="1">
      <c r="A12" s="218" t="s">
        <v>362</v>
      </c>
      <c r="B12" s="219" t="s">
        <v>400</v>
      </c>
      <c r="C12" s="95" t="s">
        <v>401</v>
      </c>
      <c r="D12" s="95" t="s">
        <v>418</v>
      </c>
      <c r="E12" s="13" t="s">
        <v>419</v>
      </c>
      <c r="F12" s="95" t="s">
        <v>411</v>
      </c>
      <c r="G12" s="13" t="s">
        <v>420</v>
      </c>
      <c r="H12" s="95" t="s">
        <v>406</v>
      </c>
      <c r="I12" s="95" t="s">
        <v>407</v>
      </c>
      <c r="J12" s="13" t="s">
        <v>421</v>
      </c>
    </row>
    <row r="13" spans="1:10" ht="37.5" customHeight="1">
      <c r="A13" s="218" t="s">
        <v>362</v>
      </c>
      <c r="B13" s="219" t="s">
        <v>400</v>
      </c>
      <c r="C13" s="95" t="s">
        <v>422</v>
      </c>
      <c r="D13" s="95" t="s">
        <v>423</v>
      </c>
      <c r="E13" s="13" t="s">
        <v>424</v>
      </c>
      <c r="F13" s="95" t="s">
        <v>404</v>
      </c>
      <c r="G13" s="13" t="s">
        <v>405</v>
      </c>
      <c r="H13" s="95" t="s">
        <v>406</v>
      </c>
      <c r="I13" s="95" t="s">
        <v>407</v>
      </c>
      <c r="J13" s="13" t="s">
        <v>425</v>
      </c>
    </row>
    <row r="14" spans="1:10" ht="37.5" customHeight="1">
      <c r="A14" s="218" t="s">
        <v>362</v>
      </c>
      <c r="B14" s="219" t="s">
        <v>400</v>
      </c>
      <c r="C14" s="95" t="s">
        <v>422</v>
      </c>
      <c r="D14" s="95" t="s">
        <v>426</v>
      </c>
      <c r="E14" s="13" t="s">
        <v>427</v>
      </c>
      <c r="F14" s="95" t="s">
        <v>404</v>
      </c>
      <c r="G14" s="13" t="s">
        <v>428</v>
      </c>
      <c r="H14" s="95" t="s">
        <v>429</v>
      </c>
      <c r="I14" s="95" t="s">
        <v>407</v>
      </c>
      <c r="J14" s="13" t="s">
        <v>430</v>
      </c>
    </row>
    <row r="15" spans="1:10" ht="37.5" customHeight="1">
      <c r="A15" s="218" t="s">
        <v>362</v>
      </c>
      <c r="B15" s="219" t="s">
        <v>400</v>
      </c>
      <c r="C15" s="95" t="s">
        <v>431</v>
      </c>
      <c r="D15" s="95" t="s">
        <v>432</v>
      </c>
      <c r="E15" s="13" t="s">
        <v>433</v>
      </c>
      <c r="F15" s="95" t="s">
        <v>411</v>
      </c>
      <c r="G15" s="13" t="s">
        <v>434</v>
      </c>
      <c r="H15" s="95" t="s">
        <v>406</v>
      </c>
      <c r="I15" s="95" t="s">
        <v>407</v>
      </c>
      <c r="J15" s="13" t="s">
        <v>435</v>
      </c>
    </row>
    <row r="16" spans="1:10" ht="37.5" customHeight="1">
      <c r="A16" s="218" t="s">
        <v>399</v>
      </c>
      <c r="B16" s="219" t="s">
        <v>436</v>
      </c>
      <c r="C16" s="95" t="s">
        <v>401</v>
      </c>
      <c r="D16" s="95" t="s">
        <v>402</v>
      </c>
      <c r="E16" s="13" t="s">
        <v>437</v>
      </c>
      <c r="F16" s="95" t="s">
        <v>404</v>
      </c>
      <c r="G16" s="13" t="s">
        <v>438</v>
      </c>
      <c r="H16" s="95" t="s">
        <v>439</v>
      </c>
      <c r="I16" s="95" t="s">
        <v>407</v>
      </c>
      <c r="J16" s="13" t="s">
        <v>440</v>
      </c>
    </row>
    <row r="17" spans="1:10" ht="37.5" customHeight="1">
      <c r="A17" s="218" t="s">
        <v>399</v>
      </c>
      <c r="B17" s="219" t="s">
        <v>436</v>
      </c>
      <c r="C17" s="95" t="s">
        <v>401</v>
      </c>
      <c r="D17" s="95" t="s">
        <v>409</v>
      </c>
      <c r="E17" s="13" t="s">
        <v>441</v>
      </c>
      <c r="F17" s="95" t="s">
        <v>404</v>
      </c>
      <c r="G17" s="13" t="s">
        <v>405</v>
      </c>
      <c r="H17" s="95" t="s">
        <v>406</v>
      </c>
      <c r="I17" s="95" t="s">
        <v>407</v>
      </c>
      <c r="J17" s="13" t="s">
        <v>442</v>
      </c>
    </row>
    <row r="18" spans="1:10" ht="37.5" customHeight="1">
      <c r="A18" s="218" t="s">
        <v>399</v>
      </c>
      <c r="B18" s="219" t="s">
        <v>436</v>
      </c>
      <c r="C18" s="95" t="s">
        <v>401</v>
      </c>
      <c r="D18" s="95" t="s">
        <v>409</v>
      </c>
      <c r="E18" s="13" t="s">
        <v>443</v>
      </c>
      <c r="F18" s="95" t="s">
        <v>404</v>
      </c>
      <c r="G18" s="13" t="s">
        <v>405</v>
      </c>
      <c r="H18" s="95" t="s">
        <v>406</v>
      </c>
      <c r="I18" s="95" t="s">
        <v>407</v>
      </c>
      <c r="J18" s="13" t="s">
        <v>444</v>
      </c>
    </row>
    <row r="19" spans="1:10" ht="37.5" customHeight="1">
      <c r="A19" s="218" t="s">
        <v>399</v>
      </c>
      <c r="B19" s="219" t="s">
        <v>436</v>
      </c>
      <c r="C19" s="95" t="s">
        <v>401</v>
      </c>
      <c r="D19" s="95" t="s">
        <v>409</v>
      </c>
      <c r="E19" s="13" t="s">
        <v>445</v>
      </c>
      <c r="F19" s="95" t="s">
        <v>404</v>
      </c>
      <c r="G19" s="13" t="s">
        <v>405</v>
      </c>
      <c r="H19" s="95" t="s">
        <v>406</v>
      </c>
      <c r="I19" s="95" t="s">
        <v>407</v>
      </c>
      <c r="J19" s="13" t="s">
        <v>446</v>
      </c>
    </row>
    <row r="20" spans="1:10" ht="37.5" customHeight="1">
      <c r="A20" s="218" t="s">
        <v>399</v>
      </c>
      <c r="B20" s="219" t="s">
        <v>436</v>
      </c>
      <c r="C20" s="95" t="s">
        <v>401</v>
      </c>
      <c r="D20" s="95" t="s">
        <v>409</v>
      </c>
      <c r="E20" s="13" t="s">
        <v>447</v>
      </c>
      <c r="F20" s="95" t="s">
        <v>404</v>
      </c>
      <c r="G20" s="13" t="s">
        <v>81</v>
      </c>
      <c r="H20" s="95" t="s">
        <v>448</v>
      </c>
      <c r="I20" s="95" t="s">
        <v>407</v>
      </c>
      <c r="J20" s="13" t="s">
        <v>449</v>
      </c>
    </row>
    <row r="21" spans="1:10" ht="37.5" customHeight="1">
      <c r="A21" s="218" t="s">
        <v>399</v>
      </c>
      <c r="B21" s="219" t="s">
        <v>436</v>
      </c>
      <c r="C21" s="95" t="s">
        <v>401</v>
      </c>
      <c r="D21" s="95" t="s">
        <v>418</v>
      </c>
      <c r="E21" s="13" t="s">
        <v>450</v>
      </c>
      <c r="F21" s="95" t="s">
        <v>404</v>
      </c>
      <c r="G21" s="13" t="s">
        <v>405</v>
      </c>
      <c r="H21" s="95" t="s">
        <v>406</v>
      </c>
      <c r="I21" s="95" t="s">
        <v>407</v>
      </c>
      <c r="J21" s="13" t="s">
        <v>451</v>
      </c>
    </row>
    <row r="22" spans="1:10" ht="37.5" customHeight="1">
      <c r="A22" s="218" t="s">
        <v>399</v>
      </c>
      <c r="B22" s="219" t="s">
        <v>436</v>
      </c>
      <c r="C22" s="95" t="s">
        <v>422</v>
      </c>
      <c r="D22" s="95" t="s">
        <v>423</v>
      </c>
      <c r="E22" s="13" t="s">
        <v>452</v>
      </c>
      <c r="F22" s="95" t="s">
        <v>411</v>
      </c>
      <c r="G22" s="13" t="s">
        <v>453</v>
      </c>
      <c r="H22" s="95" t="s">
        <v>454</v>
      </c>
      <c r="I22" s="95" t="s">
        <v>407</v>
      </c>
      <c r="J22" s="13" t="s">
        <v>455</v>
      </c>
    </row>
    <row r="23" spans="1:10" ht="37.5" customHeight="1">
      <c r="A23" s="218" t="s">
        <v>399</v>
      </c>
      <c r="B23" s="219" t="s">
        <v>436</v>
      </c>
      <c r="C23" s="95" t="s">
        <v>422</v>
      </c>
      <c r="D23" s="95" t="s">
        <v>423</v>
      </c>
      <c r="E23" s="13" t="s">
        <v>456</v>
      </c>
      <c r="F23" s="95" t="s">
        <v>404</v>
      </c>
      <c r="G23" s="13" t="s">
        <v>405</v>
      </c>
      <c r="H23" s="95" t="s">
        <v>406</v>
      </c>
      <c r="I23" s="95" t="s">
        <v>407</v>
      </c>
      <c r="J23" s="13" t="s">
        <v>457</v>
      </c>
    </row>
    <row r="24" spans="1:10" ht="37.5" customHeight="1">
      <c r="A24" s="218" t="s">
        <v>399</v>
      </c>
      <c r="B24" s="219" t="s">
        <v>436</v>
      </c>
      <c r="C24" s="95" t="s">
        <v>431</v>
      </c>
      <c r="D24" s="95" t="s">
        <v>432</v>
      </c>
      <c r="E24" s="13" t="s">
        <v>458</v>
      </c>
      <c r="F24" s="95" t="s">
        <v>411</v>
      </c>
      <c r="G24" s="13" t="s">
        <v>412</v>
      </c>
      <c r="H24" s="95" t="s">
        <v>406</v>
      </c>
      <c r="I24" s="95" t="s">
        <v>407</v>
      </c>
      <c r="J24" s="13" t="s">
        <v>459</v>
      </c>
    </row>
    <row r="25" spans="1:10" ht="37.5" customHeight="1">
      <c r="A25" s="218" t="s">
        <v>368</v>
      </c>
      <c r="B25" s="219" t="s">
        <v>460</v>
      </c>
      <c r="C25" s="95" t="s">
        <v>401</v>
      </c>
      <c r="D25" s="95" t="s">
        <v>402</v>
      </c>
      <c r="E25" s="13" t="s">
        <v>461</v>
      </c>
      <c r="F25" s="95" t="s">
        <v>404</v>
      </c>
      <c r="G25" s="13" t="s">
        <v>405</v>
      </c>
      <c r="H25" s="95" t="s">
        <v>406</v>
      </c>
      <c r="I25" s="95" t="s">
        <v>407</v>
      </c>
      <c r="J25" s="13" t="s">
        <v>462</v>
      </c>
    </row>
    <row r="26" spans="1:10" ht="37.5" customHeight="1">
      <c r="A26" s="218" t="s">
        <v>368</v>
      </c>
      <c r="B26" s="219" t="s">
        <v>460</v>
      </c>
      <c r="C26" s="95" t="s">
        <v>401</v>
      </c>
      <c r="D26" s="95" t="s">
        <v>418</v>
      </c>
      <c r="E26" s="13" t="s">
        <v>463</v>
      </c>
      <c r="F26" s="95" t="s">
        <v>411</v>
      </c>
      <c r="G26" s="13" t="s">
        <v>434</v>
      </c>
      <c r="H26" s="95" t="s">
        <v>406</v>
      </c>
      <c r="I26" s="95" t="s">
        <v>407</v>
      </c>
      <c r="J26" s="13" t="s">
        <v>464</v>
      </c>
    </row>
    <row r="27" spans="1:10" ht="37.5" customHeight="1">
      <c r="A27" s="218" t="s">
        <v>368</v>
      </c>
      <c r="B27" s="219" t="s">
        <v>460</v>
      </c>
      <c r="C27" s="95" t="s">
        <v>422</v>
      </c>
      <c r="D27" s="95" t="s">
        <v>423</v>
      </c>
      <c r="E27" s="13" t="s">
        <v>465</v>
      </c>
      <c r="F27" s="95" t="s">
        <v>404</v>
      </c>
      <c r="G27" s="13" t="s">
        <v>428</v>
      </c>
      <c r="H27" s="95" t="s">
        <v>406</v>
      </c>
      <c r="I27" s="95" t="s">
        <v>466</v>
      </c>
      <c r="J27" s="13" t="s">
        <v>467</v>
      </c>
    </row>
    <row r="28" spans="1:10" ht="37.5" customHeight="1">
      <c r="A28" s="218" t="s">
        <v>368</v>
      </c>
      <c r="B28" s="219" t="s">
        <v>460</v>
      </c>
      <c r="C28" s="95" t="s">
        <v>422</v>
      </c>
      <c r="D28" s="95" t="s">
        <v>426</v>
      </c>
      <c r="E28" s="13" t="s">
        <v>468</v>
      </c>
      <c r="F28" s="95" t="s">
        <v>404</v>
      </c>
      <c r="G28" s="13" t="s">
        <v>428</v>
      </c>
      <c r="H28" s="95" t="s">
        <v>406</v>
      </c>
      <c r="I28" s="95" t="s">
        <v>466</v>
      </c>
      <c r="J28" s="13" t="s">
        <v>469</v>
      </c>
    </row>
    <row r="29" spans="1:10" ht="37.5" customHeight="1">
      <c r="A29" s="218" t="s">
        <v>368</v>
      </c>
      <c r="B29" s="219" t="s">
        <v>460</v>
      </c>
      <c r="C29" s="95" t="s">
        <v>431</v>
      </c>
      <c r="D29" s="95" t="s">
        <v>432</v>
      </c>
      <c r="E29" s="13" t="s">
        <v>470</v>
      </c>
      <c r="F29" s="95" t="s">
        <v>411</v>
      </c>
      <c r="G29" s="13" t="s">
        <v>471</v>
      </c>
      <c r="H29" s="95" t="s">
        <v>406</v>
      </c>
      <c r="I29" s="95" t="s">
        <v>407</v>
      </c>
      <c r="J29" s="13" t="s">
        <v>472</v>
      </c>
    </row>
    <row r="30" spans="1:10" ht="37.5" customHeight="1">
      <c r="A30" s="218" t="s">
        <v>366</v>
      </c>
      <c r="B30" s="219" t="s">
        <v>473</v>
      </c>
      <c r="C30" s="95" t="s">
        <v>401</v>
      </c>
      <c r="D30" s="95" t="s">
        <v>402</v>
      </c>
      <c r="E30" s="13" t="s">
        <v>474</v>
      </c>
      <c r="F30" s="95" t="s">
        <v>404</v>
      </c>
      <c r="G30" s="13" t="s">
        <v>405</v>
      </c>
      <c r="H30" s="95" t="s">
        <v>406</v>
      </c>
      <c r="I30" s="95" t="s">
        <v>407</v>
      </c>
      <c r="J30" s="13" t="s">
        <v>475</v>
      </c>
    </row>
    <row r="31" spans="1:10" ht="37.5" customHeight="1">
      <c r="A31" s="218" t="s">
        <v>366</v>
      </c>
      <c r="B31" s="219" t="s">
        <v>473</v>
      </c>
      <c r="C31" s="95" t="s">
        <v>401</v>
      </c>
      <c r="D31" s="95" t="s">
        <v>402</v>
      </c>
      <c r="E31" s="13" t="s">
        <v>476</v>
      </c>
      <c r="F31" s="95" t="s">
        <v>404</v>
      </c>
      <c r="G31" s="13" t="s">
        <v>405</v>
      </c>
      <c r="H31" s="95" t="s">
        <v>406</v>
      </c>
      <c r="I31" s="95" t="s">
        <v>407</v>
      </c>
      <c r="J31" s="13" t="s">
        <v>477</v>
      </c>
    </row>
    <row r="32" spans="1:10" ht="37.5" customHeight="1">
      <c r="A32" s="218" t="s">
        <v>366</v>
      </c>
      <c r="B32" s="219" t="s">
        <v>473</v>
      </c>
      <c r="C32" s="95" t="s">
        <v>401</v>
      </c>
      <c r="D32" s="95" t="s">
        <v>409</v>
      </c>
      <c r="E32" s="13" t="s">
        <v>478</v>
      </c>
      <c r="F32" s="95" t="s">
        <v>411</v>
      </c>
      <c r="G32" s="13" t="s">
        <v>412</v>
      </c>
      <c r="H32" s="95" t="s">
        <v>406</v>
      </c>
      <c r="I32" s="95" t="s">
        <v>407</v>
      </c>
      <c r="J32" s="13" t="s">
        <v>479</v>
      </c>
    </row>
    <row r="33" spans="1:10" ht="37.5" customHeight="1">
      <c r="A33" s="218" t="s">
        <v>366</v>
      </c>
      <c r="B33" s="219" t="s">
        <v>473</v>
      </c>
      <c r="C33" s="95" t="s">
        <v>401</v>
      </c>
      <c r="D33" s="95" t="s">
        <v>409</v>
      </c>
      <c r="E33" s="13" t="s">
        <v>480</v>
      </c>
      <c r="F33" s="95" t="s">
        <v>404</v>
      </c>
      <c r="G33" s="13" t="s">
        <v>405</v>
      </c>
      <c r="H33" s="95" t="s">
        <v>406</v>
      </c>
      <c r="I33" s="95" t="s">
        <v>407</v>
      </c>
      <c r="J33" s="13" t="s">
        <v>481</v>
      </c>
    </row>
    <row r="34" spans="1:10" ht="37.5" customHeight="1">
      <c r="A34" s="218" t="s">
        <v>366</v>
      </c>
      <c r="B34" s="219" t="s">
        <v>473</v>
      </c>
      <c r="C34" s="95" t="s">
        <v>401</v>
      </c>
      <c r="D34" s="95" t="s">
        <v>409</v>
      </c>
      <c r="E34" s="13" t="s">
        <v>482</v>
      </c>
      <c r="F34" s="95" t="s">
        <v>411</v>
      </c>
      <c r="G34" s="13" t="s">
        <v>412</v>
      </c>
      <c r="H34" s="95" t="s">
        <v>406</v>
      </c>
      <c r="I34" s="95" t="s">
        <v>407</v>
      </c>
      <c r="J34" s="13" t="s">
        <v>483</v>
      </c>
    </row>
    <row r="35" spans="1:10" ht="37.5" customHeight="1">
      <c r="A35" s="218" t="s">
        <v>366</v>
      </c>
      <c r="B35" s="219" t="s">
        <v>473</v>
      </c>
      <c r="C35" s="95" t="s">
        <v>401</v>
      </c>
      <c r="D35" s="95" t="s">
        <v>418</v>
      </c>
      <c r="E35" s="13" t="s">
        <v>484</v>
      </c>
      <c r="F35" s="95" t="s">
        <v>404</v>
      </c>
      <c r="G35" s="13" t="s">
        <v>405</v>
      </c>
      <c r="H35" s="95" t="s">
        <v>406</v>
      </c>
      <c r="I35" s="95" t="s">
        <v>407</v>
      </c>
      <c r="J35" s="13" t="s">
        <v>485</v>
      </c>
    </row>
    <row r="36" spans="1:10" ht="37.5" customHeight="1">
      <c r="A36" s="218" t="s">
        <v>366</v>
      </c>
      <c r="B36" s="219" t="s">
        <v>473</v>
      </c>
      <c r="C36" s="95" t="s">
        <v>422</v>
      </c>
      <c r="D36" s="95" t="s">
        <v>423</v>
      </c>
      <c r="E36" s="13" t="s">
        <v>486</v>
      </c>
      <c r="F36" s="95" t="s">
        <v>411</v>
      </c>
      <c r="G36" s="13" t="s">
        <v>405</v>
      </c>
      <c r="H36" s="95" t="s">
        <v>406</v>
      </c>
      <c r="I36" s="95" t="s">
        <v>407</v>
      </c>
      <c r="J36" s="13" t="s">
        <v>487</v>
      </c>
    </row>
    <row r="37" spans="1:10" ht="37.5" customHeight="1">
      <c r="A37" s="218" t="s">
        <v>366</v>
      </c>
      <c r="B37" s="219" t="s">
        <v>473</v>
      </c>
      <c r="C37" s="95" t="s">
        <v>431</v>
      </c>
      <c r="D37" s="95" t="s">
        <v>432</v>
      </c>
      <c r="E37" s="13" t="s">
        <v>488</v>
      </c>
      <c r="F37" s="95" t="s">
        <v>411</v>
      </c>
      <c r="G37" s="13" t="s">
        <v>471</v>
      </c>
      <c r="H37" s="95" t="s">
        <v>406</v>
      </c>
      <c r="I37" s="95" t="s">
        <v>407</v>
      </c>
      <c r="J37" s="13" t="s">
        <v>489</v>
      </c>
    </row>
    <row r="38" spans="1:10" ht="37.5" customHeight="1">
      <c r="A38" s="218" t="s">
        <v>364</v>
      </c>
      <c r="B38" s="219" t="s">
        <v>490</v>
      </c>
      <c r="C38" s="95" t="s">
        <v>401</v>
      </c>
      <c r="D38" s="95" t="s">
        <v>402</v>
      </c>
      <c r="E38" s="13" t="s">
        <v>491</v>
      </c>
      <c r="F38" s="95" t="s">
        <v>411</v>
      </c>
      <c r="G38" s="13" t="s">
        <v>434</v>
      </c>
      <c r="H38" s="95" t="s">
        <v>406</v>
      </c>
      <c r="I38" s="95" t="s">
        <v>407</v>
      </c>
      <c r="J38" s="13" t="s">
        <v>492</v>
      </c>
    </row>
    <row r="39" spans="1:10" ht="37.5" customHeight="1">
      <c r="A39" s="218" t="s">
        <v>364</v>
      </c>
      <c r="B39" s="219" t="s">
        <v>490</v>
      </c>
      <c r="C39" s="95" t="s">
        <v>401</v>
      </c>
      <c r="D39" s="95" t="s">
        <v>402</v>
      </c>
      <c r="E39" s="13" t="s">
        <v>493</v>
      </c>
      <c r="F39" s="95" t="s">
        <v>404</v>
      </c>
      <c r="G39" s="13" t="s">
        <v>405</v>
      </c>
      <c r="H39" s="95" t="s">
        <v>406</v>
      </c>
      <c r="I39" s="95" t="s">
        <v>407</v>
      </c>
      <c r="J39" s="13" t="s">
        <v>494</v>
      </c>
    </row>
    <row r="40" spans="1:10" ht="37.5" customHeight="1">
      <c r="A40" s="218" t="s">
        <v>364</v>
      </c>
      <c r="B40" s="219" t="s">
        <v>490</v>
      </c>
      <c r="C40" s="95" t="s">
        <v>401</v>
      </c>
      <c r="D40" s="95" t="s">
        <v>418</v>
      </c>
      <c r="E40" s="13" t="s">
        <v>495</v>
      </c>
      <c r="F40" s="95" t="s">
        <v>411</v>
      </c>
      <c r="G40" s="13" t="s">
        <v>412</v>
      </c>
      <c r="H40" s="95" t="s">
        <v>406</v>
      </c>
      <c r="I40" s="95" t="s">
        <v>407</v>
      </c>
      <c r="J40" s="13" t="s">
        <v>496</v>
      </c>
    </row>
    <row r="41" spans="1:10" ht="37.5" customHeight="1">
      <c r="A41" s="218" t="s">
        <v>364</v>
      </c>
      <c r="B41" s="219" t="s">
        <v>490</v>
      </c>
      <c r="C41" s="95" t="s">
        <v>422</v>
      </c>
      <c r="D41" s="95" t="s">
        <v>423</v>
      </c>
      <c r="E41" s="13" t="s">
        <v>497</v>
      </c>
      <c r="F41" s="95" t="s">
        <v>404</v>
      </c>
      <c r="G41" s="13" t="s">
        <v>428</v>
      </c>
      <c r="H41" s="95" t="s">
        <v>406</v>
      </c>
      <c r="I41" s="95" t="s">
        <v>466</v>
      </c>
      <c r="J41" s="13" t="s">
        <v>498</v>
      </c>
    </row>
    <row r="42" spans="1:10" ht="37.5" customHeight="1">
      <c r="A42" s="218" t="s">
        <v>364</v>
      </c>
      <c r="B42" s="219" t="s">
        <v>490</v>
      </c>
      <c r="C42" s="95" t="s">
        <v>422</v>
      </c>
      <c r="D42" s="95" t="s">
        <v>423</v>
      </c>
      <c r="E42" s="13" t="s">
        <v>499</v>
      </c>
      <c r="F42" s="95" t="s">
        <v>404</v>
      </c>
      <c r="G42" s="13" t="s">
        <v>405</v>
      </c>
      <c r="H42" s="95" t="s">
        <v>406</v>
      </c>
      <c r="I42" s="95" t="s">
        <v>407</v>
      </c>
      <c r="J42" s="13" t="s">
        <v>500</v>
      </c>
    </row>
    <row r="43" spans="1:10" ht="37.5" customHeight="1">
      <c r="A43" s="218" t="s">
        <v>364</v>
      </c>
      <c r="B43" s="219" t="s">
        <v>490</v>
      </c>
      <c r="C43" s="95" t="s">
        <v>422</v>
      </c>
      <c r="D43" s="95" t="s">
        <v>426</v>
      </c>
      <c r="E43" s="13" t="s">
        <v>427</v>
      </c>
      <c r="F43" s="95" t="s">
        <v>411</v>
      </c>
      <c r="G43" s="13" t="s">
        <v>428</v>
      </c>
      <c r="H43" s="95" t="s">
        <v>406</v>
      </c>
      <c r="I43" s="95" t="s">
        <v>466</v>
      </c>
      <c r="J43" s="13" t="s">
        <v>430</v>
      </c>
    </row>
    <row r="44" spans="1:10" ht="37.5" customHeight="1">
      <c r="A44" s="218" t="s">
        <v>364</v>
      </c>
      <c r="B44" s="219" t="s">
        <v>490</v>
      </c>
      <c r="C44" s="95" t="s">
        <v>431</v>
      </c>
      <c r="D44" s="95" t="s">
        <v>432</v>
      </c>
      <c r="E44" s="13" t="s">
        <v>488</v>
      </c>
      <c r="F44" s="95" t="s">
        <v>411</v>
      </c>
      <c r="G44" s="13" t="s">
        <v>471</v>
      </c>
      <c r="H44" s="95" t="s">
        <v>406</v>
      </c>
      <c r="I44" s="95" t="s">
        <v>407</v>
      </c>
      <c r="J44" s="13" t="s">
        <v>489</v>
      </c>
    </row>
    <row r="45" spans="1:10" ht="37.5" customHeight="1">
      <c r="A45" s="218" t="s">
        <v>364</v>
      </c>
      <c r="B45" s="219" t="s">
        <v>490</v>
      </c>
      <c r="C45" s="95" t="s">
        <v>431</v>
      </c>
      <c r="D45" s="95" t="s">
        <v>432</v>
      </c>
      <c r="E45" s="13" t="s">
        <v>458</v>
      </c>
      <c r="F45" s="95" t="s">
        <v>411</v>
      </c>
      <c r="G45" s="13" t="s">
        <v>471</v>
      </c>
      <c r="H45" s="95" t="s">
        <v>406</v>
      </c>
      <c r="I45" s="95" t="s">
        <v>407</v>
      </c>
      <c r="J45" s="13" t="s">
        <v>459</v>
      </c>
    </row>
    <row r="46" spans="1:10" ht="37.5" customHeight="1">
      <c r="A46" s="218" t="s">
        <v>370</v>
      </c>
      <c r="B46" s="219" t="s">
        <v>460</v>
      </c>
      <c r="C46" s="95" t="s">
        <v>401</v>
      </c>
      <c r="D46" s="95" t="s">
        <v>402</v>
      </c>
      <c r="E46" s="13" t="s">
        <v>461</v>
      </c>
      <c r="F46" s="95" t="s">
        <v>404</v>
      </c>
      <c r="G46" s="13" t="s">
        <v>405</v>
      </c>
      <c r="H46" s="95" t="s">
        <v>406</v>
      </c>
      <c r="I46" s="95" t="s">
        <v>407</v>
      </c>
      <c r="J46" s="13" t="s">
        <v>462</v>
      </c>
    </row>
    <row r="47" spans="1:10" ht="37.5" customHeight="1">
      <c r="A47" s="218" t="s">
        <v>370</v>
      </c>
      <c r="B47" s="219" t="s">
        <v>460</v>
      </c>
      <c r="C47" s="95" t="s">
        <v>401</v>
      </c>
      <c r="D47" s="95" t="s">
        <v>418</v>
      </c>
      <c r="E47" s="13" t="s">
        <v>463</v>
      </c>
      <c r="F47" s="95" t="s">
        <v>411</v>
      </c>
      <c r="G47" s="13" t="s">
        <v>434</v>
      </c>
      <c r="H47" s="95" t="s">
        <v>406</v>
      </c>
      <c r="I47" s="95" t="s">
        <v>407</v>
      </c>
      <c r="J47" s="13" t="s">
        <v>464</v>
      </c>
    </row>
    <row r="48" spans="1:10" ht="37.5" customHeight="1">
      <c r="A48" s="218" t="s">
        <v>370</v>
      </c>
      <c r="B48" s="219" t="s">
        <v>460</v>
      </c>
      <c r="C48" s="95" t="s">
        <v>422</v>
      </c>
      <c r="D48" s="95" t="s">
        <v>423</v>
      </c>
      <c r="E48" s="13" t="s">
        <v>465</v>
      </c>
      <c r="F48" s="95" t="s">
        <v>404</v>
      </c>
      <c r="G48" s="13" t="s">
        <v>428</v>
      </c>
      <c r="H48" s="95" t="s">
        <v>406</v>
      </c>
      <c r="I48" s="95" t="s">
        <v>466</v>
      </c>
      <c r="J48" s="13" t="s">
        <v>467</v>
      </c>
    </row>
    <row r="49" spans="1:10" ht="37.5" customHeight="1">
      <c r="A49" s="218" t="s">
        <v>370</v>
      </c>
      <c r="B49" s="219" t="s">
        <v>460</v>
      </c>
      <c r="C49" s="95" t="s">
        <v>422</v>
      </c>
      <c r="D49" s="95" t="s">
        <v>426</v>
      </c>
      <c r="E49" s="13" t="s">
        <v>468</v>
      </c>
      <c r="F49" s="95" t="s">
        <v>404</v>
      </c>
      <c r="G49" s="13" t="s">
        <v>428</v>
      </c>
      <c r="H49" s="95" t="s">
        <v>406</v>
      </c>
      <c r="I49" s="95" t="s">
        <v>466</v>
      </c>
      <c r="J49" s="13" t="s">
        <v>469</v>
      </c>
    </row>
    <row r="50" spans="1:10" ht="37.5" customHeight="1">
      <c r="A50" s="218" t="s">
        <v>370</v>
      </c>
      <c r="B50" s="219" t="s">
        <v>460</v>
      </c>
      <c r="C50" s="95" t="s">
        <v>431</v>
      </c>
      <c r="D50" s="95" t="s">
        <v>432</v>
      </c>
      <c r="E50" s="13" t="s">
        <v>470</v>
      </c>
      <c r="F50" s="95" t="s">
        <v>411</v>
      </c>
      <c r="G50" s="13" t="s">
        <v>471</v>
      </c>
      <c r="H50" s="95" t="s">
        <v>406</v>
      </c>
      <c r="I50" s="95" t="s">
        <v>407</v>
      </c>
      <c r="J50" s="13" t="s">
        <v>472</v>
      </c>
    </row>
    <row r="51" spans="1:10" ht="37.5" customHeight="1">
      <c r="A51" s="218" t="s">
        <v>342</v>
      </c>
      <c r="B51" s="219" t="s">
        <v>501</v>
      </c>
      <c r="C51" s="95" t="s">
        <v>401</v>
      </c>
      <c r="D51" s="95" t="s">
        <v>402</v>
      </c>
      <c r="E51" s="13" t="s">
        <v>502</v>
      </c>
      <c r="F51" s="95" t="s">
        <v>404</v>
      </c>
      <c r="G51" s="13" t="s">
        <v>405</v>
      </c>
      <c r="H51" s="95" t="s">
        <v>406</v>
      </c>
      <c r="I51" s="95" t="s">
        <v>407</v>
      </c>
      <c r="J51" s="13" t="s">
        <v>503</v>
      </c>
    </row>
    <row r="52" spans="1:10" ht="37.5" customHeight="1">
      <c r="A52" s="218" t="s">
        <v>342</v>
      </c>
      <c r="B52" s="219" t="s">
        <v>501</v>
      </c>
      <c r="C52" s="95" t="s">
        <v>401</v>
      </c>
      <c r="D52" s="95" t="s">
        <v>418</v>
      </c>
      <c r="E52" s="13" t="s">
        <v>463</v>
      </c>
      <c r="F52" s="95" t="s">
        <v>411</v>
      </c>
      <c r="G52" s="13" t="s">
        <v>434</v>
      </c>
      <c r="H52" s="95" t="s">
        <v>406</v>
      </c>
      <c r="I52" s="95" t="s">
        <v>407</v>
      </c>
      <c r="J52" s="13" t="s">
        <v>464</v>
      </c>
    </row>
    <row r="53" spans="1:10" ht="37.5" customHeight="1">
      <c r="A53" s="218" t="s">
        <v>342</v>
      </c>
      <c r="B53" s="219" t="s">
        <v>501</v>
      </c>
      <c r="C53" s="95" t="s">
        <v>422</v>
      </c>
      <c r="D53" s="95" t="s">
        <v>423</v>
      </c>
      <c r="E53" s="13" t="s">
        <v>465</v>
      </c>
      <c r="F53" s="95" t="s">
        <v>404</v>
      </c>
      <c r="G53" s="13" t="s">
        <v>428</v>
      </c>
      <c r="H53" s="95" t="s">
        <v>406</v>
      </c>
      <c r="I53" s="95" t="s">
        <v>466</v>
      </c>
      <c r="J53" s="13" t="s">
        <v>467</v>
      </c>
    </row>
    <row r="54" spans="1:10" ht="37.5" customHeight="1">
      <c r="A54" s="218" t="s">
        <v>342</v>
      </c>
      <c r="B54" s="219" t="s">
        <v>501</v>
      </c>
      <c r="C54" s="95" t="s">
        <v>422</v>
      </c>
      <c r="D54" s="95" t="s">
        <v>426</v>
      </c>
      <c r="E54" s="13" t="s">
        <v>468</v>
      </c>
      <c r="F54" s="95" t="s">
        <v>404</v>
      </c>
      <c r="G54" s="13" t="s">
        <v>428</v>
      </c>
      <c r="H54" s="95" t="s">
        <v>406</v>
      </c>
      <c r="I54" s="95" t="s">
        <v>466</v>
      </c>
      <c r="J54" s="13" t="s">
        <v>469</v>
      </c>
    </row>
    <row r="55" spans="1:10" ht="37.5" customHeight="1">
      <c r="A55" s="218" t="s">
        <v>342</v>
      </c>
      <c r="B55" s="219" t="s">
        <v>501</v>
      </c>
      <c r="C55" s="95" t="s">
        <v>431</v>
      </c>
      <c r="D55" s="95" t="s">
        <v>432</v>
      </c>
      <c r="E55" s="13" t="s">
        <v>470</v>
      </c>
      <c r="F55" s="95" t="s">
        <v>411</v>
      </c>
      <c r="G55" s="13" t="s">
        <v>471</v>
      </c>
      <c r="H55" s="95" t="s">
        <v>406</v>
      </c>
      <c r="I55" s="95" t="s">
        <v>407</v>
      </c>
      <c r="J55" s="13" t="s">
        <v>472</v>
      </c>
    </row>
    <row r="56" spans="1:10" ht="37.5" customHeight="1">
      <c r="A56" s="218" t="s">
        <v>372</v>
      </c>
      <c r="B56" s="219" t="s">
        <v>460</v>
      </c>
      <c r="C56" s="95" t="s">
        <v>401</v>
      </c>
      <c r="D56" s="95" t="s">
        <v>402</v>
      </c>
      <c r="E56" s="13" t="s">
        <v>461</v>
      </c>
      <c r="F56" s="95" t="s">
        <v>404</v>
      </c>
      <c r="G56" s="13" t="s">
        <v>405</v>
      </c>
      <c r="H56" s="95" t="s">
        <v>406</v>
      </c>
      <c r="I56" s="95" t="s">
        <v>407</v>
      </c>
      <c r="J56" s="13" t="s">
        <v>462</v>
      </c>
    </row>
    <row r="57" spans="1:10" ht="37.5" customHeight="1">
      <c r="A57" s="218" t="s">
        <v>372</v>
      </c>
      <c r="B57" s="219" t="s">
        <v>460</v>
      </c>
      <c r="C57" s="95" t="s">
        <v>401</v>
      </c>
      <c r="D57" s="95" t="s">
        <v>418</v>
      </c>
      <c r="E57" s="13" t="s">
        <v>463</v>
      </c>
      <c r="F57" s="95" t="s">
        <v>411</v>
      </c>
      <c r="G57" s="13" t="s">
        <v>434</v>
      </c>
      <c r="H57" s="95" t="s">
        <v>406</v>
      </c>
      <c r="I57" s="95" t="s">
        <v>407</v>
      </c>
      <c r="J57" s="13" t="s">
        <v>464</v>
      </c>
    </row>
    <row r="58" spans="1:10" ht="37.5" customHeight="1">
      <c r="A58" s="218" t="s">
        <v>372</v>
      </c>
      <c r="B58" s="219" t="s">
        <v>460</v>
      </c>
      <c r="C58" s="95" t="s">
        <v>422</v>
      </c>
      <c r="D58" s="95" t="s">
        <v>423</v>
      </c>
      <c r="E58" s="13" t="s">
        <v>465</v>
      </c>
      <c r="F58" s="95" t="s">
        <v>404</v>
      </c>
      <c r="G58" s="13" t="s">
        <v>428</v>
      </c>
      <c r="H58" s="95" t="s">
        <v>406</v>
      </c>
      <c r="I58" s="95" t="s">
        <v>466</v>
      </c>
      <c r="J58" s="13" t="s">
        <v>467</v>
      </c>
    </row>
    <row r="59" spans="1:10" ht="37.5" customHeight="1">
      <c r="A59" s="218" t="s">
        <v>372</v>
      </c>
      <c r="B59" s="219" t="s">
        <v>460</v>
      </c>
      <c r="C59" s="95" t="s">
        <v>422</v>
      </c>
      <c r="D59" s="95" t="s">
        <v>426</v>
      </c>
      <c r="E59" s="13" t="s">
        <v>468</v>
      </c>
      <c r="F59" s="95" t="s">
        <v>404</v>
      </c>
      <c r="G59" s="13" t="s">
        <v>428</v>
      </c>
      <c r="H59" s="95" t="s">
        <v>406</v>
      </c>
      <c r="I59" s="95" t="s">
        <v>466</v>
      </c>
      <c r="J59" s="13" t="s">
        <v>469</v>
      </c>
    </row>
    <row r="60" spans="1:10" ht="37.5" customHeight="1">
      <c r="A60" s="218" t="s">
        <v>372</v>
      </c>
      <c r="B60" s="219" t="s">
        <v>460</v>
      </c>
      <c r="C60" s="95" t="s">
        <v>431</v>
      </c>
      <c r="D60" s="95" t="s">
        <v>432</v>
      </c>
      <c r="E60" s="13" t="s">
        <v>470</v>
      </c>
      <c r="F60" s="95" t="s">
        <v>411</v>
      </c>
      <c r="G60" s="13" t="s">
        <v>471</v>
      </c>
      <c r="H60" s="95" t="s">
        <v>406</v>
      </c>
      <c r="I60" s="95" t="s">
        <v>407</v>
      </c>
      <c r="J60" s="13" t="s">
        <v>472</v>
      </c>
    </row>
    <row r="61" spans="1:10" ht="37.5" customHeight="1">
      <c r="A61" s="218" t="s">
        <v>360</v>
      </c>
      <c r="B61" s="219" t="s">
        <v>504</v>
      </c>
      <c r="C61" s="95" t="s">
        <v>401</v>
      </c>
      <c r="D61" s="95" t="s">
        <v>402</v>
      </c>
      <c r="E61" s="13" t="s">
        <v>505</v>
      </c>
      <c r="F61" s="95" t="s">
        <v>404</v>
      </c>
      <c r="G61" s="13" t="s">
        <v>506</v>
      </c>
      <c r="H61" s="95" t="s">
        <v>439</v>
      </c>
      <c r="I61" s="95" t="s">
        <v>407</v>
      </c>
      <c r="J61" s="13" t="s">
        <v>507</v>
      </c>
    </row>
    <row r="62" spans="1:10" ht="37.5" customHeight="1">
      <c r="A62" s="218" t="s">
        <v>360</v>
      </c>
      <c r="B62" s="219" t="s">
        <v>504</v>
      </c>
      <c r="C62" s="95" t="s">
        <v>401</v>
      </c>
      <c r="D62" s="95" t="s">
        <v>402</v>
      </c>
      <c r="E62" s="13" t="s">
        <v>508</v>
      </c>
      <c r="F62" s="95" t="s">
        <v>411</v>
      </c>
      <c r="G62" s="13" t="s">
        <v>509</v>
      </c>
      <c r="H62" s="95" t="s">
        <v>510</v>
      </c>
      <c r="I62" s="95" t="s">
        <v>407</v>
      </c>
      <c r="J62" s="13" t="s">
        <v>511</v>
      </c>
    </row>
    <row r="63" spans="1:10" ht="37.5" customHeight="1">
      <c r="A63" s="218" t="s">
        <v>360</v>
      </c>
      <c r="B63" s="219" t="s">
        <v>504</v>
      </c>
      <c r="C63" s="95" t="s">
        <v>401</v>
      </c>
      <c r="D63" s="95" t="s">
        <v>418</v>
      </c>
      <c r="E63" s="13" t="s">
        <v>512</v>
      </c>
      <c r="F63" s="95" t="s">
        <v>404</v>
      </c>
      <c r="G63" s="13" t="s">
        <v>405</v>
      </c>
      <c r="H63" s="95" t="s">
        <v>406</v>
      </c>
      <c r="I63" s="95" t="s">
        <v>407</v>
      </c>
      <c r="J63" s="13" t="s">
        <v>513</v>
      </c>
    </row>
    <row r="64" spans="1:10" ht="37.5" customHeight="1">
      <c r="A64" s="218" t="s">
        <v>360</v>
      </c>
      <c r="B64" s="219" t="s">
        <v>504</v>
      </c>
      <c r="C64" s="95" t="s">
        <v>422</v>
      </c>
      <c r="D64" s="95" t="s">
        <v>423</v>
      </c>
      <c r="E64" s="13" t="s">
        <v>514</v>
      </c>
      <c r="F64" s="95" t="s">
        <v>404</v>
      </c>
      <c r="G64" s="13" t="s">
        <v>515</v>
      </c>
      <c r="H64" s="95" t="s">
        <v>406</v>
      </c>
      <c r="I64" s="95" t="s">
        <v>407</v>
      </c>
      <c r="J64" s="13" t="s">
        <v>516</v>
      </c>
    </row>
    <row r="65" spans="1:10" ht="37.5" customHeight="1">
      <c r="A65" s="218" t="s">
        <v>360</v>
      </c>
      <c r="B65" s="219" t="s">
        <v>504</v>
      </c>
      <c r="C65" s="95" t="s">
        <v>431</v>
      </c>
      <c r="D65" s="95" t="s">
        <v>432</v>
      </c>
      <c r="E65" s="13" t="s">
        <v>517</v>
      </c>
      <c r="F65" s="95" t="s">
        <v>411</v>
      </c>
      <c r="G65" s="13" t="s">
        <v>434</v>
      </c>
      <c r="H65" s="95" t="s">
        <v>406</v>
      </c>
      <c r="I65" s="95" t="s">
        <v>407</v>
      </c>
      <c r="J65" s="13" t="s">
        <v>518</v>
      </c>
    </row>
    <row r="66" spans="1:10" ht="37.5" customHeight="1">
      <c r="A66" s="218" t="s">
        <v>358</v>
      </c>
      <c r="B66" s="219" t="s">
        <v>519</v>
      </c>
      <c r="C66" s="95" t="s">
        <v>401</v>
      </c>
      <c r="D66" s="95" t="s">
        <v>402</v>
      </c>
      <c r="E66" s="13" t="s">
        <v>520</v>
      </c>
      <c r="F66" s="95" t="s">
        <v>404</v>
      </c>
      <c r="G66" s="13" t="s">
        <v>131</v>
      </c>
      <c r="H66" s="95" t="s">
        <v>521</v>
      </c>
      <c r="I66" s="95" t="s">
        <v>407</v>
      </c>
      <c r="J66" s="13" t="s">
        <v>522</v>
      </c>
    </row>
    <row r="67" spans="1:10" ht="37.5" customHeight="1">
      <c r="A67" s="218" t="s">
        <v>358</v>
      </c>
      <c r="B67" s="219" t="s">
        <v>519</v>
      </c>
      <c r="C67" s="95" t="s">
        <v>401</v>
      </c>
      <c r="D67" s="95" t="s">
        <v>409</v>
      </c>
      <c r="E67" s="13" t="s">
        <v>523</v>
      </c>
      <c r="F67" s="95" t="s">
        <v>411</v>
      </c>
      <c r="G67" s="13" t="s">
        <v>524</v>
      </c>
      <c r="H67" s="95" t="s">
        <v>521</v>
      </c>
      <c r="I67" s="95" t="s">
        <v>407</v>
      </c>
      <c r="J67" s="13" t="s">
        <v>525</v>
      </c>
    </row>
    <row r="68" spans="1:10" ht="37.5" customHeight="1">
      <c r="A68" s="218" t="s">
        <v>358</v>
      </c>
      <c r="B68" s="219" t="s">
        <v>519</v>
      </c>
      <c r="C68" s="95" t="s">
        <v>401</v>
      </c>
      <c r="D68" s="95" t="s">
        <v>418</v>
      </c>
      <c r="E68" s="13" t="s">
        <v>526</v>
      </c>
      <c r="F68" s="95" t="s">
        <v>404</v>
      </c>
      <c r="G68" s="13" t="s">
        <v>405</v>
      </c>
      <c r="H68" s="95" t="s">
        <v>406</v>
      </c>
      <c r="I68" s="95" t="s">
        <v>407</v>
      </c>
      <c r="J68" s="13" t="s">
        <v>527</v>
      </c>
    </row>
    <row r="69" spans="1:10" ht="37.5" customHeight="1">
      <c r="A69" s="218" t="s">
        <v>358</v>
      </c>
      <c r="B69" s="219" t="s">
        <v>519</v>
      </c>
      <c r="C69" s="95" t="s">
        <v>422</v>
      </c>
      <c r="D69" s="95" t="s">
        <v>423</v>
      </c>
      <c r="E69" s="13" t="s">
        <v>528</v>
      </c>
      <c r="F69" s="95" t="s">
        <v>411</v>
      </c>
      <c r="G69" s="13" t="s">
        <v>529</v>
      </c>
      <c r="H69" s="95" t="s">
        <v>439</v>
      </c>
      <c r="I69" s="95" t="s">
        <v>407</v>
      </c>
      <c r="J69" s="13" t="s">
        <v>530</v>
      </c>
    </row>
    <row r="70" spans="1:10" ht="37.5" customHeight="1">
      <c r="A70" s="218" t="s">
        <v>358</v>
      </c>
      <c r="B70" s="219" t="s">
        <v>519</v>
      </c>
      <c r="C70" s="95" t="s">
        <v>422</v>
      </c>
      <c r="D70" s="95" t="s">
        <v>426</v>
      </c>
      <c r="E70" s="13" t="s">
        <v>531</v>
      </c>
      <c r="F70" s="95" t="s">
        <v>532</v>
      </c>
      <c r="G70" s="13" t="s">
        <v>129</v>
      </c>
      <c r="H70" s="95" t="s">
        <v>429</v>
      </c>
      <c r="I70" s="95" t="s">
        <v>407</v>
      </c>
      <c r="J70" s="13" t="s">
        <v>533</v>
      </c>
    </row>
    <row r="71" spans="1:10" ht="37.5" customHeight="1">
      <c r="A71" s="218" t="s">
        <v>358</v>
      </c>
      <c r="B71" s="219" t="s">
        <v>519</v>
      </c>
      <c r="C71" s="95" t="s">
        <v>431</v>
      </c>
      <c r="D71" s="95" t="s">
        <v>432</v>
      </c>
      <c r="E71" s="13" t="s">
        <v>534</v>
      </c>
      <c r="F71" s="95" t="s">
        <v>411</v>
      </c>
      <c r="G71" s="13" t="s">
        <v>434</v>
      </c>
      <c r="H71" s="95" t="s">
        <v>406</v>
      </c>
      <c r="I71" s="95" t="s">
        <v>407</v>
      </c>
      <c r="J71" s="13" t="s">
        <v>535</v>
      </c>
    </row>
  </sheetData>
  <mergeCells count="22">
    <mergeCell ref="A61:A65"/>
    <mergeCell ref="B61:B65"/>
    <mergeCell ref="A66:A71"/>
    <mergeCell ref="B66:B71"/>
    <mergeCell ref="A46:A50"/>
    <mergeCell ref="B46:B50"/>
    <mergeCell ref="A51:A55"/>
    <mergeCell ref="B51:B55"/>
    <mergeCell ref="A56:A60"/>
    <mergeCell ref="B56:B60"/>
    <mergeCell ref="A25:A29"/>
    <mergeCell ref="B25:B29"/>
    <mergeCell ref="A30:A37"/>
    <mergeCell ref="B30:B37"/>
    <mergeCell ref="A38:A45"/>
    <mergeCell ref="B38:B45"/>
    <mergeCell ref="A3:J3"/>
    <mergeCell ref="A4:H4"/>
    <mergeCell ref="A8:A15"/>
    <mergeCell ref="B8:B15"/>
    <mergeCell ref="A16:A24"/>
    <mergeCell ref="B16:B24"/>
  </mergeCells>
  <phoneticPr fontId="16" type="noConversion"/>
  <printOptions horizontalCentered="1"/>
  <pageMargins left="0.96" right="0.96" top="0.72" bottom="0.72" header="0" footer="0"/>
  <pageSetup paperSize="9"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'县对下转移支付绩效目标表09-2'!Print_Titles</vt:lpstr>
      <vt:lpstr>'县对下转移支付预算表09-1'!Print_Titles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2025-03-28T07:58:56Z</cp:lastPrinted>
  <dcterms:created xsi:type="dcterms:W3CDTF">2025-02-06T07:09:00Z</dcterms:created>
  <dcterms:modified xsi:type="dcterms:W3CDTF">2025-03-28T08:00:23Z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2052-11.8.6.11020</vt:lpwstr>
  </property>
</Properties>
</file>