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\二级预算单位材料收集\42家公开底稿\28.寻甸回族彝族自治县金源乡初级中学2025年预算公开\"/>
    </mc:Choice>
  </mc:AlternateContent>
  <bookViews>
    <workbookView xWindow="510" yWindow="570" windowWidth="21255" windowHeight="78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52511"/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3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<sst xmlns="http://schemas.openxmlformats.org/spreadsheetml/2006/main" count="1130" uniqueCount="452">
  <si>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</si>
  <si>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</si>
  <si>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</si>
  <si>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</si>
  <si>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</si>
  <si>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</si>
  <si>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</si>
  <si>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</si>
  <si>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</si>
  <si>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</si>
  <si>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</si>
  <si>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</si>
  <si>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</si>
  <si>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</si>
  <si>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</si>
  <si>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</si>
  <si>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</si>
  <si>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</si>
  <si>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</si>
  <si>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</si>
  <si>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</si>
  <si>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</si>
  <si>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</si>
  <si>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</si>
  <si>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</si>
  <si>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</si>
  <si>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</si>
  <si>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</si>
  <si>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</si>
  <si>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</si>
  <si>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</si>
  <si>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</si>
  <si>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</si>
  <si>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</si>
  <si>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</si>
  <si>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</si>
  <si>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</si>
  <si>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</si>
  <si>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</si>
  <si>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</si>
  <si>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</si>
  <si>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</si>
  <si>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</si>
  <si>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</si>
  <si>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</si>
  <si>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</si>
  <si>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</si>
  <si>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</si>
  <si>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</si>
  <si>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</si>
  <si>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</si>
  <si>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</si>
  <si>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</si>
  <si>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</si>
  <si>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</si>
  <si>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</si>
  <si>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</si>
  <si>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</si>
  <si>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</si>
  <si>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</si>
  <si>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</si>
  <si>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</si>
  <si>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</si>
  <si>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</si>
  <si>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</si>
  <si>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</si>
  <si>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</si>
  <si>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</si>
  <si>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</si>
  <si>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105031</t>
  </si>
  <si>
    <t>寻甸回族彝族自治县金源乡初级中学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</si>
  <si>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</si>
  <si>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</si>
  <si>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</si>
  <si>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</si>
  <si>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</si>
  <si>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</si>
  <si>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</si>
  <si>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</si>
  <si>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</si>
  <si>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</si>
  <si>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</si>
  <si>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</si>
  <si>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</si>
  <si>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</si>
  <si>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</si>
  <si>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</si>
  <si>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</si>
  <si>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</si>
  <si>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</si>
  <si>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</si>
  <si>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</si>
  <si>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</si>
  <si>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</si>
  <si>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</si>
  <si>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</si>
  <si>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</si>
  <si>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</si>
  <si>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</si>
  <si>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</si>
  <si>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</si>
  <si>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</si>
  <si>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</si>
  <si>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</si>
  <si>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</si>
  <si>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</si>
  <si>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</si>
  <si>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</si>
  <si>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</si>
  <si>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</si>
  <si>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</si>
  <si>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</si>
  <si>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</si>
  <si>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</si>
  <si>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</si>
  <si>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</si>
  <si>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</si>
  <si>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</si>
  <si>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</si>
  <si>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</si>
  <si>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</si>
  <si>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</si>
  <si>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</si>
  <si>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</si>
  <si>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</si>
  <si>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</si>
  <si>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</si>
  <si>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</si>
  <si>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</si>
  <si>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</si>
  <si>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</si>
  <si>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</si>
  <si>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</si>
  <si>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</si>
  <si>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</si>
  <si>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</si>
  <si>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</si>
  <si>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</si>
  <si>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</si>
  <si>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</si>
  <si>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</si>
  <si>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</si>
  <si>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</si>
  <si>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</si>
  <si>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</si>
  <si>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</si>
  <si>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</si>
  <si>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</si>
  <si>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</si>
  <si>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</si>
  <si>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</si>
  <si>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</si>
  <si>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</si>
  <si>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</si>
  <si>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</si>
  <si>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</si>
  <si>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</si>
  <si>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</si>
  <si>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</si>
  <si>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</si>
  <si>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</si>
  <si>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</si>
  <si>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</si>
  <si>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</si>
  <si>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</si>
  <si>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</si>
  <si>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</si>
  <si>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</si>
  <si>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</si>
  <si>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</si>
  <si>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</si>
  <si>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</si>
  <si>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</si>
  <si>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</si>
  <si>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</si>
  <si>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</si>
  <si>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</si>
  <si>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</si>
  <si>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</si>
  <si>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</si>
  <si>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</si>
  <si>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</si>
  <si>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</si>
  <si>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</si>
  <si>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</si>
  <si>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</si>
  <si>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</si>
  <si>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</si>
  <si>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</si>
  <si>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</si>
  <si>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</si>
  <si>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</si>
  <si>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</si>
  <si>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</si>
  <si>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</si>
  <si>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</si>
  <si>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</si>
  <si>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</si>
  <si>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</si>
  <si>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</si>
  <si>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寻甸回族彝族自治县教育体育局</t>
  </si>
  <si>
    <t>530129210000000004920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</si>
  <si>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</si>
  <si>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</si>
  <si>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</si>
  <si>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</si>
  <si>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</si>
  <si>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</si>
  <si>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</si>
  <si>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530129210000000004921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</si>
  <si>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</si>
  <si>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</si>
  <si>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</si>
  <si>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</si>
  <si>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</si>
  <si>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</si>
  <si>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</si>
  <si>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</si>
  <si>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</si>
  <si>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</si>
  <si>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</si>
  <si>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530129210000000004922</t>
  </si>
  <si>
    <t>30113</t>
  </si>
  <si>
    <t>530129210000000004923</t>
  </si>
  <si>
    <t>对个人和家庭的补助</t>
  </si>
  <si>
    <t>30308</t>
  </si>
  <si>
    <t>助学金</t>
  </si>
  <si>
    <t>530129210000000004926</t>
  </si>
  <si>
    <t>工会经费</t>
  </si>
  <si>
    <t>30228</t>
  </si>
  <si>
    <t>530129210000000004927</t>
  </si>
  <si>
    <t>一般公用经费支出</t>
  </si>
  <si>
    <t>30201</t>
  </si>
  <si>
    <t>办公费</t>
  </si>
  <si>
    <t>530129231100001528734</t>
  </si>
  <si>
    <t>事业人员绩效奖励</t>
  </si>
  <si>
    <t>530129231100001528738</t>
  </si>
  <si>
    <t>学校学生公用经费</t>
  </si>
  <si>
    <t>30299</t>
  </si>
  <si>
    <t>其他商品和服务支出</t>
  </si>
  <si>
    <t>530129241100002353723</t>
  </si>
  <si>
    <t>未在工资统发人员绩效工资</t>
  </si>
  <si>
    <t>530129241100002353746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</si>
  <si>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</si>
  <si>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</si>
  <si>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</si>
  <si>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</si>
  <si>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</si>
  <si>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</si>
  <si>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</si>
  <si>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</si>
  <si>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530129251100004022977</t>
  </si>
  <si>
    <t>昆财教〔2024〕174号寻财教〔2024〕134号2024年义务教育课后服务省级补助资金</t>
  </si>
  <si>
    <t>30226</t>
  </si>
  <si>
    <t>劳务费</t>
  </si>
  <si>
    <t>530129251100004022980</t>
  </si>
  <si>
    <t>寻财预〔2024〕1号寻财教〔2024〕58号2024年中小学校临聘人员补助经费</t>
  </si>
  <si>
    <t>民生类</t>
  </si>
  <si>
    <t>530129231100001765063</t>
  </si>
  <si>
    <t>寻甸县城乡义务教育学校（普通学校）公用经费直达资金</t>
  </si>
  <si>
    <t>30206</t>
  </si>
  <si>
    <t>电费</t>
  </si>
  <si>
    <t>530129241100002815036</t>
  </si>
  <si>
    <t>城乡义务教育学生营养改善计划补助经费</t>
  </si>
  <si>
    <t>30305</t>
  </si>
  <si>
    <t>生活补助</t>
  </si>
  <si>
    <t>530129241100002887873</t>
  </si>
  <si>
    <t>城乡义务教育补助经费（普通学校公用经费）中央直达资金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</si>
  <si>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</si>
  <si>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</si>
  <si>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</si>
  <si>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</si>
  <si>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</si>
  <si>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</si>
  <si>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</si>
  <si>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</si>
  <si>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530129241100002892631</t>
  </si>
  <si>
    <t>城乡义务教育补助经费（特殊教育公用经费）中央直达资金</t>
  </si>
  <si>
    <t>30205</t>
  </si>
  <si>
    <t>水费</t>
  </si>
  <si>
    <t>530129241100003184491</t>
  </si>
  <si>
    <t>第二批城乡义务教育补助经费（普通学校公用经费）中央和省级直达资金</t>
  </si>
  <si>
    <t>530129241100003239046</t>
  </si>
  <si>
    <t>城乡义务教育公用经费（普通学校）市级配套资金</t>
  </si>
  <si>
    <t>530129241100003239143</t>
  </si>
  <si>
    <t>城乡义务教育公用经费（特殊教育）市级配套资金</t>
  </si>
  <si>
    <t>530129241100003282862</t>
  </si>
  <si>
    <t>2024年第二批城乡义务教育（乡村教师生活补助）中央直达资金</t>
  </si>
  <si>
    <t>530129251100004022728</t>
  </si>
  <si>
    <t>昆财教〔2024〕231号寻财教〔2024〕140号2024年第三批乡村教师生活补助市级资金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</si>
  <si>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</si>
  <si>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</si>
  <si>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</si>
  <si>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</si>
  <si>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</si>
  <si>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</si>
  <si>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</si>
  <si>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</si>
  <si>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</si>
  <si>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</si>
  <si>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根据教育事业现状的需要和昆公经文保发〔2013〕112号、昆政办〔2018〕133号、教财〔2012〕2号的规定，全县中小学配备临聘安保人员、宿舍管理员、中小学校食堂人员，保障中小学校师生安全和饮食安全卫生。</t>
  </si>
  <si>
    <t>产出指标</t>
  </si>
  <si>
    <t>数量指标</t>
  </si>
  <si>
    <t>临聘安保人员补助标准</t>
  </si>
  <si>
    <t>=</t>
  </si>
  <si>
    <t>18000</t>
  </si>
  <si>
    <t>元/人年</t>
  </si>
  <si>
    <t>定量指标</t>
  </si>
  <si>
    <t>反映临聘安保人员补助标准情况</t>
  </si>
  <si>
    <t>临聘食堂人员补助标准</t>
  </si>
  <si>
    <t>15000</t>
  </si>
  <si>
    <t>元/年·人</t>
  </si>
  <si>
    <t>反映临聘食堂人员补助标准情况</t>
  </si>
  <si>
    <t>质量指标</t>
  </si>
  <si>
    <t>临聘人员补助支出完成率</t>
  </si>
  <si>
    <t>100</t>
  </si>
  <si>
    <t>%</t>
  </si>
  <si>
    <t>反映临聘人员补助支出完成率情况</t>
  </si>
  <si>
    <t>时效指标</t>
  </si>
  <si>
    <t>临聘人员补助资金到位率</t>
  </si>
  <si>
    <t>反映预算安排临聘人员补助资金到位资金情况</t>
  </si>
  <si>
    <t>效益指标</t>
  </si>
  <si>
    <t>社会效益</t>
  </si>
  <si>
    <t>学校正常运转</t>
  </si>
  <si>
    <t>定性指标</t>
  </si>
  <si>
    <t>反映学校正常运转情况</t>
  </si>
  <si>
    <t>可持续影响</t>
  </si>
  <si>
    <t>教育可持续发展</t>
  </si>
  <si>
    <t>长期</t>
  </si>
  <si>
    <t>反映教育可持续发展情况</t>
  </si>
  <si>
    <t>满意度指标</t>
  </si>
  <si>
    <t>服务对象满意度</t>
  </si>
  <si>
    <t>临聘人员满意度</t>
  </si>
  <si>
    <t>&gt;=</t>
  </si>
  <si>
    <t>85</t>
  </si>
  <si>
    <t>反映临聘人员满意度情况</t>
  </si>
  <si>
    <t>师生满意度</t>
  </si>
  <si>
    <t>反映师生满意度情况</t>
  </si>
  <si>
    <t>各地按照省级制定的课后服务经费保障办法，明确相关标准，对统一组织开展的体育锻炼和作业辅导等活动由财政给予补助。各校制定“一校一案”的课后服务方案，开展丰富多彩的课后服务活动。通过开展课后服务活动，解决家长“接送难”的问题，减轻家长负担，促进学生全面发展。加强课后服务经费的保障，使课后服务质量明显提升。</t>
  </si>
  <si>
    <t>课后服务覆盖率</t>
  </si>
  <si>
    <t>反映课后服务覆盖率情况</t>
  </si>
  <si>
    <t>减免家庭经济困难学生费用比例</t>
  </si>
  <si>
    <t>反映减免家庭经济困难学生费用比例情况</t>
  </si>
  <si>
    <t>课后服务补助覆盖率</t>
  </si>
  <si>
    <t>反映课后服务补助覆盖率情况</t>
  </si>
  <si>
    <t>课后服务时间达标率</t>
  </si>
  <si>
    <t>95</t>
  </si>
  <si>
    <t>反映课后服务时间达标率情况</t>
  </si>
  <si>
    <t>教师获补率</t>
  </si>
  <si>
    <t>反映教师获补率情况</t>
  </si>
  <si>
    <t>补助资金发放及时率</t>
  </si>
  <si>
    <t>反映补助资金发放及时率情况</t>
  </si>
  <si>
    <t>受益学生率</t>
  </si>
  <si>
    <t>反映受益学生率情况</t>
  </si>
  <si>
    <t>家长满意度</t>
  </si>
  <si>
    <t>反映家长满意度情况</t>
  </si>
  <si>
    <t>实施乡村教师生活补助，市级财政按照人均每月500元的标准对四个县区给予奖补，吸引优秀乡村教师长期扎根乡村学校，提升乡村学校质量。</t>
  </si>
  <si>
    <t>获补对象数</t>
  </si>
  <si>
    <t>3883</t>
  </si>
  <si>
    <t>人</t>
  </si>
  <si>
    <t>反映获补对象数情况</t>
  </si>
  <si>
    <t>获补对象准确率</t>
  </si>
  <si>
    <t>反映获补对象准确率情况</t>
  </si>
  <si>
    <t>兑现准确率</t>
  </si>
  <si>
    <t>反映兑现准确率情况</t>
  </si>
  <si>
    <t>获补覆盖率</t>
  </si>
  <si>
    <t>反映获补覆盖率情况</t>
  </si>
  <si>
    <t>补助事项公示度</t>
  </si>
  <si>
    <t>次</t>
  </si>
  <si>
    <t>反映补助事项公示度情况</t>
  </si>
  <si>
    <t>补助资金当年到位率</t>
  </si>
  <si>
    <t>反映补助资金当年到位率情况</t>
  </si>
  <si>
    <t>人均月增资额度（元）</t>
  </si>
  <si>
    <t>500</t>
  </si>
  <si>
    <t>元/人*月</t>
  </si>
  <si>
    <t>反映人均月增资额度（元）情况</t>
  </si>
  <si>
    <t>补助对象政策的知晓度</t>
  </si>
  <si>
    <t>反映补助对象政策的知晓度情况</t>
  </si>
  <si>
    <t>教师满意度</t>
  </si>
  <si>
    <t>反映教师满意度情况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</si>
  <si>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</si>
  <si>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</si>
  <si>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</si>
  <si>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</si>
  <si>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</si>
  <si>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</si>
  <si>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</si>
  <si>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</si>
  <si>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</si>
  <si>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</si>
  <si>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</si>
  <si>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</si>
  <si>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</si>
  <si>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</si>
  <si>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</si>
  <si>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</si>
  <si>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</si>
  <si>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</si>
  <si>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</si>
  <si>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</si>
  <si>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</si>
  <si>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</si>
  <si>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</si>
  <si>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</si>
  <si>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</si>
  <si>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</si>
  <si>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</si>
  <si>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</si>
  <si>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</si>
  <si>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</si>
  <si>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</si>
  <si>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</si>
  <si>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</si>
  <si>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</si>
  <si>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</si>
  <si>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</si>
  <si>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</si>
  <si>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</si>
  <si>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</si>
  <si>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</si>
  <si>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</si>
  <si>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</si>
  <si>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</si>
  <si>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</si>
  <si>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</si>
  <si>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</si>
  <si>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</si>
  <si>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</si>
  <si>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</si>
  <si>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</si>
  <si>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</si>
  <si>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</si>
  <si>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</si>
  <si>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</si>
  <si>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</si>
  <si>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</si>
  <si>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</si>
  <si>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</si>
  <si>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</si>
  <si>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</si>
  <si>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</si>
  <si>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</si>
  <si>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</si>
  <si>
    <t>备注：寻甸回族彝族自治县金源乡初级中学2025年无一般公共预算“三公”经费支出预算，本表无数据。</t>
    <phoneticPr fontId="18" type="noConversion"/>
  </si>
  <si>
    <t>备注：寻甸回族彝族自治县金源乡初级中学2025年无政府性基金预算支出，本表无数据。</t>
    <phoneticPr fontId="18" type="noConversion"/>
  </si>
  <si>
    <t>备注：寻甸回族彝族自治县金源乡初级中学2025年无政府购买服务预算，本表无数据。</t>
    <phoneticPr fontId="18" type="noConversion"/>
  </si>
  <si>
    <t>备注：寻甸回族彝族自治县金源乡初级中学2025年无县对下转移支付预算，本表无数据。</t>
    <phoneticPr fontId="18" type="noConversion"/>
  </si>
  <si>
    <t>备注：寻甸回族彝族自治县金源乡初级中学2025年无新增资产配置预算，本表无数据。</t>
    <phoneticPr fontId="18" type="noConversion"/>
  </si>
  <si>
    <t>2025年县对下转移支付预算表</t>
    <phoneticPr fontId="18" type="noConversion"/>
  </si>
  <si>
    <t>2025年对下转移支付绩效目标表</t>
    <phoneticPr fontId="18" type="noConversion"/>
  </si>
  <si>
    <r>
      <t>说明：寻甸回族彝族自治县金源乡初级中学2</t>
    </r>
    <r>
      <rPr>
        <sz val="11"/>
        <color theme="1"/>
        <rFont val="宋体"/>
        <family val="3"/>
        <charset val="134"/>
        <scheme val="minor"/>
      </rPr>
      <t>025年无政府采购预算，本表无数据。</t>
    </r>
    <phoneticPr fontId="18" type="noConversion"/>
  </si>
  <si>
    <t>备注：寻甸回族彝族自治县金源乡初级中学2025年度无上级补助项目支出预算，本表无数据。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</si>
</sst>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23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9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7" fontId="1" fillId="0" borderId="2">
      <alignment horizontal="right" vertical="center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0" fontId="1" fillId="0" borderId="2">
      <alignment horizontal="right" vertical="center"/>
    </xf>
    <xf numFmtId="180" fontId="1" fillId="0" borderId="2">
      <alignment horizontal="right" vertical="center"/>
    </xf>
    <xf numFmtId="0" fontId="1" fillId="0" borderId="16">
      <alignment vertical="top"/>
      <protection locked="0"/>
    </xf>
  </cellStyleXfs>
  <cellXfs count="247">
    <xf numFmtId="0" fontId="0" fillId="0" borderId="1" xfId="0"/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1" applyFo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176" fontId="10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49" fontId="17" fillId="0" borderId="1" xfId="0" applyNumberFormat="1" applyFont="1" applyProtection="1">
      <protection locked="0"/>
    </xf>
    <xf numFmtId="0" fontId="13" fillId="0" borderId="3" xfId="0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80" fontId="7" fillId="0" borderId="2" xfId="7" applyFont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3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3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9" fillId="0" borderId="16" xfId="8" quotePrefix="1" applyFont="1" applyFill="1" applyBorder="1" applyAlignment="1" applyProtection="1">
      <alignment horizontal="left"/>
    </xf>
    <xf numFmtId="0" fontId="20" fillId="0" borderId="16" xfId="8" applyFont="1" applyFill="1" applyBorder="1" applyAlignment="1" applyProtection="1">
      <alignment horizontal="center" wrapText="1"/>
    </xf>
    <xf numFmtId="0" fontId="20" fillId="0" borderId="16" xfId="8" applyFont="1" applyFill="1" applyBorder="1" applyAlignment="1" applyProtection="1">
      <alignment wrapText="1"/>
    </xf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5" fillId="0" borderId="1" xfId="0" applyFont="1" applyAlignment="1" applyProtection="1">
      <alignment horizontal="center" vertical="center"/>
      <protection locked="0"/>
    </xf>
    <xf numFmtId="0" fontId="15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3" fillId="0" borderId="1" xfId="0" applyFont="1" applyAlignment="1">
      <alignment horizontal="left" vertical="center"/>
    </xf>
    <xf numFmtId="0" fontId="13" fillId="0" borderId="1" xfId="0" applyFont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 inden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6" fillId="0" borderId="1" xfId="0" quotePrefix="1" applyFont="1" applyAlignment="1">
      <alignment horizontal="center" vertical="center"/>
    </xf>
    <xf numFmtId="0" fontId="12" fillId="0" borderId="1" xfId="0" quotePrefix="1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center"/>
    </xf>
    <xf numFmtId="176" fontId="8" fillId="0" borderId="16" xfId="0" applyNumberFormat="1" applyFont="1" applyBorder="1" applyAlignment="1">
      <alignment horizontal="left" vertical="center"/>
    </xf>
    <xf numFmtId="0" fontId="16" fillId="0" borderId="1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6" fillId="0" borderId="1" xfId="0" quotePrefix="1" applyFont="1" applyAlignment="1">
      <alignment horizontal="center" vertical="center" wrapText="1"/>
    </xf>
    <xf numFmtId="0" fontId="15" fillId="0" borderId="1" xfId="0" applyFont="1" applyAlignment="1">
      <alignment horizontal="center" vertical="center" wrapText="1"/>
    </xf>
    <xf numFmtId="0" fontId="15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3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2" fillId="0" borderId="1" xfId="0" applyFont="1" applyAlignment="1">
      <alignment wrapText="1"/>
    </xf>
    <xf numFmtId="0" fontId="16" fillId="0" borderId="1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Alignment="1" applyProtection="1">
      <alignment horizontal="right" vertical="top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9" fillId="0" borderId="16" xfId="8" applyFont="1" applyFill="1" applyBorder="1" applyAlignment="1" applyProtection="1">
      <alignment horizontal="left" vertical="center"/>
    </xf>
    <xf numFmtId="0" fontId="15" fillId="0" borderId="1" xfId="0" quotePrefix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1" fillId="0" borderId="1" xfId="0" applyFont="1"/>
    <xf numFmtId="0" fontId="22" fillId="0" borderId="16" xfId="8" applyFont="1" applyFill="1" applyBorder="1" applyAlignment="1" applyProtection="1">
      <alignment horizontal="left" vertical="center"/>
    </xf>
  </cellXfs>
  <cellStyles count="10">
    <cellStyle name="DateStyle" xfId="4"/>
    <cellStyle name="DateTimeStyle" xfId="5"/>
    <cellStyle name="IntegralNumberStyle" xfId="7"/>
    <cellStyle name="MoneyStyle" xfId="1"/>
    <cellStyle name="Normal" xfId="8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6"/>
  <sheetViews>
    <sheetView showGridLines="0" showZeros="0" topLeftCell="A4" workbookViewId="0">
      <selection activeCell="A40" sqref="A40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103" t="str">
        <f>"2025"&amp;"年部门财务收支预算总表"</f>
        <v>2025年部门财务收支预算总表</v>
      </c>
      <c r="B2" s="104"/>
      <c r="C2" s="104"/>
      <c r="D2" s="104"/>
    </row>
    <row r="3" spans="1:4" ht="17.25" customHeight="1">
      <c r="A3" s="105" t="str">
        <f>"单位名称："&amp;"寻甸回族彝族自治县金源乡初级中学"</f>
        <v>单位名称：寻甸回族彝族自治县金源乡初级中学</v>
      </c>
      <c r="B3" s="106"/>
      <c r="D3" s="3" t="s">
        <v>1</v>
      </c>
    </row>
    <row r="4" spans="1:4" ht="23.25" customHeight="1">
      <c r="A4" s="107" t="s">
        <v>2</v>
      </c>
      <c r="B4" s="108"/>
      <c r="C4" s="107" t="s">
        <v>3</v>
      </c>
      <c r="D4" s="108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17151268.48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>
        <v>12823639.060000001</v>
      </c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2158115.0299999998</v>
      </c>
    </row>
    <row r="14" spans="1:4" ht="17.25" customHeight="1">
      <c r="A14" s="5" t="s">
        <v>23</v>
      </c>
      <c r="B14" s="6"/>
      <c r="C14" s="8" t="s">
        <v>24</v>
      </c>
      <c r="D14" s="6">
        <v>1538391.71</v>
      </c>
    </row>
    <row r="15" spans="1:4" ht="17.25" customHeight="1">
      <c r="A15" s="5" t="s">
        <v>25</v>
      </c>
      <c r="B15" s="9"/>
      <c r="C15" s="8" t="s">
        <v>26</v>
      </c>
      <c r="D15" s="6"/>
    </row>
    <row r="16" spans="1:4" ht="17.25" customHeight="1">
      <c r="A16" s="10"/>
      <c r="B16" s="6"/>
      <c r="C16" s="8" t="s">
        <v>27</v>
      </c>
      <c r="D16" s="6"/>
    </row>
    <row r="17" spans="1:4" ht="17.25" customHeight="1">
      <c r="A17" s="11"/>
      <c r="B17" s="6"/>
      <c r="C17" s="8" t="s">
        <v>28</v>
      </c>
      <c r="D17" s="6"/>
    </row>
    <row r="18" spans="1:4" ht="17.25" customHeight="1">
      <c r="A18" s="11"/>
      <c r="B18" s="6"/>
      <c r="C18" s="8" t="s">
        <v>29</v>
      </c>
      <c r="D18" s="6"/>
    </row>
    <row r="19" spans="1:4" ht="17.25" customHeight="1">
      <c r="A19" s="11"/>
      <c r="B19" s="6"/>
      <c r="C19" s="8" t="s">
        <v>30</v>
      </c>
      <c r="D19" s="6"/>
    </row>
    <row r="20" spans="1:4" ht="17.25" customHeight="1">
      <c r="A20" s="11"/>
      <c r="B20" s="6"/>
      <c r="C20" s="8" t="s">
        <v>31</v>
      </c>
      <c r="D20" s="6"/>
    </row>
    <row r="21" spans="1:4" ht="17.25" customHeight="1">
      <c r="A21" s="11"/>
      <c r="B21" s="6"/>
      <c r="C21" s="8" t="s">
        <v>32</v>
      </c>
      <c r="D21" s="6"/>
    </row>
    <row r="22" spans="1:4" ht="17.25" customHeight="1">
      <c r="A22" s="11"/>
      <c r="B22" s="6"/>
      <c r="C22" s="8" t="s">
        <v>33</v>
      </c>
      <c r="D22" s="6"/>
    </row>
    <row r="23" spans="1:4" ht="17.25" customHeight="1">
      <c r="A23" s="11"/>
      <c r="B23" s="6"/>
      <c r="C23" s="8" t="s">
        <v>34</v>
      </c>
      <c r="D23" s="6"/>
    </row>
    <row r="24" spans="1:4" ht="17.25" customHeight="1">
      <c r="A24" s="11"/>
      <c r="B24" s="6"/>
      <c r="C24" s="8" t="s">
        <v>35</v>
      </c>
      <c r="D24" s="6">
        <v>1243586.28</v>
      </c>
    </row>
    <row r="25" spans="1:4" ht="17.25" customHeight="1">
      <c r="A25" s="11"/>
      <c r="B25" s="6"/>
      <c r="C25" s="8" t="s">
        <v>36</v>
      </c>
      <c r="D25" s="6"/>
    </row>
    <row r="26" spans="1:4" ht="17.25" customHeight="1">
      <c r="A26" s="11"/>
      <c r="B26" s="6"/>
      <c r="C26" s="10" t="s">
        <v>37</v>
      </c>
      <c r="D26" s="6"/>
    </row>
    <row r="27" spans="1:4" ht="17.25" customHeight="1">
      <c r="A27" s="11"/>
      <c r="B27" s="6"/>
      <c r="C27" s="8" t="s">
        <v>38</v>
      </c>
      <c r="D27" s="6"/>
    </row>
    <row r="28" spans="1:4" ht="16.5" customHeight="1">
      <c r="A28" s="11"/>
      <c r="B28" s="6"/>
      <c r="C28" s="8" t="s">
        <v>39</v>
      </c>
      <c r="D28" s="6"/>
    </row>
    <row r="29" spans="1:4" ht="16.5" customHeight="1">
      <c r="A29" s="11"/>
      <c r="B29" s="6"/>
      <c r="C29" s="10" t="s">
        <v>40</v>
      </c>
      <c r="D29" s="6"/>
    </row>
    <row r="30" spans="1:4" ht="17.25" customHeight="1">
      <c r="A30" s="11"/>
      <c r="B30" s="6"/>
      <c r="C30" s="10" t="s">
        <v>41</v>
      </c>
      <c r="D30" s="6"/>
    </row>
    <row r="31" spans="1:4" ht="17.25" customHeight="1">
      <c r="A31" s="11"/>
      <c r="B31" s="6"/>
      <c r="C31" s="8" t="s">
        <v>42</v>
      </c>
      <c r="D31" s="6"/>
    </row>
    <row r="32" spans="1:4" ht="16.5" customHeight="1">
      <c r="A32" s="11" t="s">
        <v>43</v>
      </c>
      <c r="B32" s="6">
        <v>17151268.48</v>
      </c>
      <c r="C32" s="11" t="s">
        <v>44</v>
      </c>
      <c r="D32" s="6">
        <v>17763732.079999998</v>
      </c>
    </row>
    <row r="33" spans="1:4" ht="16.5" customHeight="1">
      <c r="A33" s="10" t="s">
        <v>45</v>
      </c>
      <c r="B33" s="6">
        <v>612463.6</v>
      </c>
      <c r="C33" s="10" t="s">
        <v>46</v>
      </c>
      <c r="D33" s="6"/>
    </row>
    <row r="34" spans="1:4" ht="16.5" customHeight="1">
      <c r="A34" s="8" t="s">
        <v>47</v>
      </c>
      <c r="B34" s="9">
        <v>612463.6</v>
      </c>
      <c r="C34" s="8" t="s">
        <v>47</v>
      </c>
      <c r="D34" s="9"/>
    </row>
    <row r="35" spans="1:4" ht="16.5" customHeight="1">
      <c r="A35" s="8" t="s">
        <v>48</v>
      </c>
      <c r="B35" s="9"/>
      <c r="C35" s="8" t="s">
        <v>49</v>
      </c>
      <c r="D35" s="9"/>
    </row>
    <row r="36" spans="1:4" ht="16.5" customHeight="1">
      <c r="A36" s="12" t="s">
        <v>50</v>
      </c>
      <c r="B36" s="6">
        <v>17763732.079999998</v>
      </c>
      <c r="C36" s="12" t="s">
        <v>51</v>
      </c>
      <c r="D36" s="6">
        <v>17763732.079999998</v>
      </c>
    </row>
  </sheetData>
  <mergeCells count="4">
    <mergeCell ref="A2:D2"/>
    <mergeCell ref="A3:B3"/>
    <mergeCell ref="A4:B4"/>
    <mergeCell ref="C4:D4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10"/>
  <sheetViews>
    <sheetView showZeros="0" workbookViewId="0">
      <selection activeCell="B10" sqref="B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7">
        <v>1</v>
      </c>
      <c r="B1" s="68">
        <v>0</v>
      </c>
      <c r="C1" s="67">
        <v>1</v>
      </c>
      <c r="D1" s="33"/>
      <c r="E1" s="33"/>
      <c r="F1" s="58" t="s">
        <v>380</v>
      </c>
    </row>
    <row r="2" spans="1:6" ht="42" customHeight="1">
      <c r="A2" s="193" t="str">
        <f>"2025"&amp;"年部门政府性基金预算支出预算表"</f>
        <v>2025年部门政府性基金预算支出预算表</v>
      </c>
      <c r="B2" s="194" t="s">
        <v>381</v>
      </c>
      <c r="C2" s="195"/>
      <c r="D2" s="140"/>
      <c r="E2" s="140"/>
      <c r="F2" s="140"/>
    </row>
    <row r="3" spans="1:6" ht="13.5" customHeight="1">
      <c r="A3" s="164" t="str">
        <f>"单位名称："&amp;"寻甸回族彝族自治县金源乡初级中学"</f>
        <v>单位名称：寻甸回族彝族自治县金源乡初级中学</v>
      </c>
      <c r="B3" s="164" t="s">
        <v>382</v>
      </c>
      <c r="C3" s="199"/>
      <c r="D3" s="33"/>
      <c r="E3" s="33"/>
      <c r="F3" s="58" t="s">
        <v>1</v>
      </c>
    </row>
    <row r="4" spans="1:6" ht="19.5" customHeight="1">
      <c r="A4" s="150" t="s">
        <v>183</v>
      </c>
      <c r="B4" s="197" t="s">
        <v>72</v>
      </c>
      <c r="C4" s="150" t="s">
        <v>73</v>
      </c>
      <c r="D4" s="177" t="s">
        <v>383</v>
      </c>
      <c r="E4" s="148"/>
      <c r="F4" s="149"/>
    </row>
    <row r="5" spans="1:6" ht="18.75" customHeight="1">
      <c r="A5" s="171"/>
      <c r="B5" s="198"/>
      <c r="C5" s="171"/>
      <c r="D5" s="69" t="s">
        <v>55</v>
      </c>
      <c r="E5" s="53" t="s">
        <v>75</v>
      </c>
      <c r="F5" s="69" t="s">
        <v>76</v>
      </c>
    </row>
    <row r="6" spans="1:6" ht="18.75" customHeight="1">
      <c r="A6" s="63">
        <v>1</v>
      </c>
      <c r="B6" s="70" t="s">
        <v>83</v>
      </c>
      <c r="C6" s="63">
        <v>3</v>
      </c>
      <c r="D6" s="36">
        <v>4</v>
      </c>
      <c r="E6" s="36">
        <v>5</v>
      </c>
      <c r="F6" s="36">
        <v>6</v>
      </c>
    </row>
    <row r="7" spans="1:6" ht="21" customHeight="1">
      <c r="A7" s="66"/>
      <c r="B7" s="66"/>
      <c r="C7" s="66"/>
      <c r="D7" s="6"/>
      <c r="E7" s="6"/>
      <c r="F7" s="6"/>
    </row>
    <row r="8" spans="1:6" ht="21" customHeight="1">
      <c r="A8" s="66"/>
      <c r="B8" s="66"/>
      <c r="C8" s="66"/>
      <c r="D8" s="6"/>
      <c r="E8" s="6"/>
      <c r="F8" s="6"/>
    </row>
    <row r="9" spans="1:6" ht="18.75" customHeight="1">
      <c r="A9" s="112" t="s">
        <v>173</v>
      </c>
      <c r="B9" s="112" t="s">
        <v>173</v>
      </c>
      <c r="C9" s="196" t="s">
        <v>173</v>
      </c>
      <c r="D9" s="6"/>
      <c r="E9" s="6"/>
      <c r="F9" s="6"/>
    </row>
    <row r="10" spans="1:6" ht="14.25" customHeight="1">
      <c r="A10" s="100" t="s">
        <v>444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11"/>
  <sheetViews>
    <sheetView showZeros="0" workbookViewId="0">
      <selection activeCell="A15" sqref="A15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8"/>
      <c r="C1" s="48"/>
      <c r="R1" s="49"/>
      <c r="S1" s="49" t="s">
        <v>384</v>
      </c>
    </row>
    <row r="2" spans="1:19" ht="41.25" customHeight="1">
      <c r="A2" s="215" t="str">
        <f>"2025"&amp;"年部门政府采购预算表"</f>
        <v>2025年部门政府采购预算表</v>
      </c>
      <c r="B2" s="162"/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2"/>
      <c r="N2" s="163"/>
      <c r="O2" s="163"/>
      <c r="P2" s="162"/>
      <c r="Q2" s="163"/>
      <c r="R2" s="162"/>
      <c r="S2" s="162"/>
    </row>
    <row r="3" spans="1:19" ht="18.75" customHeight="1">
      <c r="A3" s="155" t="str">
        <f>"单位名称："&amp;"寻甸回族彝族自治县金源乡初级中学"</f>
        <v>单位名称：寻甸回族彝族自治县金源乡初级中学</v>
      </c>
      <c r="B3" s="218"/>
      <c r="C3" s="218"/>
      <c r="D3" s="219"/>
      <c r="E3" s="219"/>
      <c r="F3" s="219"/>
      <c r="G3" s="219"/>
      <c r="H3" s="219"/>
      <c r="I3" s="51"/>
      <c r="J3" s="51"/>
      <c r="K3" s="51"/>
      <c r="L3" s="51"/>
      <c r="R3" s="71"/>
      <c r="S3" s="58" t="s">
        <v>1</v>
      </c>
    </row>
    <row r="4" spans="1:19" ht="15.75" customHeight="1">
      <c r="A4" s="184" t="s">
        <v>182</v>
      </c>
      <c r="B4" s="205" t="s">
        <v>183</v>
      </c>
      <c r="C4" s="205" t="s">
        <v>385</v>
      </c>
      <c r="D4" s="216" t="s">
        <v>386</v>
      </c>
      <c r="E4" s="216" t="s">
        <v>387</v>
      </c>
      <c r="F4" s="216" t="s">
        <v>388</v>
      </c>
      <c r="G4" s="216" t="s">
        <v>389</v>
      </c>
      <c r="H4" s="216" t="s">
        <v>390</v>
      </c>
      <c r="I4" s="217" t="s">
        <v>190</v>
      </c>
      <c r="J4" s="217"/>
      <c r="K4" s="217"/>
      <c r="L4" s="217"/>
      <c r="M4" s="175"/>
      <c r="N4" s="217"/>
      <c r="O4" s="217"/>
      <c r="P4" s="172"/>
      <c r="Q4" s="217"/>
      <c r="R4" s="175"/>
      <c r="S4" s="173"/>
    </row>
    <row r="5" spans="1:19" ht="17.25" customHeight="1">
      <c r="A5" s="185"/>
      <c r="B5" s="206"/>
      <c r="C5" s="206"/>
      <c r="D5" s="200"/>
      <c r="E5" s="200"/>
      <c r="F5" s="200"/>
      <c r="G5" s="200"/>
      <c r="H5" s="200"/>
      <c r="I5" s="200" t="s">
        <v>55</v>
      </c>
      <c r="J5" s="200" t="s">
        <v>58</v>
      </c>
      <c r="K5" s="200" t="s">
        <v>391</v>
      </c>
      <c r="L5" s="200" t="s">
        <v>392</v>
      </c>
      <c r="M5" s="220" t="s">
        <v>393</v>
      </c>
      <c r="N5" s="208" t="s">
        <v>394</v>
      </c>
      <c r="O5" s="208"/>
      <c r="P5" s="209"/>
      <c r="Q5" s="208"/>
      <c r="R5" s="210"/>
      <c r="S5" s="207"/>
    </row>
    <row r="6" spans="1:19" ht="54" customHeight="1">
      <c r="A6" s="186"/>
      <c r="B6" s="207"/>
      <c r="C6" s="207"/>
      <c r="D6" s="201"/>
      <c r="E6" s="201"/>
      <c r="F6" s="201"/>
      <c r="G6" s="201"/>
      <c r="H6" s="201"/>
      <c r="I6" s="201"/>
      <c r="J6" s="201" t="s">
        <v>57</v>
      </c>
      <c r="K6" s="201"/>
      <c r="L6" s="201"/>
      <c r="M6" s="221"/>
      <c r="N6" s="73" t="s">
        <v>57</v>
      </c>
      <c r="O6" s="73" t="s">
        <v>64</v>
      </c>
      <c r="P6" s="72" t="s">
        <v>65</v>
      </c>
      <c r="Q6" s="73" t="s">
        <v>66</v>
      </c>
      <c r="R6" s="74" t="s">
        <v>67</v>
      </c>
      <c r="S6" s="72" t="s">
        <v>68</v>
      </c>
    </row>
    <row r="7" spans="1:19" ht="18" customHeight="1">
      <c r="A7" s="75">
        <v>1</v>
      </c>
      <c r="B7" s="75" t="s">
        <v>83</v>
      </c>
      <c r="C7" s="76">
        <v>3</v>
      </c>
      <c r="D7" s="76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</row>
    <row r="8" spans="1:19" ht="21" customHeight="1">
      <c r="A8" s="77"/>
      <c r="B8" s="78"/>
      <c r="C8" s="78"/>
      <c r="D8" s="79"/>
      <c r="E8" s="79"/>
      <c r="F8" s="79"/>
      <c r="G8" s="80"/>
      <c r="H8" s="6"/>
      <c r="I8" s="6"/>
      <c r="J8" s="6"/>
      <c r="K8" s="6"/>
      <c r="L8" s="6"/>
      <c r="M8" s="6"/>
      <c r="N8" s="6"/>
      <c r="O8" s="6"/>
      <c r="P8" s="9"/>
      <c r="Q8" s="9"/>
      <c r="R8" s="6"/>
      <c r="S8" s="6"/>
    </row>
    <row r="9" spans="1:19" ht="21" customHeight="1">
      <c r="A9" s="202" t="s">
        <v>173</v>
      </c>
      <c r="B9" s="203"/>
      <c r="C9" s="203"/>
      <c r="D9" s="204"/>
      <c r="E9" s="204"/>
      <c r="F9" s="204"/>
      <c r="G9" s="120"/>
      <c r="H9" s="6"/>
      <c r="I9" s="6"/>
      <c r="J9" s="6"/>
      <c r="K9" s="6"/>
      <c r="L9" s="6"/>
      <c r="M9" s="6"/>
      <c r="N9" s="6"/>
      <c r="O9" s="6"/>
      <c r="P9" s="9"/>
      <c r="Q9" s="9"/>
      <c r="R9" s="6"/>
      <c r="S9" s="6"/>
    </row>
    <row r="10" spans="1:19" ht="21" customHeight="1">
      <c r="A10" s="211" t="s">
        <v>395</v>
      </c>
      <c r="B10" s="212"/>
      <c r="C10" s="212"/>
      <c r="D10" s="211"/>
      <c r="E10" s="211"/>
      <c r="F10" s="211"/>
      <c r="G10" s="213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</row>
    <row r="11" spans="1:19" ht="14.25" customHeight="1">
      <c r="A11" s="245" t="s">
        <v>450</v>
      </c>
    </row>
  </sheetData>
  <mergeCells count="19"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9:G9"/>
    <mergeCell ref="J5:J6"/>
    <mergeCell ref="C4:C6"/>
    <mergeCell ref="B4:B6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T10"/>
  <sheetViews>
    <sheetView showZeros="0" workbookViewId="0">
      <selection activeCell="B10" sqref="B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81"/>
      <c r="B1" s="48"/>
      <c r="C1" s="48"/>
      <c r="D1" s="48"/>
      <c r="E1" s="48"/>
      <c r="F1" s="48"/>
      <c r="G1" s="48"/>
      <c r="H1" s="81"/>
      <c r="I1" s="81"/>
      <c r="J1" s="81"/>
      <c r="K1" s="81"/>
      <c r="L1" s="81"/>
      <c r="M1" s="81"/>
      <c r="N1" s="82"/>
      <c r="O1" s="81"/>
      <c r="P1" s="81"/>
      <c r="Q1" s="48"/>
      <c r="R1" s="81"/>
      <c r="S1" s="83"/>
      <c r="T1" s="83" t="s">
        <v>396</v>
      </c>
    </row>
    <row r="2" spans="1:20" ht="41.25" customHeight="1">
      <c r="A2" s="222" t="str">
        <f>"2025"&amp;"年部门政府购买服务预算表"</f>
        <v>2025年部门政府购买服务预算表</v>
      </c>
      <c r="B2" s="162"/>
      <c r="C2" s="162"/>
      <c r="D2" s="162"/>
      <c r="E2" s="162"/>
      <c r="F2" s="162"/>
      <c r="G2" s="162"/>
      <c r="H2" s="223"/>
      <c r="I2" s="223"/>
      <c r="J2" s="223"/>
      <c r="K2" s="223"/>
      <c r="L2" s="223"/>
      <c r="M2" s="223"/>
      <c r="N2" s="224"/>
      <c r="O2" s="223"/>
      <c r="P2" s="223"/>
      <c r="Q2" s="162"/>
      <c r="R2" s="223"/>
      <c r="S2" s="224"/>
      <c r="T2" s="162"/>
    </row>
    <row r="3" spans="1:20" ht="22.5" customHeight="1">
      <c r="A3" s="225" t="str">
        <f>"单位名称："&amp;"寻甸回族彝族自治县金源乡初级中学"</f>
        <v>单位名称：寻甸回族彝族自治县金源乡初级中学</v>
      </c>
      <c r="B3" s="218"/>
      <c r="C3" s="218"/>
      <c r="D3" s="218"/>
      <c r="E3" s="218"/>
      <c r="F3" s="218"/>
      <c r="G3" s="218"/>
      <c r="H3" s="226"/>
      <c r="I3" s="226"/>
      <c r="J3" s="84"/>
      <c r="K3" s="84"/>
      <c r="L3" s="84"/>
      <c r="M3" s="84"/>
      <c r="N3" s="82"/>
      <c r="O3" s="81"/>
      <c r="P3" s="81"/>
      <c r="Q3" s="48"/>
      <c r="R3" s="81"/>
      <c r="S3" s="85"/>
      <c r="T3" s="83" t="s">
        <v>1</v>
      </c>
    </row>
    <row r="4" spans="1:20" ht="24" customHeight="1">
      <c r="A4" s="184" t="s">
        <v>182</v>
      </c>
      <c r="B4" s="205" t="s">
        <v>183</v>
      </c>
      <c r="C4" s="205" t="s">
        <v>385</v>
      </c>
      <c r="D4" s="205" t="s">
        <v>397</v>
      </c>
      <c r="E4" s="205" t="s">
        <v>398</v>
      </c>
      <c r="F4" s="205" t="s">
        <v>399</v>
      </c>
      <c r="G4" s="205" t="s">
        <v>400</v>
      </c>
      <c r="H4" s="216" t="s">
        <v>401</v>
      </c>
      <c r="I4" s="216" t="s">
        <v>402</v>
      </c>
      <c r="J4" s="217" t="s">
        <v>190</v>
      </c>
      <c r="K4" s="217"/>
      <c r="L4" s="217"/>
      <c r="M4" s="217"/>
      <c r="N4" s="175"/>
      <c r="O4" s="217"/>
      <c r="P4" s="217"/>
      <c r="Q4" s="172"/>
      <c r="R4" s="217"/>
      <c r="S4" s="175"/>
      <c r="T4" s="173"/>
    </row>
    <row r="5" spans="1:20" ht="24" customHeight="1">
      <c r="A5" s="185"/>
      <c r="B5" s="206"/>
      <c r="C5" s="206"/>
      <c r="D5" s="206"/>
      <c r="E5" s="206"/>
      <c r="F5" s="206"/>
      <c r="G5" s="206"/>
      <c r="H5" s="200"/>
      <c r="I5" s="200"/>
      <c r="J5" s="200" t="s">
        <v>55</v>
      </c>
      <c r="K5" s="200" t="s">
        <v>58</v>
      </c>
      <c r="L5" s="200" t="s">
        <v>391</v>
      </c>
      <c r="M5" s="200" t="s">
        <v>392</v>
      </c>
      <c r="N5" s="220" t="s">
        <v>393</v>
      </c>
      <c r="O5" s="208" t="s">
        <v>394</v>
      </c>
      <c r="P5" s="208"/>
      <c r="Q5" s="209"/>
      <c r="R5" s="208"/>
      <c r="S5" s="210"/>
      <c r="T5" s="207"/>
    </row>
    <row r="6" spans="1:20" ht="54" customHeight="1">
      <c r="A6" s="186"/>
      <c r="B6" s="207"/>
      <c r="C6" s="207"/>
      <c r="D6" s="207"/>
      <c r="E6" s="207"/>
      <c r="F6" s="207"/>
      <c r="G6" s="207"/>
      <c r="H6" s="201"/>
      <c r="I6" s="201"/>
      <c r="J6" s="201"/>
      <c r="K6" s="201" t="s">
        <v>57</v>
      </c>
      <c r="L6" s="201"/>
      <c r="M6" s="201"/>
      <c r="N6" s="221"/>
      <c r="O6" s="73" t="s">
        <v>57</v>
      </c>
      <c r="P6" s="73" t="s">
        <v>64</v>
      </c>
      <c r="Q6" s="72" t="s">
        <v>65</v>
      </c>
      <c r="R6" s="73" t="s">
        <v>66</v>
      </c>
      <c r="S6" s="74" t="s">
        <v>67</v>
      </c>
      <c r="T6" s="72" t="s">
        <v>68</v>
      </c>
    </row>
    <row r="7" spans="1:20" ht="17.25" customHeight="1">
      <c r="A7" s="35">
        <v>1</v>
      </c>
      <c r="B7" s="72">
        <v>2</v>
      </c>
      <c r="C7" s="35">
        <v>3</v>
      </c>
      <c r="D7" s="35">
        <v>4</v>
      </c>
      <c r="E7" s="72">
        <v>5</v>
      </c>
      <c r="F7" s="35">
        <v>6</v>
      </c>
      <c r="G7" s="35">
        <v>7</v>
      </c>
      <c r="H7" s="72">
        <v>8</v>
      </c>
      <c r="I7" s="35">
        <v>9</v>
      </c>
      <c r="J7" s="35">
        <v>10</v>
      </c>
      <c r="K7" s="72">
        <v>11</v>
      </c>
      <c r="L7" s="35">
        <v>12</v>
      </c>
      <c r="M7" s="35">
        <v>13</v>
      </c>
      <c r="N7" s="72">
        <v>14</v>
      </c>
      <c r="O7" s="35">
        <v>15</v>
      </c>
      <c r="P7" s="35">
        <v>16</v>
      </c>
      <c r="Q7" s="72">
        <v>17</v>
      </c>
      <c r="R7" s="35">
        <v>18</v>
      </c>
      <c r="S7" s="35">
        <v>19</v>
      </c>
      <c r="T7" s="35">
        <v>20</v>
      </c>
    </row>
    <row r="8" spans="1:20" ht="21" customHeight="1">
      <c r="A8" s="77"/>
      <c r="B8" s="78"/>
      <c r="C8" s="78"/>
      <c r="D8" s="78"/>
      <c r="E8" s="78"/>
      <c r="F8" s="78"/>
      <c r="G8" s="78"/>
      <c r="H8" s="79"/>
      <c r="I8" s="79"/>
      <c r="J8" s="6"/>
      <c r="K8" s="6"/>
      <c r="L8" s="6"/>
      <c r="M8" s="6"/>
      <c r="N8" s="6"/>
      <c r="O8" s="6"/>
      <c r="P8" s="6"/>
      <c r="Q8" s="9"/>
      <c r="R8" s="9"/>
      <c r="S8" s="6"/>
      <c r="T8" s="6"/>
    </row>
    <row r="9" spans="1:20" ht="21" customHeight="1">
      <c r="A9" s="202" t="s">
        <v>173</v>
      </c>
      <c r="B9" s="203"/>
      <c r="C9" s="203"/>
      <c r="D9" s="203"/>
      <c r="E9" s="203"/>
      <c r="F9" s="203"/>
      <c r="G9" s="203"/>
      <c r="H9" s="204"/>
      <c r="I9" s="119"/>
      <c r="J9" s="6"/>
      <c r="K9" s="6"/>
      <c r="L9" s="6"/>
      <c r="M9" s="6"/>
      <c r="N9" s="6"/>
      <c r="O9" s="6"/>
      <c r="P9" s="6"/>
      <c r="Q9" s="9"/>
      <c r="R9" s="9"/>
      <c r="S9" s="6"/>
      <c r="T9" s="6"/>
    </row>
    <row r="10" spans="1:20" ht="14.25" customHeight="1">
      <c r="A10" s="100" t="s">
        <v>445</v>
      </c>
    </row>
  </sheetData>
  <mergeCells count="19">
    <mergeCell ref="A9:I9"/>
    <mergeCell ref="K5:K6"/>
    <mergeCell ref="B4:B6"/>
    <mergeCell ref="C4:C6"/>
    <mergeCell ref="F4:F6"/>
    <mergeCell ref="G4:G6"/>
    <mergeCell ref="D4:D6"/>
    <mergeCell ref="E4:E6"/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9"/>
  <sheetViews>
    <sheetView showZeros="0" workbookViewId="0">
      <selection activeCell="A2" sqref="A2:X2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31"/>
      <c r="W1" s="49"/>
      <c r="X1" s="49" t="s">
        <v>403</v>
      </c>
    </row>
    <row r="2" spans="1:24" ht="41.25" customHeight="1">
      <c r="A2" s="215" t="s">
        <v>448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2"/>
      <c r="X2" s="162"/>
    </row>
    <row r="3" spans="1:24" ht="18" customHeight="1">
      <c r="A3" s="225" t="str">
        <f>"单位名称："&amp;"寻甸回族彝族自治县金源乡初级中学"</f>
        <v>单位名称：寻甸回族彝族自治县金源乡初级中学</v>
      </c>
      <c r="B3" s="226"/>
      <c r="C3" s="226"/>
      <c r="D3" s="227"/>
      <c r="E3" s="228"/>
      <c r="F3" s="228"/>
      <c r="G3" s="228"/>
      <c r="H3" s="228"/>
      <c r="I3" s="228"/>
      <c r="W3" s="71"/>
      <c r="X3" s="71" t="s">
        <v>1</v>
      </c>
    </row>
    <row r="4" spans="1:24" ht="19.5" customHeight="1">
      <c r="A4" s="189" t="s">
        <v>404</v>
      </c>
      <c r="B4" s="177" t="s">
        <v>190</v>
      </c>
      <c r="C4" s="148"/>
      <c r="D4" s="148"/>
      <c r="E4" s="177" t="s">
        <v>405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72"/>
      <c r="X4" s="173"/>
    </row>
    <row r="5" spans="1:24" ht="40.5" customHeight="1">
      <c r="A5" s="151"/>
      <c r="B5" s="52" t="s">
        <v>55</v>
      </c>
      <c r="C5" s="59" t="s">
        <v>58</v>
      </c>
      <c r="D5" s="86" t="s">
        <v>391</v>
      </c>
      <c r="E5" s="87" t="s">
        <v>406</v>
      </c>
      <c r="F5" s="87" t="s">
        <v>407</v>
      </c>
      <c r="G5" s="87" t="s">
        <v>408</v>
      </c>
      <c r="H5" s="87" t="s">
        <v>409</v>
      </c>
      <c r="I5" s="87" t="s">
        <v>410</v>
      </c>
      <c r="J5" s="87" t="s">
        <v>411</v>
      </c>
      <c r="K5" s="87" t="s">
        <v>412</v>
      </c>
      <c r="L5" s="87" t="s">
        <v>413</v>
      </c>
      <c r="M5" s="87" t="s">
        <v>414</v>
      </c>
      <c r="N5" s="87" t="s">
        <v>415</v>
      </c>
      <c r="O5" s="87" t="s">
        <v>416</v>
      </c>
      <c r="P5" s="87" t="s">
        <v>417</v>
      </c>
      <c r="Q5" s="87" t="s">
        <v>418</v>
      </c>
      <c r="R5" s="87" t="s">
        <v>419</v>
      </c>
      <c r="S5" s="87" t="s">
        <v>420</v>
      </c>
      <c r="T5" s="87" t="s">
        <v>421</v>
      </c>
      <c r="U5" s="87" t="s">
        <v>422</v>
      </c>
      <c r="V5" s="87" t="s">
        <v>423</v>
      </c>
      <c r="W5" s="87" t="s">
        <v>424</v>
      </c>
      <c r="X5" s="88" t="s">
        <v>425</v>
      </c>
    </row>
    <row r="6" spans="1:24" ht="19.5" customHeight="1">
      <c r="A6" s="61">
        <v>1</v>
      </c>
      <c r="B6" s="61">
        <v>2</v>
      </c>
      <c r="C6" s="61">
        <v>3</v>
      </c>
      <c r="D6" s="41">
        <v>4</v>
      </c>
      <c r="E6" s="54">
        <v>5</v>
      </c>
      <c r="F6" s="61">
        <v>6</v>
      </c>
      <c r="G6" s="61">
        <v>7</v>
      </c>
      <c r="H6" s="41">
        <v>8</v>
      </c>
      <c r="I6" s="61">
        <v>9</v>
      </c>
      <c r="J6" s="61">
        <v>10</v>
      </c>
      <c r="K6" s="61">
        <v>11</v>
      </c>
      <c r="L6" s="41">
        <v>12</v>
      </c>
      <c r="M6" s="61">
        <v>13</v>
      </c>
      <c r="N6" s="61">
        <v>14</v>
      </c>
      <c r="O6" s="61">
        <v>15</v>
      </c>
      <c r="P6" s="41">
        <v>16</v>
      </c>
      <c r="Q6" s="61">
        <v>17</v>
      </c>
      <c r="R6" s="61">
        <v>18</v>
      </c>
      <c r="S6" s="61">
        <v>19</v>
      </c>
      <c r="T6" s="41">
        <v>20</v>
      </c>
      <c r="U6" s="41">
        <v>21</v>
      </c>
      <c r="V6" s="41">
        <v>22</v>
      </c>
      <c r="W6" s="54">
        <v>23</v>
      </c>
      <c r="X6" s="54">
        <v>24</v>
      </c>
    </row>
    <row r="7" spans="1:24" ht="19.5" customHeight="1">
      <c r="A7" s="3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9.5" customHeight="1">
      <c r="A8" s="6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4.25" customHeight="1">
      <c r="A9" s="100" t="s">
        <v>446</v>
      </c>
    </row>
  </sheetData>
  <mergeCells count="5">
    <mergeCell ref="A2:X2"/>
    <mergeCell ref="A4:A5"/>
    <mergeCell ref="B4:D4"/>
    <mergeCell ref="A3:I3"/>
    <mergeCell ref="E4:X4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8"/>
  <sheetViews>
    <sheetView showZeros="0" workbookViewId="0">
      <selection activeCell="D13" sqref="D13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49" t="s">
        <v>426</v>
      </c>
    </row>
    <row r="2" spans="1:10" ht="41.25" customHeight="1">
      <c r="A2" s="229" t="s">
        <v>449</v>
      </c>
      <c r="B2" s="163"/>
      <c r="C2" s="163"/>
      <c r="D2" s="163"/>
      <c r="E2" s="163"/>
      <c r="F2" s="162"/>
      <c r="G2" s="163"/>
      <c r="H2" s="162"/>
      <c r="I2" s="162"/>
      <c r="J2" s="163"/>
    </row>
    <row r="3" spans="1:10" ht="17.25" customHeight="1">
      <c r="A3" s="164" t="str">
        <f>"单位名称："&amp;"寻甸回族彝族自治县金源乡初级中学"</f>
        <v>单位名称：寻甸回族彝族自治县金源乡初级中学</v>
      </c>
      <c r="B3" s="104"/>
      <c r="C3" s="104"/>
      <c r="D3" s="104"/>
      <c r="E3" s="104"/>
      <c r="F3" s="104"/>
      <c r="G3" s="104"/>
      <c r="H3" s="104"/>
    </row>
    <row r="4" spans="1:10" ht="44.25" customHeight="1">
      <c r="A4" s="60" t="s">
        <v>404</v>
      </c>
      <c r="B4" s="60" t="s">
        <v>291</v>
      </c>
      <c r="C4" s="60" t="s">
        <v>292</v>
      </c>
      <c r="D4" s="60" t="s">
        <v>293</v>
      </c>
      <c r="E4" s="60" t="s">
        <v>294</v>
      </c>
      <c r="F4" s="63" t="s">
        <v>295</v>
      </c>
      <c r="G4" s="60" t="s">
        <v>296</v>
      </c>
      <c r="H4" s="63" t="s">
        <v>297</v>
      </c>
      <c r="I4" s="63" t="s">
        <v>298</v>
      </c>
      <c r="J4" s="60" t="s">
        <v>299</v>
      </c>
    </row>
    <row r="5" spans="1:10" ht="14.25" customHeight="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3">
        <v>6</v>
      </c>
      <c r="G5" s="60">
        <v>7</v>
      </c>
      <c r="H5" s="63">
        <v>8</v>
      </c>
      <c r="I5" s="63">
        <v>9</v>
      </c>
      <c r="J5" s="60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s="100" t="s">
        <v>446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I9"/>
  <sheetViews>
    <sheetView showZeros="0" topLeftCell="E1" workbookViewId="0">
      <selection activeCell="G14" sqref="G1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34" t="s">
        <v>427</v>
      </c>
      <c r="B1" s="235"/>
      <c r="C1" s="235"/>
      <c r="D1" s="236"/>
      <c r="E1" s="236"/>
      <c r="F1" s="236"/>
      <c r="G1" s="235"/>
      <c r="H1" s="235"/>
      <c r="I1" s="236"/>
    </row>
    <row r="2" spans="1:9" ht="41.25" customHeight="1">
      <c r="A2" s="126" t="str">
        <f>"2025"&amp;"年新增资产配置预算表"</f>
        <v>2025年新增资产配置预算表</v>
      </c>
      <c r="B2" s="154"/>
      <c r="C2" s="154"/>
      <c r="D2" s="153"/>
      <c r="E2" s="153"/>
      <c r="F2" s="153"/>
      <c r="G2" s="154"/>
      <c r="H2" s="154"/>
      <c r="I2" s="153"/>
    </row>
    <row r="3" spans="1:9" ht="14.25" customHeight="1">
      <c r="A3" s="105" t="str">
        <f>"单位名称："&amp;"寻甸回族彝族自治县金源乡初级中学"</f>
        <v>单位名称：寻甸回族彝族自治县金源乡初级中学</v>
      </c>
      <c r="B3" s="237"/>
      <c r="C3" s="237"/>
      <c r="D3" s="1"/>
      <c r="F3" s="42"/>
      <c r="G3" s="25"/>
      <c r="H3" s="25"/>
      <c r="I3" s="2" t="s">
        <v>1</v>
      </c>
    </row>
    <row r="4" spans="1:9" ht="28.5" customHeight="1">
      <c r="A4" s="157" t="s">
        <v>182</v>
      </c>
      <c r="B4" s="160" t="s">
        <v>183</v>
      </c>
      <c r="C4" s="109" t="s">
        <v>428</v>
      </c>
      <c r="D4" s="157" t="s">
        <v>429</v>
      </c>
      <c r="E4" s="157" t="s">
        <v>430</v>
      </c>
      <c r="F4" s="157" t="s">
        <v>431</v>
      </c>
      <c r="G4" s="160" t="s">
        <v>432</v>
      </c>
      <c r="H4" s="238"/>
      <c r="I4" s="157"/>
    </row>
    <row r="5" spans="1:9" ht="21" customHeight="1">
      <c r="A5" s="109"/>
      <c r="B5" s="161"/>
      <c r="C5" s="161"/>
      <c r="D5" s="159"/>
      <c r="E5" s="161"/>
      <c r="F5" s="161"/>
      <c r="G5" s="44" t="s">
        <v>389</v>
      </c>
      <c r="H5" s="44" t="s">
        <v>433</v>
      </c>
      <c r="I5" s="44" t="s">
        <v>434</v>
      </c>
    </row>
    <row r="6" spans="1:9" ht="17.25" customHeight="1">
      <c r="A6" s="89" t="s">
        <v>82</v>
      </c>
      <c r="B6" s="90" t="s">
        <v>83</v>
      </c>
      <c r="C6" s="89" t="s">
        <v>84</v>
      </c>
      <c r="D6" s="91" t="s">
        <v>85</v>
      </c>
      <c r="E6" s="89" t="s">
        <v>86</v>
      </c>
      <c r="F6" s="90" t="s">
        <v>87</v>
      </c>
      <c r="G6" s="45" t="s">
        <v>88</v>
      </c>
      <c r="H6" s="91" t="s">
        <v>89</v>
      </c>
      <c r="I6" s="91">
        <v>9</v>
      </c>
    </row>
    <row r="7" spans="1:9" ht="19.5" customHeight="1">
      <c r="A7" s="92"/>
      <c r="B7" s="8"/>
      <c r="C7" s="8"/>
      <c r="D7" s="28"/>
      <c r="E7" s="17"/>
      <c r="F7" s="45"/>
      <c r="G7" s="93"/>
      <c r="H7" s="94"/>
      <c r="I7" s="94"/>
    </row>
    <row r="8" spans="1:9" ht="19.5" customHeight="1">
      <c r="A8" s="230" t="s">
        <v>55</v>
      </c>
      <c r="B8" s="231"/>
      <c r="C8" s="231"/>
      <c r="D8" s="232"/>
      <c r="E8" s="233"/>
      <c r="F8" s="233"/>
      <c r="G8" s="93"/>
      <c r="H8" s="94"/>
      <c r="I8" s="94"/>
    </row>
    <row r="9" spans="1:9" ht="14.25" customHeight="1">
      <c r="E9" s="100" t="s">
        <v>447</v>
      </c>
    </row>
  </sheetData>
  <mergeCells count="11">
    <mergeCell ref="A8:F8"/>
    <mergeCell ref="B4:B5"/>
    <mergeCell ref="A1:I1"/>
    <mergeCell ref="A2:I2"/>
    <mergeCell ref="A3:C3"/>
    <mergeCell ref="G4:I4"/>
    <mergeCell ref="F4:F5"/>
    <mergeCell ref="E4:E5"/>
    <mergeCell ref="D4:D5"/>
    <mergeCell ref="C4:C5"/>
    <mergeCell ref="A4:A5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11"/>
  <sheetViews>
    <sheetView showZeros="0" workbookViewId="0">
      <selection activeCell="A11" sqref="A11:K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57"/>
      <c r="E1" s="57"/>
      <c r="F1" s="57"/>
      <c r="G1" s="57"/>
      <c r="K1" s="49" t="s">
        <v>435</v>
      </c>
    </row>
    <row r="2" spans="1:11" ht="41.25" customHeight="1">
      <c r="A2" s="240" t="str">
        <f>"2025"&amp;"年上级转移支付补助项目支出预算表"</f>
        <v>2025年上级转移支付补助项目支出预算表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13.5" customHeight="1">
      <c r="A3" s="164" t="str">
        <f>"单位名称："&amp;"寻甸回族彝族自治县金源乡初级中学"</f>
        <v>单位名称：寻甸回族彝族自治县金源乡初级中学</v>
      </c>
      <c r="B3" s="165"/>
      <c r="C3" s="165"/>
      <c r="D3" s="165"/>
      <c r="E3" s="165"/>
      <c r="F3" s="165"/>
      <c r="G3" s="165"/>
      <c r="H3" s="51"/>
      <c r="I3" s="51"/>
      <c r="J3" s="51"/>
      <c r="K3" s="71" t="s">
        <v>1</v>
      </c>
    </row>
    <row r="4" spans="1:11" ht="21.75" customHeight="1">
      <c r="A4" s="167" t="s">
        <v>244</v>
      </c>
      <c r="B4" s="167" t="s">
        <v>185</v>
      </c>
      <c r="C4" s="167" t="s">
        <v>245</v>
      </c>
      <c r="D4" s="184" t="s">
        <v>186</v>
      </c>
      <c r="E4" s="184" t="s">
        <v>187</v>
      </c>
      <c r="F4" s="184" t="s">
        <v>246</v>
      </c>
      <c r="G4" s="184" t="s">
        <v>247</v>
      </c>
      <c r="H4" s="189" t="s">
        <v>55</v>
      </c>
      <c r="I4" s="177" t="s">
        <v>436</v>
      </c>
      <c r="J4" s="148"/>
      <c r="K4" s="149"/>
    </row>
    <row r="5" spans="1:11" ht="21.75" customHeight="1">
      <c r="A5" s="168"/>
      <c r="B5" s="168"/>
      <c r="C5" s="168"/>
      <c r="D5" s="185"/>
      <c r="E5" s="185"/>
      <c r="F5" s="185"/>
      <c r="G5" s="185"/>
      <c r="H5" s="169"/>
      <c r="I5" s="184" t="s">
        <v>58</v>
      </c>
      <c r="J5" s="184" t="s">
        <v>59</v>
      </c>
      <c r="K5" s="184" t="s">
        <v>60</v>
      </c>
    </row>
    <row r="6" spans="1:11" ht="40.5" customHeight="1">
      <c r="A6" s="174"/>
      <c r="B6" s="174"/>
      <c r="C6" s="174"/>
      <c r="D6" s="186"/>
      <c r="E6" s="186"/>
      <c r="F6" s="186"/>
      <c r="G6" s="186"/>
      <c r="H6" s="151"/>
      <c r="I6" s="186" t="s">
        <v>57</v>
      </c>
      <c r="J6" s="186"/>
      <c r="K6" s="186"/>
    </row>
    <row r="7" spans="1:11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54">
        <v>10</v>
      </c>
      <c r="K7" s="54">
        <v>11</v>
      </c>
    </row>
    <row r="8" spans="1:11" ht="18.75" customHeight="1">
      <c r="A8" s="38"/>
      <c r="B8" s="66"/>
      <c r="C8" s="38"/>
      <c r="D8" s="38"/>
      <c r="E8" s="38"/>
      <c r="F8" s="38"/>
      <c r="G8" s="38"/>
      <c r="H8" s="95"/>
      <c r="I8" s="96"/>
      <c r="J8" s="96"/>
      <c r="K8" s="95"/>
    </row>
    <row r="9" spans="1:11" ht="18.75" customHeight="1">
      <c r="A9" s="97"/>
      <c r="B9" s="66"/>
      <c r="C9" s="66"/>
      <c r="D9" s="66"/>
      <c r="E9" s="66"/>
      <c r="F9" s="66"/>
      <c r="G9" s="66"/>
      <c r="H9" s="98"/>
      <c r="I9" s="98"/>
      <c r="J9" s="98"/>
      <c r="K9" s="95"/>
    </row>
    <row r="10" spans="1:11" ht="18.75" customHeight="1">
      <c r="A10" s="180" t="s">
        <v>173</v>
      </c>
      <c r="B10" s="181"/>
      <c r="C10" s="181"/>
      <c r="D10" s="181"/>
      <c r="E10" s="181"/>
      <c r="F10" s="181"/>
      <c r="G10" s="129"/>
      <c r="H10" s="98"/>
      <c r="I10" s="98"/>
      <c r="J10" s="98"/>
      <c r="K10" s="95"/>
    </row>
    <row r="11" spans="1:11" ht="14.25" customHeight="1">
      <c r="A11" s="246" t="s">
        <v>451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</sheetData>
  <mergeCells count="16">
    <mergeCell ref="A11:K11"/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12"/>
  <sheetViews>
    <sheetView showZeros="0" tabSelected="1" workbookViewId="0">
      <selection activeCell="B19" sqref="B19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57"/>
      <c r="G1" s="49" t="s">
        <v>437</v>
      </c>
    </row>
    <row r="2" spans="1:7" ht="41.25" customHeight="1">
      <c r="A2" s="163" t="str">
        <f>"2025"&amp;"年部门项目中期规划预算表"</f>
        <v>2025年部门项目中期规划预算表</v>
      </c>
      <c r="B2" s="163"/>
      <c r="C2" s="163"/>
      <c r="D2" s="163"/>
      <c r="E2" s="163"/>
      <c r="F2" s="163"/>
      <c r="G2" s="163"/>
    </row>
    <row r="3" spans="1:7" ht="13.5" customHeight="1">
      <c r="A3" s="164" t="str">
        <f>"单位名称："&amp;"寻甸回族彝族自治县金源乡初级中学"</f>
        <v>单位名称：寻甸回族彝族自治县金源乡初级中学</v>
      </c>
      <c r="B3" s="165"/>
      <c r="C3" s="165"/>
      <c r="D3" s="165"/>
      <c r="E3" s="51"/>
      <c r="F3" s="51"/>
      <c r="G3" s="71" t="s">
        <v>1</v>
      </c>
    </row>
    <row r="4" spans="1:7" ht="21.75" customHeight="1">
      <c r="A4" s="167" t="s">
        <v>245</v>
      </c>
      <c r="B4" s="167" t="s">
        <v>244</v>
      </c>
      <c r="C4" s="167" t="s">
        <v>185</v>
      </c>
      <c r="D4" s="184" t="s">
        <v>438</v>
      </c>
      <c r="E4" s="177" t="s">
        <v>58</v>
      </c>
      <c r="F4" s="148"/>
      <c r="G4" s="149"/>
    </row>
    <row r="5" spans="1:7" ht="21.75" customHeight="1">
      <c r="A5" s="168"/>
      <c r="B5" s="168"/>
      <c r="C5" s="168"/>
      <c r="D5" s="185"/>
      <c r="E5" s="241" t="str">
        <f>"2025"&amp;"年"</f>
        <v>2025年</v>
      </c>
      <c r="F5" s="184" t="str">
        <f>("2025"+1)&amp;"年"</f>
        <v>2026年</v>
      </c>
      <c r="G5" s="184" t="str">
        <f>("2025"+2)&amp;"年"</f>
        <v>2027年</v>
      </c>
    </row>
    <row r="6" spans="1:7" ht="40.5" customHeight="1">
      <c r="A6" s="174"/>
      <c r="B6" s="174"/>
      <c r="C6" s="174"/>
      <c r="D6" s="186"/>
      <c r="E6" s="151"/>
      <c r="F6" s="186" t="s">
        <v>57</v>
      </c>
      <c r="G6" s="186"/>
    </row>
    <row r="7" spans="1:7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spans="1:7" ht="17.25" customHeight="1">
      <c r="A8" s="66" t="s">
        <v>70</v>
      </c>
      <c r="B8" s="99"/>
      <c r="C8" s="99"/>
      <c r="D8" s="66"/>
      <c r="E8" s="98">
        <v>232074.9</v>
      </c>
      <c r="F8" s="98"/>
      <c r="G8" s="98"/>
    </row>
    <row r="9" spans="1:7" ht="18.75" customHeight="1">
      <c r="A9" s="66"/>
      <c r="B9" s="66" t="s">
        <v>439</v>
      </c>
      <c r="C9" s="66" t="s">
        <v>252</v>
      </c>
      <c r="D9" s="66" t="s">
        <v>440</v>
      </c>
      <c r="E9" s="98">
        <v>57032</v>
      </c>
      <c r="F9" s="98"/>
      <c r="G9" s="98"/>
    </row>
    <row r="10" spans="1:7" ht="18.75" customHeight="1">
      <c r="A10" s="56"/>
      <c r="B10" s="66" t="s">
        <v>439</v>
      </c>
      <c r="C10" s="66" t="s">
        <v>256</v>
      </c>
      <c r="D10" s="66" t="s">
        <v>440</v>
      </c>
      <c r="E10" s="98">
        <v>5702.9</v>
      </c>
      <c r="F10" s="98"/>
      <c r="G10" s="98"/>
    </row>
    <row r="11" spans="1:7" ht="18.75" customHeight="1">
      <c r="A11" s="56"/>
      <c r="B11" s="66" t="s">
        <v>441</v>
      </c>
      <c r="C11" s="66" t="s">
        <v>289</v>
      </c>
      <c r="D11" s="66" t="s">
        <v>440</v>
      </c>
      <c r="E11" s="98">
        <v>169340</v>
      </c>
      <c r="F11" s="98"/>
      <c r="G11" s="98"/>
    </row>
    <row r="12" spans="1:7" ht="18.75" customHeight="1">
      <c r="A12" s="242" t="s">
        <v>55</v>
      </c>
      <c r="B12" s="243" t="s">
        <v>442</v>
      </c>
      <c r="C12" s="243"/>
      <c r="D12" s="244"/>
      <c r="E12" s="98">
        <v>232074.9</v>
      </c>
      <c r="F12" s="98"/>
      <c r="G12" s="98"/>
    </row>
  </sheetData>
  <mergeCells count="11">
    <mergeCell ref="A12:D12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S9"/>
  <sheetViews>
    <sheetView showGridLines="0" showZeros="0" workbookViewId="0">
      <selection activeCell="C12" sqref="C12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25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1.25" customHeight="1">
      <c r="A2" s="126" t="str">
        <f>"2025"&amp;"年部门收入预算表"</f>
        <v>2025年部门收入预算表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17.25" customHeight="1">
      <c r="A3" s="105" t="str">
        <f>"单位名称："&amp;"寻甸回族彝族自治县金源乡初级中学"</f>
        <v>单位名称：寻甸回族彝族自治县金源乡初级中学</v>
      </c>
      <c r="B3" s="104"/>
      <c r="S3" s="1" t="s">
        <v>1</v>
      </c>
    </row>
    <row r="4" spans="1:19" ht="21.75" customHeight="1">
      <c r="A4" s="114" t="s">
        <v>53</v>
      </c>
      <c r="B4" s="117" t="s">
        <v>54</v>
      </c>
      <c r="C4" s="117" t="s">
        <v>55</v>
      </c>
      <c r="D4" s="111" t="s">
        <v>56</v>
      </c>
      <c r="E4" s="111"/>
      <c r="F4" s="111"/>
      <c r="G4" s="111"/>
      <c r="H4" s="111"/>
      <c r="I4" s="112"/>
      <c r="J4" s="111"/>
      <c r="K4" s="111"/>
      <c r="L4" s="111"/>
      <c r="M4" s="111"/>
      <c r="N4" s="113"/>
      <c r="O4" s="111" t="s">
        <v>45</v>
      </c>
      <c r="P4" s="111"/>
      <c r="Q4" s="111"/>
      <c r="R4" s="111"/>
      <c r="S4" s="113"/>
    </row>
    <row r="5" spans="1:19" ht="27" customHeight="1">
      <c r="A5" s="115"/>
      <c r="B5" s="118"/>
      <c r="C5" s="118"/>
      <c r="D5" s="118" t="s">
        <v>57</v>
      </c>
      <c r="E5" s="118" t="s">
        <v>58</v>
      </c>
      <c r="F5" s="118" t="s">
        <v>59</v>
      </c>
      <c r="G5" s="118" t="s">
        <v>60</v>
      </c>
      <c r="H5" s="118" t="s">
        <v>61</v>
      </c>
      <c r="I5" s="121" t="s">
        <v>62</v>
      </c>
      <c r="J5" s="122"/>
      <c r="K5" s="122"/>
      <c r="L5" s="122"/>
      <c r="M5" s="122"/>
      <c r="N5" s="123"/>
      <c r="O5" s="118" t="s">
        <v>57</v>
      </c>
      <c r="P5" s="118" t="s">
        <v>58</v>
      </c>
      <c r="Q5" s="118" t="s">
        <v>59</v>
      </c>
      <c r="R5" s="118" t="s">
        <v>60</v>
      </c>
      <c r="S5" s="118" t="s">
        <v>63</v>
      </c>
    </row>
    <row r="6" spans="1:19" ht="30" customHeight="1">
      <c r="A6" s="116"/>
      <c r="B6" s="119"/>
      <c r="C6" s="120"/>
      <c r="D6" s="120"/>
      <c r="E6" s="120"/>
      <c r="F6" s="120"/>
      <c r="G6" s="120"/>
      <c r="H6" s="120"/>
      <c r="I6" s="14" t="s">
        <v>57</v>
      </c>
      <c r="J6" s="13" t="s">
        <v>64</v>
      </c>
      <c r="K6" s="13" t="s">
        <v>65</v>
      </c>
      <c r="L6" s="13" t="s">
        <v>66</v>
      </c>
      <c r="M6" s="13" t="s">
        <v>67</v>
      </c>
      <c r="N6" s="13" t="s">
        <v>68</v>
      </c>
      <c r="O6" s="124"/>
      <c r="P6" s="124"/>
      <c r="Q6" s="124"/>
      <c r="R6" s="124"/>
      <c r="S6" s="120"/>
    </row>
    <row r="7" spans="1:19" ht="1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6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pans="1:19" ht="18" customHeight="1">
      <c r="A8" s="17" t="s">
        <v>69</v>
      </c>
      <c r="B8" s="17" t="s">
        <v>70</v>
      </c>
      <c r="C8" s="9">
        <v>17763732.079999998</v>
      </c>
      <c r="D8" s="6">
        <v>17151268.48</v>
      </c>
      <c r="E8" s="6">
        <v>17151268.48</v>
      </c>
      <c r="F8" s="6"/>
      <c r="G8" s="6"/>
      <c r="H8" s="6"/>
      <c r="I8" s="6"/>
      <c r="J8" s="6"/>
      <c r="K8" s="6"/>
      <c r="L8" s="6"/>
      <c r="M8" s="6"/>
      <c r="N8" s="6"/>
      <c r="O8" s="6">
        <v>612463.6</v>
      </c>
      <c r="P8" s="6">
        <v>612463.6</v>
      </c>
      <c r="Q8" s="6"/>
      <c r="R8" s="6"/>
      <c r="S8" s="6"/>
    </row>
    <row r="9" spans="1:19" ht="18" customHeight="1">
      <c r="A9" s="109" t="s">
        <v>55</v>
      </c>
      <c r="B9" s="110"/>
      <c r="C9" s="6">
        <v>17763732.079999998</v>
      </c>
      <c r="D9" s="6">
        <v>17151268.48</v>
      </c>
      <c r="E9" s="6">
        <v>17151268.48</v>
      </c>
      <c r="F9" s="6"/>
      <c r="G9" s="6"/>
      <c r="H9" s="6"/>
      <c r="I9" s="6"/>
      <c r="J9" s="6"/>
      <c r="K9" s="6"/>
      <c r="L9" s="6"/>
      <c r="M9" s="6"/>
      <c r="N9" s="6"/>
      <c r="O9" s="6">
        <v>612463.6</v>
      </c>
      <c r="P9" s="6">
        <v>612463.6</v>
      </c>
      <c r="Q9" s="6"/>
      <c r="R9" s="6"/>
      <c r="S9" s="6"/>
    </row>
  </sheetData>
  <mergeCells count="20">
    <mergeCell ref="R5:R6"/>
    <mergeCell ref="A1:S1"/>
    <mergeCell ref="A2:S2"/>
    <mergeCell ref="A3:B3"/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  <mergeCell ref="O5:O6"/>
    <mergeCell ref="P5:P6"/>
    <mergeCell ref="Q5:Q6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O26"/>
  <sheetViews>
    <sheetView showGridLines="0" showZeros="0" topLeftCell="A16" workbookViewId="0">
      <selection activeCell="C25" sqref="C25"/>
    </sheetView>
  </sheetViews>
  <sheetFormatPr defaultColWidth="8.625" defaultRowHeight="12.75" customHeight="1"/>
  <cols>
    <col min="1" max="1" width="14.25" customWidth="1"/>
    <col min="2" max="2" width="32.875" customWidth="1"/>
    <col min="3" max="3" width="17.125" customWidth="1"/>
    <col min="4" max="4" width="16.5" customWidth="1"/>
    <col min="5" max="5" width="15.125" customWidth="1"/>
    <col min="6" max="6" width="14" customWidth="1"/>
    <col min="7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27" t="s">
        <v>71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ht="41.25" customHeight="1">
      <c r="A2" s="126" t="str">
        <f>"2025"&amp;"年部门支出预算表"</f>
        <v>2025年部门支出预算表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7.25" customHeight="1">
      <c r="A3" s="105" t="str">
        <f>"单位名称："&amp;"寻甸回族彝族自治县金源乡初级中学"</f>
        <v>单位名称：寻甸回族彝族自治县金源乡初级中学</v>
      </c>
      <c r="B3" s="104"/>
      <c r="O3" s="1" t="s">
        <v>1</v>
      </c>
    </row>
    <row r="4" spans="1:15" ht="27" customHeight="1">
      <c r="A4" s="133" t="s">
        <v>72</v>
      </c>
      <c r="B4" s="133" t="s">
        <v>73</v>
      </c>
      <c r="C4" s="133" t="s">
        <v>55</v>
      </c>
      <c r="D4" s="135" t="s">
        <v>58</v>
      </c>
      <c r="E4" s="136"/>
      <c r="F4" s="139"/>
      <c r="G4" s="130" t="s">
        <v>59</v>
      </c>
      <c r="H4" s="130" t="s">
        <v>60</v>
      </c>
      <c r="I4" s="130" t="s">
        <v>74</v>
      </c>
      <c r="J4" s="135" t="s">
        <v>62</v>
      </c>
      <c r="K4" s="136"/>
      <c r="L4" s="136"/>
      <c r="M4" s="136"/>
      <c r="N4" s="137"/>
      <c r="O4" s="138"/>
    </row>
    <row r="5" spans="1:15" ht="42" customHeight="1">
      <c r="A5" s="134"/>
      <c r="B5" s="134"/>
      <c r="C5" s="131"/>
      <c r="D5" s="18" t="s">
        <v>57</v>
      </c>
      <c r="E5" s="18" t="s">
        <v>75</v>
      </c>
      <c r="F5" s="18" t="s">
        <v>76</v>
      </c>
      <c r="G5" s="131"/>
      <c r="H5" s="131"/>
      <c r="I5" s="132"/>
      <c r="J5" s="18" t="s">
        <v>57</v>
      </c>
      <c r="K5" s="19" t="s">
        <v>77</v>
      </c>
      <c r="L5" s="19" t="s">
        <v>78</v>
      </c>
      <c r="M5" s="19" t="s">
        <v>79</v>
      </c>
      <c r="N5" s="19" t="s">
        <v>80</v>
      </c>
      <c r="O5" s="19" t="s">
        <v>81</v>
      </c>
    </row>
    <row r="6" spans="1:15" ht="18" customHeight="1">
      <c r="A6" s="20" t="s">
        <v>82</v>
      </c>
      <c r="B6" s="20" t="s">
        <v>83</v>
      </c>
      <c r="C6" s="20" t="s">
        <v>84</v>
      </c>
      <c r="D6" s="21" t="s">
        <v>85</v>
      </c>
      <c r="E6" s="21" t="s">
        <v>86</v>
      </c>
      <c r="F6" s="21" t="s">
        <v>87</v>
      </c>
      <c r="G6" s="21" t="s">
        <v>88</v>
      </c>
      <c r="H6" s="21" t="s">
        <v>89</v>
      </c>
      <c r="I6" s="21" t="s">
        <v>90</v>
      </c>
      <c r="J6" s="21" t="s">
        <v>91</v>
      </c>
      <c r="K6" s="21" t="s">
        <v>92</v>
      </c>
      <c r="L6" s="21" t="s">
        <v>93</v>
      </c>
      <c r="M6" s="21" t="s">
        <v>94</v>
      </c>
      <c r="N6" s="20" t="s">
        <v>95</v>
      </c>
      <c r="O6" s="21" t="s">
        <v>96</v>
      </c>
    </row>
    <row r="7" spans="1:15" ht="21" customHeight="1">
      <c r="A7" s="22" t="s">
        <v>97</v>
      </c>
      <c r="B7" s="22" t="s">
        <v>98</v>
      </c>
      <c r="C7" s="6">
        <v>12823639.060000001</v>
      </c>
      <c r="D7" s="6">
        <v>12823639.060000001</v>
      </c>
      <c r="E7" s="6">
        <v>11979100.560000001</v>
      </c>
      <c r="F7" s="6">
        <v>844538.5</v>
      </c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3" t="s">
        <v>99</v>
      </c>
      <c r="B8" s="23" t="s">
        <v>100</v>
      </c>
      <c r="C8" s="6">
        <v>12804591.869999999</v>
      </c>
      <c r="D8" s="6">
        <v>12804591.869999999</v>
      </c>
      <c r="E8" s="6">
        <v>11977876.560000001</v>
      </c>
      <c r="F8" s="6">
        <v>826715.31</v>
      </c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4" t="s">
        <v>101</v>
      </c>
      <c r="B9" s="24" t="s">
        <v>102</v>
      </c>
      <c r="C9" s="6">
        <v>169340</v>
      </c>
      <c r="D9" s="6">
        <v>169340</v>
      </c>
      <c r="E9" s="6"/>
      <c r="F9" s="6">
        <v>169340</v>
      </c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24" t="s">
        <v>103</v>
      </c>
      <c r="B10" s="24" t="s">
        <v>104</v>
      </c>
      <c r="C10" s="6">
        <v>12572516.970000001</v>
      </c>
      <c r="D10" s="6">
        <v>12572516.970000001</v>
      </c>
      <c r="E10" s="6">
        <v>11977876.560000001</v>
      </c>
      <c r="F10" s="6">
        <v>594640.41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4" t="s">
        <v>105</v>
      </c>
      <c r="B11" s="24" t="s">
        <v>106</v>
      </c>
      <c r="C11" s="6">
        <v>62734.9</v>
      </c>
      <c r="D11" s="6">
        <v>62734.9</v>
      </c>
      <c r="E11" s="6"/>
      <c r="F11" s="6">
        <v>62734.9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3" t="s">
        <v>107</v>
      </c>
      <c r="B12" s="23" t="s">
        <v>108</v>
      </c>
      <c r="C12" s="6">
        <v>19047.189999999999</v>
      </c>
      <c r="D12" s="6">
        <v>19047.189999999999</v>
      </c>
      <c r="E12" s="6">
        <v>1224</v>
      </c>
      <c r="F12" s="6">
        <v>17823.189999999999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4" t="s">
        <v>109</v>
      </c>
      <c r="B13" s="24" t="s">
        <v>110</v>
      </c>
      <c r="C13" s="6">
        <v>19047.189999999999</v>
      </c>
      <c r="D13" s="6">
        <v>19047.189999999999</v>
      </c>
      <c r="E13" s="6">
        <v>1224</v>
      </c>
      <c r="F13" s="6">
        <v>17823.189999999999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2" t="s">
        <v>111</v>
      </c>
      <c r="B14" s="22" t="s">
        <v>112</v>
      </c>
      <c r="C14" s="6">
        <v>2158115.0299999998</v>
      </c>
      <c r="D14" s="6">
        <v>2158115.0299999998</v>
      </c>
      <c r="E14" s="6">
        <v>2158115.0299999998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3" t="s">
        <v>113</v>
      </c>
      <c r="B15" s="23" t="s">
        <v>114</v>
      </c>
      <c r="C15" s="6">
        <v>2158115.0299999998</v>
      </c>
      <c r="D15" s="6">
        <v>2158115.0299999998</v>
      </c>
      <c r="E15" s="6">
        <v>2158115.0299999998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4" t="s">
        <v>115</v>
      </c>
      <c r="B16" s="24" t="s">
        <v>116</v>
      </c>
      <c r="C16" s="6">
        <v>1658115.03</v>
      </c>
      <c r="D16" s="6">
        <v>1658115.03</v>
      </c>
      <c r="E16" s="6">
        <v>1658115.03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4" t="s">
        <v>117</v>
      </c>
      <c r="B17" s="24" t="s">
        <v>118</v>
      </c>
      <c r="C17" s="6">
        <v>500000</v>
      </c>
      <c r="D17" s="6">
        <v>500000</v>
      </c>
      <c r="E17" s="6">
        <v>500000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2" t="s">
        <v>119</v>
      </c>
      <c r="B18" s="22" t="s">
        <v>120</v>
      </c>
      <c r="C18" s="6">
        <v>1538391.71</v>
      </c>
      <c r="D18" s="6">
        <v>1538391.71</v>
      </c>
      <c r="E18" s="6">
        <v>1538391.71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3" t="s">
        <v>121</v>
      </c>
      <c r="B19" s="23" t="s">
        <v>122</v>
      </c>
      <c r="C19" s="6">
        <v>1538391.71</v>
      </c>
      <c r="D19" s="6">
        <v>1538391.71</v>
      </c>
      <c r="E19" s="6">
        <v>1538391.71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4" t="s">
        <v>123</v>
      </c>
      <c r="B20" s="24" t="s">
        <v>124</v>
      </c>
      <c r="C20" s="6">
        <v>959430.68</v>
      </c>
      <c r="D20" s="6">
        <v>959430.68</v>
      </c>
      <c r="E20" s="6">
        <v>959430.68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4" t="s">
        <v>125</v>
      </c>
      <c r="B21" s="24" t="s">
        <v>126</v>
      </c>
      <c r="C21" s="6">
        <v>504560.95</v>
      </c>
      <c r="D21" s="6">
        <v>504560.95</v>
      </c>
      <c r="E21" s="6">
        <v>504560.95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24" t="s">
        <v>127</v>
      </c>
      <c r="B22" s="24" t="s">
        <v>128</v>
      </c>
      <c r="C22" s="6">
        <v>74400.08</v>
      </c>
      <c r="D22" s="6">
        <v>74400.08</v>
      </c>
      <c r="E22" s="6">
        <v>74400.08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2" t="s">
        <v>129</v>
      </c>
      <c r="B23" s="22" t="s">
        <v>130</v>
      </c>
      <c r="C23" s="6">
        <v>1243586.28</v>
      </c>
      <c r="D23" s="6">
        <v>1243586.28</v>
      </c>
      <c r="E23" s="6">
        <v>1243586.28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3" t="s">
        <v>131</v>
      </c>
      <c r="B24" s="23" t="s">
        <v>132</v>
      </c>
      <c r="C24" s="6">
        <v>1243586.28</v>
      </c>
      <c r="D24" s="6">
        <v>1243586.28</v>
      </c>
      <c r="E24" s="6">
        <v>1243586.28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24" t="s">
        <v>133</v>
      </c>
      <c r="B25" s="24" t="s">
        <v>134</v>
      </c>
      <c r="C25" s="6">
        <v>1243586.28</v>
      </c>
      <c r="D25" s="6">
        <v>1243586.28</v>
      </c>
      <c r="E25" s="6">
        <v>1243586.28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>
      <c r="A26" s="128" t="s">
        <v>55</v>
      </c>
      <c r="B26" s="129"/>
      <c r="C26" s="6">
        <v>17763732.079999998</v>
      </c>
      <c r="D26" s="6">
        <v>17763732.079999998</v>
      </c>
      <c r="E26" s="6">
        <v>16919193.579999998</v>
      </c>
      <c r="F26" s="6">
        <v>844538.5</v>
      </c>
      <c r="G26" s="6"/>
      <c r="H26" s="6"/>
      <c r="I26" s="6"/>
      <c r="J26" s="6"/>
      <c r="K26" s="6"/>
      <c r="L26" s="6"/>
      <c r="M26" s="6"/>
      <c r="N26" s="6"/>
      <c r="O26" s="6"/>
    </row>
  </sheetData>
  <mergeCells count="12">
    <mergeCell ref="A1:O1"/>
    <mergeCell ref="A2:O2"/>
    <mergeCell ref="A3:B3"/>
    <mergeCell ref="A26:B26"/>
    <mergeCell ref="G4:G5"/>
    <mergeCell ref="H4:H5"/>
    <mergeCell ref="I4:I5"/>
    <mergeCell ref="C4:C5"/>
    <mergeCell ref="A4:A5"/>
    <mergeCell ref="B4:B5"/>
    <mergeCell ref="J4:O4"/>
    <mergeCell ref="D4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4"/>
  <sheetViews>
    <sheetView showGridLines="0" showZeros="0" workbookViewId="0"/>
  </sheetViews>
  <sheetFormatPr defaultColWidth="8.625" defaultRowHeight="12.75" customHeight="1"/>
  <cols>
    <col min="1" max="4" width="35.625" customWidth="1"/>
  </cols>
  <sheetData>
    <row r="1" spans="1:4" ht="15" customHeight="1">
      <c r="A1" s="25"/>
      <c r="B1" s="1"/>
      <c r="C1" s="1"/>
      <c r="D1" s="1" t="s">
        <v>135</v>
      </c>
    </row>
    <row r="2" spans="1:4" ht="41.25" customHeight="1">
      <c r="A2" s="103" t="str">
        <f>"2025"&amp;"年部门财政拨款收支预算总表"</f>
        <v>2025年部门财政拨款收支预算总表</v>
      </c>
      <c r="B2" s="104"/>
      <c r="C2" s="104"/>
      <c r="D2" s="104"/>
    </row>
    <row r="3" spans="1:4" ht="17.25" customHeight="1">
      <c r="A3" s="105" t="str">
        <f>"单位名称："&amp;"寻甸回族彝族自治县金源乡初级中学"</f>
        <v>单位名称：寻甸回族彝族自治县金源乡初级中学</v>
      </c>
      <c r="B3" s="106"/>
      <c r="D3" s="1" t="s">
        <v>1</v>
      </c>
    </row>
    <row r="4" spans="1:4" ht="17.25" customHeight="1">
      <c r="A4" s="107" t="s">
        <v>2</v>
      </c>
      <c r="B4" s="108"/>
      <c r="C4" s="107" t="s">
        <v>3</v>
      </c>
      <c r="D4" s="108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136</v>
      </c>
      <c r="B6" s="6">
        <v>17151268.48</v>
      </c>
      <c r="C6" s="5" t="s">
        <v>137</v>
      </c>
      <c r="D6" s="26">
        <v>17763732.079999998</v>
      </c>
    </row>
    <row r="7" spans="1:4" ht="16.5" customHeight="1">
      <c r="A7" s="5" t="s">
        <v>138</v>
      </c>
      <c r="B7" s="6">
        <v>17151268.48</v>
      </c>
      <c r="C7" s="5" t="s">
        <v>139</v>
      </c>
      <c r="D7" s="26"/>
    </row>
    <row r="8" spans="1:4" ht="16.5" customHeight="1">
      <c r="A8" s="5" t="s">
        <v>140</v>
      </c>
      <c r="B8" s="6"/>
      <c r="C8" s="5" t="s">
        <v>141</v>
      </c>
      <c r="D8" s="26"/>
    </row>
    <row r="9" spans="1:4" ht="16.5" customHeight="1">
      <c r="A9" s="5" t="s">
        <v>142</v>
      </c>
      <c r="B9" s="6"/>
      <c r="C9" s="5" t="s">
        <v>143</v>
      </c>
      <c r="D9" s="26"/>
    </row>
    <row r="10" spans="1:4" ht="16.5" customHeight="1">
      <c r="A10" s="5" t="s">
        <v>144</v>
      </c>
      <c r="B10" s="6">
        <v>612463.6</v>
      </c>
      <c r="C10" s="5" t="s">
        <v>145</v>
      </c>
      <c r="D10" s="26"/>
    </row>
    <row r="11" spans="1:4" ht="16.5" customHeight="1">
      <c r="A11" s="5" t="s">
        <v>138</v>
      </c>
      <c r="B11" s="6">
        <v>612463.6</v>
      </c>
      <c r="C11" s="5" t="s">
        <v>146</v>
      </c>
      <c r="D11" s="26">
        <v>12823639.060000001</v>
      </c>
    </row>
    <row r="12" spans="1:4" ht="16.5" customHeight="1">
      <c r="A12" s="10" t="s">
        <v>140</v>
      </c>
      <c r="B12" s="6"/>
      <c r="C12" s="27" t="s">
        <v>147</v>
      </c>
      <c r="D12" s="26"/>
    </row>
    <row r="13" spans="1:4" ht="16.5" customHeight="1">
      <c r="A13" s="10" t="s">
        <v>142</v>
      </c>
      <c r="B13" s="6"/>
      <c r="C13" s="27" t="s">
        <v>148</v>
      </c>
      <c r="D13" s="26"/>
    </row>
    <row r="14" spans="1:4" ht="16.5" customHeight="1">
      <c r="A14" s="11"/>
      <c r="B14" s="6"/>
      <c r="C14" s="27" t="s">
        <v>149</v>
      </c>
      <c r="D14" s="26">
        <v>2158115.0299999998</v>
      </c>
    </row>
    <row r="15" spans="1:4" ht="16.5" customHeight="1">
      <c r="A15" s="11"/>
      <c r="B15" s="6"/>
      <c r="C15" s="27" t="s">
        <v>150</v>
      </c>
      <c r="D15" s="26">
        <v>1538391.71</v>
      </c>
    </row>
    <row r="16" spans="1:4" ht="16.5" customHeight="1">
      <c r="A16" s="11"/>
      <c r="B16" s="6"/>
      <c r="C16" s="27" t="s">
        <v>151</v>
      </c>
      <c r="D16" s="26"/>
    </row>
    <row r="17" spans="1:4" ht="16.5" customHeight="1">
      <c r="A17" s="11"/>
      <c r="B17" s="6"/>
      <c r="C17" s="27" t="s">
        <v>152</v>
      </c>
      <c r="D17" s="26"/>
    </row>
    <row r="18" spans="1:4" ht="16.5" customHeight="1">
      <c r="A18" s="11"/>
      <c r="B18" s="6"/>
      <c r="C18" s="27" t="s">
        <v>153</v>
      </c>
      <c r="D18" s="26"/>
    </row>
    <row r="19" spans="1:4" ht="16.5" customHeight="1">
      <c r="A19" s="11"/>
      <c r="B19" s="6"/>
      <c r="C19" s="27" t="s">
        <v>154</v>
      </c>
      <c r="D19" s="26"/>
    </row>
    <row r="20" spans="1:4" ht="16.5" customHeight="1">
      <c r="A20" s="11"/>
      <c r="B20" s="6"/>
      <c r="C20" s="27" t="s">
        <v>155</v>
      </c>
      <c r="D20" s="26"/>
    </row>
    <row r="21" spans="1:4" ht="16.5" customHeight="1">
      <c r="A21" s="11"/>
      <c r="B21" s="6"/>
      <c r="C21" s="27" t="s">
        <v>156</v>
      </c>
      <c r="D21" s="26"/>
    </row>
    <row r="22" spans="1:4" ht="16.5" customHeight="1">
      <c r="A22" s="11"/>
      <c r="B22" s="6"/>
      <c r="C22" s="27" t="s">
        <v>157</v>
      </c>
      <c r="D22" s="26"/>
    </row>
    <row r="23" spans="1:4" ht="16.5" customHeight="1">
      <c r="A23" s="11"/>
      <c r="B23" s="6"/>
      <c r="C23" s="27" t="s">
        <v>158</v>
      </c>
      <c r="D23" s="26"/>
    </row>
    <row r="24" spans="1:4" ht="16.5" customHeight="1">
      <c r="A24" s="11"/>
      <c r="B24" s="6"/>
      <c r="C24" s="27" t="s">
        <v>159</v>
      </c>
      <c r="D24" s="26"/>
    </row>
    <row r="25" spans="1:4" ht="16.5" customHeight="1">
      <c r="A25" s="11"/>
      <c r="B25" s="6"/>
      <c r="C25" s="27" t="s">
        <v>160</v>
      </c>
      <c r="D25" s="26">
        <v>1243586.28</v>
      </c>
    </row>
    <row r="26" spans="1:4" ht="16.5" customHeight="1">
      <c r="A26" s="11"/>
      <c r="B26" s="6"/>
      <c r="C26" s="27" t="s">
        <v>161</v>
      </c>
      <c r="D26" s="26"/>
    </row>
    <row r="27" spans="1:4" ht="16.5" customHeight="1">
      <c r="A27" s="11"/>
      <c r="B27" s="6"/>
      <c r="C27" s="27" t="s">
        <v>162</v>
      </c>
      <c r="D27" s="26"/>
    </row>
    <row r="28" spans="1:4" ht="16.5" customHeight="1">
      <c r="A28" s="11"/>
      <c r="B28" s="6"/>
      <c r="C28" s="27" t="s">
        <v>163</v>
      </c>
      <c r="D28" s="26"/>
    </row>
    <row r="29" spans="1:4" ht="16.5" customHeight="1">
      <c r="A29" s="11"/>
      <c r="B29" s="6"/>
      <c r="C29" s="27" t="s">
        <v>164</v>
      </c>
      <c r="D29" s="26"/>
    </row>
    <row r="30" spans="1:4" ht="16.5" customHeight="1">
      <c r="A30" s="11"/>
      <c r="B30" s="6"/>
      <c r="C30" s="27" t="s">
        <v>165</v>
      </c>
      <c r="D30" s="26"/>
    </row>
    <row r="31" spans="1:4" ht="16.5" customHeight="1">
      <c r="A31" s="11"/>
      <c r="B31" s="6"/>
      <c r="C31" s="10" t="s">
        <v>166</v>
      </c>
      <c r="D31" s="26"/>
    </row>
    <row r="32" spans="1:4" ht="16.5" customHeight="1">
      <c r="A32" s="11"/>
      <c r="B32" s="6"/>
      <c r="C32" s="10" t="s">
        <v>167</v>
      </c>
      <c r="D32" s="26"/>
    </row>
    <row r="33" spans="1:4" ht="16.5" customHeight="1">
      <c r="A33" s="11"/>
      <c r="B33" s="6"/>
      <c r="C33" s="28" t="s">
        <v>168</v>
      </c>
      <c r="D33" s="26"/>
    </row>
    <row r="34" spans="1:4" ht="15" customHeight="1">
      <c r="A34" s="12" t="s">
        <v>50</v>
      </c>
      <c r="B34" s="29">
        <v>17763732.079999998</v>
      </c>
      <c r="C34" s="12" t="s">
        <v>51</v>
      </c>
      <c r="D34" s="29">
        <v>17763732.079999998</v>
      </c>
    </row>
  </sheetData>
  <mergeCells count="4">
    <mergeCell ref="A2:D2"/>
    <mergeCell ref="A4:B4"/>
    <mergeCell ref="C4:D4"/>
    <mergeCell ref="A3:B3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26"/>
  <sheetViews>
    <sheetView showZeros="0" workbookViewId="0"/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30"/>
      <c r="F1" s="31"/>
      <c r="G1" s="3" t="s">
        <v>169</v>
      </c>
    </row>
    <row r="2" spans="1:7" ht="41.25" customHeight="1">
      <c r="A2" s="140" t="str">
        <f>"2025"&amp;"年一般公共预算支出预算表（按功能科目分类）"</f>
        <v>2025年一般公共预算支出预算表（按功能科目分类）</v>
      </c>
      <c r="B2" s="140"/>
      <c r="C2" s="140"/>
      <c r="D2" s="140"/>
      <c r="E2" s="140"/>
      <c r="F2" s="140"/>
      <c r="G2" s="140"/>
    </row>
    <row r="3" spans="1:7" ht="18" customHeight="1">
      <c r="A3" s="32" t="str">
        <f>"单位名称："&amp;"寻甸回族彝族自治县金源乡初级中学"</f>
        <v>单位名称：寻甸回族彝族自治县金源乡初级中学</v>
      </c>
      <c r="F3" s="33"/>
      <c r="G3" s="3" t="s">
        <v>1</v>
      </c>
    </row>
    <row r="4" spans="1:7" ht="20.25" customHeight="1">
      <c r="A4" s="141" t="s">
        <v>170</v>
      </c>
      <c r="B4" s="142"/>
      <c r="C4" s="150" t="s">
        <v>55</v>
      </c>
      <c r="D4" s="147" t="s">
        <v>75</v>
      </c>
      <c r="E4" s="148"/>
      <c r="F4" s="149"/>
      <c r="G4" s="145" t="s">
        <v>76</v>
      </c>
    </row>
    <row r="5" spans="1:7" ht="20.25" customHeight="1">
      <c r="A5" s="34" t="s">
        <v>72</v>
      </c>
      <c r="B5" s="34" t="s">
        <v>73</v>
      </c>
      <c r="C5" s="151"/>
      <c r="D5" s="36" t="s">
        <v>57</v>
      </c>
      <c r="E5" s="36" t="s">
        <v>171</v>
      </c>
      <c r="F5" s="36" t="s">
        <v>172</v>
      </c>
      <c r="G5" s="146"/>
    </row>
    <row r="6" spans="1:7" ht="15" customHeight="1">
      <c r="A6" s="37" t="s">
        <v>82</v>
      </c>
      <c r="B6" s="37" t="s">
        <v>83</v>
      </c>
      <c r="C6" s="37" t="s">
        <v>84</v>
      </c>
      <c r="D6" s="37" t="s">
        <v>85</v>
      </c>
      <c r="E6" s="37" t="s">
        <v>86</v>
      </c>
      <c r="F6" s="37" t="s">
        <v>87</v>
      </c>
      <c r="G6" s="37" t="s">
        <v>88</v>
      </c>
    </row>
    <row r="7" spans="1:7" ht="18" customHeight="1">
      <c r="A7" s="38" t="s">
        <v>97</v>
      </c>
      <c r="B7" s="38" t="s">
        <v>98</v>
      </c>
      <c r="C7" s="6">
        <v>12823639.060000001</v>
      </c>
      <c r="D7" s="6">
        <v>11979100.560000001</v>
      </c>
      <c r="E7" s="6">
        <v>11749243.6</v>
      </c>
      <c r="F7" s="6">
        <v>229856.96</v>
      </c>
      <c r="G7" s="6">
        <v>844538.5</v>
      </c>
    </row>
    <row r="8" spans="1:7" ht="18" customHeight="1">
      <c r="A8" s="39" t="s">
        <v>99</v>
      </c>
      <c r="B8" s="39" t="s">
        <v>100</v>
      </c>
      <c r="C8" s="6">
        <v>12804591.869999999</v>
      </c>
      <c r="D8" s="6">
        <v>11977876.560000001</v>
      </c>
      <c r="E8" s="6">
        <v>11749243.6</v>
      </c>
      <c r="F8" s="6">
        <v>228632.95999999999</v>
      </c>
      <c r="G8" s="6">
        <v>826715.31</v>
      </c>
    </row>
    <row r="9" spans="1:7" ht="18" customHeight="1">
      <c r="A9" s="40" t="s">
        <v>101</v>
      </c>
      <c r="B9" s="40" t="s">
        <v>102</v>
      </c>
      <c r="C9" s="6">
        <v>169340</v>
      </c>
      <c r="D9" s="6"/>
      <c r="E9" s="6"/>
      <c r="F9" s="6"/>
      <c r="G9" s="6">
        <v>169340</v>
      </c>
    </row>
    <row r="10" spans="1:7" ht="18" customHeight="1">
      <c r="A10" s="40" t="s">
        <v>103</v>
      </c>
      <c r="B10" s="40" t="s">
        <v>104</v>
      </c>
      <c r="C10" s="6">
        <v>12572516.970000001</v>
      </c>
      <c r="D10" s="6">
        <v>11977876.560000001</v>
      </c>
      <c r="E10" s="6">
        <v>11749243.6</v>
      </c>
      <c r="F10" s="6">
        <v>228632.95999999999</v>
      </c>
      <c r="G10" s="6">
        <v>594640.41</v>
      </c>
    </row>
    <row r="11" spans="1:7" ht="18" customHeight="1">
      <c r="A11" s="40" t="s">
        <v>105</v>
      </c>
      <c r="B11" s="40" t="s">
        <v>106</v>
      </c>
      <c r="C11" s="6">
        <v>62734.9</v>
      </c>
      <c r="D11" s="6"/>
      <c r="E11" s="6"/>
      <c r="F11" s="6"/>
      <c r="G11" s="6">
        <v>62734.9</v>
      </c>
    </row>
    <row r="12" spans="1:7" ht="18" customHeight="1">
      <c r="A12" s="39" t="s">
        <v>107</v>
      </c>
      <c r="B12" s="39" t="s">
        <v>108</v>
      </c>
      <c r="C12" s="6">
        <v>19047.189999999999</v>
      </c>
      <c r="D12" s="6">
        <v>1224</v>
      </c>
      <c r="E12" s="6"/>
      <c r="F12" s="6">
        <v>1224</v>
      </c>
      <c r="G12" s="6">
        <v>17823.189999999999</v>
      </c>
    </row>
    <row r="13" spans="1:7" ht="18" customHeight="1">
      <c r="A13" s="40" t="s">
        <v>109</v>
      </c>
      <c r="B13" s="40" t="s">
        <v>110</v>
      </c>
      <c r="C13" s="6">
        <v>19047.189999999999</v>
      </c>
      <c r="D13" s="6">
        <v>1224</v>
      </c>
      <c r="E13" s="6"/>
      <c r="F13" s="6">
        <v>1224</v>
      </c>
      <c r="G13" s="6">
        <v>17823.189999999999</v>
      </c>
    </row>
    <row r="14" spans="1:7" ht="18" customHeight="1">
      <c r="A14" s="38" t="s">
        <v>111</v>
      </c>
      <c r="B14" s="38" t="s">
        <v>112</v>
      </c>
      <c r="C14" s="6">
        <v>2158115.0299999998</v>
      </c>
      <c r="D14" s="6">
        <v>2158115.0299999998</v>
      </c>
      <c r="E14" s="6">
        <v>2158115.0299999998</v>
      </c>
      <c r="F14" s="6"/>
      <c r="G14" s="6"/>
    </row>
    <row r="15" spans="1:7" ht="18" customHeight="1">
      <c r="A15" s="39" t="s">
        <v>113</v>
      </c>
      <c r="B15" s="39" t="s">
        <v>114</v>
      </c>
      <c r="C15" s="6">
        <v>2158115.0299999998</v>
      </c>
      <c r="D15" s="6">
        <v>2158115.0299999998</v>
      </c>
      <c r="E15" s="6">
        <v>2158115.0299999998</v>
      </c>
      <c r="F15" s="6"/>
      <c r="G15" s="6"/>
    </row>
    <row r="16" spans="1:7" ht="18" customHeight="1">
      <c r="A16" s="40" t="s">
        <v>115</v>
      </c>
      <c r="B16" s="40" t="s">
        <v>116</v>
      </c>
      <c r="C16" s="6">
        <v>1658115.03</v>
      </c>
      <c r="D16" s="6">
        <v>1658115.03</v>
      </c>
      <c r="E16" s="6">
        <v>1658115.03</v>
      </c>
      <c r="F16" s="6"/>
      <c r="G16" s="6"/>
    </row>
    <row r="17" spans="1:7" ht="18" customHeight="1">
      <c r="A17" s="40" t="s">
        <v>117</v>
      </c>
      <c r="B17" s="40" t="s">
        <v>118</v>
      </c>
      <c r="C17" s="6">
        <v>500000</v>
      </c>
      <c r="D17" s="6">
        <v>500000</v>
      </c>
      <c r="E17" s="6">
        <v>500000</v>
      </c>
      <c r="F17" s="6"/>
      <c r="G17" s="6"/>
    </row>
    <row r="18" spans="1:7" ht="18" customHeight="1">
      <c r="A18" s="38" t="s">
        <v>119</v>
      </c>
      <c r="B18" s="38" t="s">
        <v>120</v>
      </c>
      <c r="C18" s="6">
        <v>1538391.71</v>
      </c>
      <c r="D18" s="6">
        <v>1538391.71</v>
      </c>
      <c r="E18" s="6">
        <v>1538391.71</v>
      </c>
      <c r="F18" s="6"/>
      <c r="G18" s="6"/>
    </row>
    <row r="19" spans="1:7" ht="18" customHeight="1">
      <c r="A19" s="39" t="s">
        <v>121</v>
      </c>
      <c r="B19" s="39" t="s">
        <v>122</v>
      </c>
      <c r="C19" s="6">
        <v>1538391.71</v>
      </c>
      <c r="D19" s="6">
        <v>1538391.71</v>
      </c>
      <c r="E19" s="6">
        <v>1538391.71</v>
      </c>
      <c r="F19" s="6"/>
      <c r="G19" s="6"/>
    </row>
    <row r="20" spans="1:7" ht="18" customHeight="1">
      <c r="A20" s="40" t="s">
        <v>123</v>
      </c>
      <c r="B20" s="40" t="s">
        <v>124</v>
      </c>
      <c r="C20" s="6">
        <v>959430.68</v>
      </c>
      <c r="D20" s="6">
        <v>959430.68</v>
      </c>
      <c r="E20" s="6">
        <v>959430.68</v>
      </c>
      <c r="F20" s="6"/>
      <c r="G20" s="6"/>
    </row>
    <row r="21" spans="1:7" ht="18" customHeight="1">
      <c r="A21" s="40" t="s">
        <v>125</v>
      </c>
      <c r="B21" s="40" t="s">
        <v>126</v>
      </c>
      <c r="C21" s="6">
        <v>504560.95</v>
      </c>
      <c r="D21" s="6">
        <v>504560.95</v>
      </c>
      <c r="E21" s="6">
        <v>504560.95</v>
      </c>
      <c r="F21" s="6"/>
      <c r="G21" s="6"/>
    </row>
    <row r="22" spans="1:7" ht="18" customHeight="1">
      <c r="A22" s="40" t="s">
        <v>127</v>
      </c>
      <c r="B22" s="40" t="s">
        <v>128</v>
      </c>
      <c r="C22" s="6">
        <v>74400.08</v>
      </c>
      <c r="D22" s="6">
        <v>74400.08</v>
      </c>
      <c r="E22" s="6">
        <v>74400.08</v>
      </c>
      <c r="F22" s="6"/>
      <c r="G22" s="6"/>
    </row>
    <row r="23" spans="1:7" ht="18" customHeight="1">
      <c r="A23" s="38" t="s">
        <v>129</v>
      </c>
      <c r="B23" s="38" t="s">
        <v>130</v>
      </c>
      <c r="C23" s="6">
        <v>1243586.28</v>
      </c>
      <c r="D23" s="6">
        <v>1243586.28</v>
      </c>
      <c r="E23" s="6">
        <v>1243586.28</v>
      </c>
      <c r="F23" s="6"/>
      <c r="G23" s="6"/>
    </row>
    <row r="24" spans="1:7" ht="18" customHeight="1">
      <c r="A24" s="39" t="s">
        <v>131</v>
      </c>
      <c r="B24" s="39" t="s">
        <v>132</v>
      </c>
      <c r="C24" s="6">
        <v>1243586.28</v>
      </c>
      <c r="D24" s="6">
        <v>1243586.28</v>
      </c>
      <c r="E24" s="6">
        <v>1243586.28</v>
      </c>
      <c r="F24" s="6"/>
      <c r="G24" s="6"/>
    </row>
    <row r="25" spans="1:7" ht="18" customHeight="1">
      <c r="A25" s="40" t="s">
        <v>133</v>
      </c>
      <c r="B25" s="40" t="s">
        <v>134</v>
      </c>
      <c r="C25" s="6">
        <v>1243586.28</v>
      </c>
      <c r="D25" s="6">
        <v>1243586.28</v>
      </c>
      <c r="E25" s="6">
        <v>1243586.28</v>
      </c>
      <c r="F25" s="6"/>
      <c r="G25" s="6"/>
    </row>
    <row r="26" spans="1:7" ht="18" customHeight="1">
      <c r="A26" s="143" t="s">
        <v>173</v>
      </c>
      <c r="B26" s="144" t="s">
        <v>173</v>
      </c>
      <c r="C26" s="6">
        <v>17763732.079999998</v>
      </c>
      <c r="D26" s="6">
        <v>16919193.579999998</v>
      </c>
      <c r="E26" s="6">
        <v>16689336.619999999</v>
      </c>
      <c r="F26" s="6">
        <v>229856.96</v>
      </c>
      <c r="G26" s="6">
        <v>844538.5</v>
      </c>
    </row>
  </sheetData>
  <mergeCells count="6">
    <mergeCell ref="A2:G2"/>
    <mergeCell ref="A4:B4"/>
    <mergeCell ref="A26:B26"/>
    <mergeCell ref="G4:G5"/>
    <mergeCell ref="D4:F4"/>
    <mergeCell ref="C4:C5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8"/>
  <sheetViews>
    <sheetView showZeros="0" topLeftCell="B1" workbookViewId="0">
      <selection activeCell="D10" sqref="D10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42"/>
      <c r="B1" s="42"/>
      <c r="C1" s="42"/>
      <c r="D1" s="42"/>
      <c r="E1" s="25"/>
      <c r="F1" s="43" t="s">
        <v>174</v>
      </c>
    </row>
    <row r="2" spans="1:6" ht="41.25" customHeight="1">
      <c r="A2" s="152" t="str">
        <f>"2025"&amp;"年一般公共预算“三公”经费支出预算表"</f>
        <v>2025年一般公共预算“三公”经费支出预算表</v>
      </c>
      <c r="B2" s="153"/>
      <c r="C2" s="153"/>
      <c r="D2" s="153"/>
      <c r="E2" s="154"/>
      <c r="F2" s="153"/>
    </row>
    <row r="3" spans="1:6" ht="14.25" customHeight="1">
      <c r="A3" s="155" t="str">
        <f>"单位名称："&amp;"寻甸回族彝族自治县金源乡初级中学"</f>
        <v>单位名称：寻甸回族彝族自治县金源乡初级中学</v>
      </c>
      <c r="B3" s="156"/>
      <c r="D3" s="42"/>
      <c r="E3" s="25"/>
      <c r="F3" s="2" t="s">
        <v>1</v>
      </c>
    </row>
    <row r="4" spans="1:6" ht="27" customHeight="1">
      <c r="A4" s="157" t="s">
        <v>175</v>
      </c>
      <c r="B4" s="157" t="s">
        <v>176</v>
      </c>
      <c r="C4" s="109" t="s">
        <v>177</v>
      </c>
      <c r="D4" s="157"/>
      <c r="E4" s="160"/>
      <c r="F4" s="157" t="s">
        <v>178</v>
      </c>
    </row>
    <row r="5" spans="1:6" ht="28.5" customHeight="1">
      <c r="A5" s="158"/>
      <c r="B5" s="159"/>
      <c r="C5" s="44" t="s">
        <v>57</v>
      </c>
      <c r="D5" s="44" t="s">
        <v>179</v>
      </c>
      <c r="E5" s="44" t="s">
        <v>180</v>
      </c>
      <c r="F5" s="161"/>
    </row>
    <row r="6" spans="1:6" ht="17.25" customHeight="1">
      <c r="A6" s="45" t="s">
        <v>82</v>
      </c>
      <c r="B6" s="45" t="s">
        <v>83</v>
      </c>
      <c r="C6" s="45" t="s">
        <v>84</v>
      </c>
      <c r="D6" s="45" t="s">
        <v>85</v>
      </c>
      <c r="E6" s="45" t="s">
        <v>86</v>
      </c>
      <c r="F6" s="45" t="s">
        <v>87</v>
      </c>
    </row>
    <row r="7" spans="1:6" ht="17.25" customHeight="1">
      <c r="A7" s="6"/>
      <c r="B7" s="6"/>
      <c r="C7" s="6"/>
      <c r="D7" s="6"/>
      <c r="E7" s="6"/>
      <c r="F7" s="6"/>
    </row>
    <row r="8" spans="1:6" ht="14.25" customHeight="1">
      <c r="B8" s="100" t="s">
        <v>443</v>
      </c>
      <c r="C8" s="101"/>
      <c r="D8" s="102"/>
    </row>
  </sheetData>
  <mergeCells count="6">
    <mergeCell ref="A2:F2"/>
    <mergeCell ref="A3:B3"/>
    <mergeCell ref="A4:A5"/>
    <mergeCell ref="B4:B5"/>
    <mergeCell ref="C4:E4"/>
    <mergeCell ref="F4:F5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X31"/>
  <sheetViews>
    <sheetView showZeros="0" topLeftCell="G16" workbookViewId="0"/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30"/>
      <c r="C1" s="46"/>
      <c r="E1" s="47"/>
      <c r="F1" s="47"/>
      <c r="G1" s="47"/>
      <c r="H1" s="47"/>
      <c r="I1" s="48"/>
      <c r="J1" s="48"/>
      <c r="K1" s="48"/>
      <c r="L1" s="48"/>
      <c r="M1" s="48"/>
      <c r="N1" s="48"/>
      <c r="R1" s="48"/>
      <c r="V1" s="46"/>
      <c r="X1" s="49" t="s">
        <v>181</v>
      </c>
    </row>
    <row r="2" spans="1:24" ht="45.75" customHeight="1">
      <c r="A2" s="162" t="str">
        <f>"2025"&amp;"年部门基本支出预算表"</f>
        <v>2025年部门基本支出预算表</v>
      </c>
      <c r="B2" s="163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3"/>
      <c r="P2" s="163"/>
      <c r="Q2" s="163"/>
      <c r="R2" s="162"/>
      <c r="S2" s="162"/>
      <c r="T2" s="162"/>
      <c r="U2" s="162"/>
      <c r="V2" s="162"/>
      <c r="W2" s="162"/>
      <c r="X2" s="162"/>
    </row>
    <row r="3" spans="1:24" ht="18.75" customHeight="1">
      <c r="A3" s="164" t="str">
        <f>"单位名称："&amp;"寻甸回族彝族自治县金源乡初级中学"</f>
        <v>单位名称：寻甸回族彝族自治县金源乡初级中学</v>
      </c>
      <c r="B3" s="165"/>
      <c r="C3" s="166"/>
      <c r="D3" s="166"/>
      <c r="E3" s="166"/>
      <c r="F3" s="166"/>
      <c r="G3" s="166"/>
      <c r="H3" s="166"/>
      <c r="I3" s="50"/>
      <c r="J3" s="50"/>
      <c r="K3" s="50"/>
      <c r="L3" s="50"/>
      <c r="M3" s="50"/>
      <c r="N3" s="50"/>
      <c r="O3" s="51"/>
      <c r="P3" s="51"/>
      <c r="Q3" s="51"/>
      <c r="R3" s="50"/>
      <c r="V3" s="46"/>
      <c r="X3" s="49" t="s">
        <v>1</v>
      </c>
    </row>
    <row r="4" spans="1:24" ht="18" customHeight="1">
      <c r="A4" s="167" t="s">
        <v>182</v>
      </c>
      <c r="B4" s="167" t="s">
        <v>183</v>
      </c>
      <c r="C4" s="167" t="s">
        <v>184</v>
      </c>
      <c r="D4" s="167" t="s">
        <v>185</v>
      </c>
      <c r="E4" s="167" t="s">
        <v>186</v>
      </c>
      <c r="F4" s="167" t="s">
        <v>187</v>
      </c>
      <c r="G4" s="167" t="s">
        <v>188</v>
      </c>
      <c r="H4" s="167" t="s">
        <v>189</v>
      </c>
      <c r="I4" s="147" t="s">
        <v>190</v>
      </c>
      <c r="J4" s="172" t="s">
        <v>190</v>
      </c>
      <c r="K4" s="172"/>
      <c r="L4" s="172"/>
      <c r="M4" s="172"/>
      <c r="N4" s="172"/>
      <c r="O4" s="148"/>
      <c r="P4" s="148"/>
      <c r="Q4" s="148"/>
      <c r="R4" s="175" t="s">
        <v>61</v>
      </c>
      <c r="S4" s="172" t="s">
        <v>62</v>
      </c>
      <c r="T4" s="172"/>
      <c r="U4" s="172"/>
      <c r="V4" s="172"/>
      <c r="W4" s="172"/>
      <c r="X4" s="173"/>
    </row>
    <row r="5" spans="1:24" ht="18" customHeight="1">
      <c r="A5" s="168"/>
      <c r="B5" s="169"/>
      <c r="C5" s="171"/>
      <c r="D5" s="168"/>
      <c r="E5" s="168"/>
      <c r="F5" s="168"/>
      <c r="G5" s="168"/>
      <c r="H5" s="168"/>
      <c r="I5" s="150" t="s">
        <v>191</v>
      </c>
      <c r="J5" s="147" t="s">
        <v>58</v>
      </c>
      <c r="K5" s="172"/>
      <c r="L5" s="172"/>
      <c r="M5" s="172"/>
      <c r="N5" s="173"/>
      <c r="O5" s="177" t="s">
        <v>192</v>
      </c>
      <c r="P5" s="148"/>
      <c r="Q5" s="149"/>
      <c r="R5" s="167" t="s">
        <v>61</v>
      </c>
      <c r="S5" s="147" t="s">
        <v>62</v>
      </c>
      <c r="T5" s="175" t="s">
        <v>64</v>
      </c>
      <c r="U5" s="172" t="s">
        <v>62</v>
      </c>
      <c r="V5" s="175" t="s">
        <v>66</v>
      </c>
      <c r="W5" s="175" t="s">
        <v>67</v>
      </c>
      <c r="X5" s="176" t="s">
        <v>68</v>
      </c>
    </row>
    <row r="6" spans="1:24" ht="19.5" customHeight="1">
      <c r="A6" s="169"/>
      <c r="B6" s="169"/>
      <c r="C6" s="169"/>
      <c r="D6" s="169"/>
      <c r="E6" s="169"/>
      <c r="F6" s="169"/>
      <c r="G6" s="169"/>
      <c r="H6" s="169"/>
      <c r="I6" s="169"/>
      <c r="J6" s="178" t="s">
        <v>193</v>
      </c>
      <c r="K6" s="167" t="s">
        <v>194</v>
      </c>
      <c r="L6" s="167" t="s">
        <v>195</v>
      </c>
      <c r="M6" s="167" t="s">
        <v>196</v>
      </c>
      <c r="N6" s="167" t="s">
        <v>197</v>
      </c>
      <c r="O6" s="167" t="s">
        <v>58</v>
      </c>
      <c r="P6" s="167" t="s">
        <v>59</v>
      </c>
      <c r="Q6" s="167" t="s">
        <v>60</v>
      </c>
      <c r="R6" s="169"/>
      <c r="S6" s="167" t="s">
        <v>57</v>
      </c>
      <c r="T6" s="167" t="s">
        <v>64</v>
      </c>
      <c r="U6" s="167" t="s">
        <v>198</v>
      </c>
      <c r="V6" s="167" t="s">
        <v>66</v>
      </c>
      <c r="W6" s="167" t="s">
        <v>67</v>
      </c>
      <c r="X6" s="167" t="s">
        <v>68</v>
      </c>
    </row>
    <row r="7" spans="1:24" ht="37.5" customHeight="1">
      <c r="A7" s="170"/>
      <c r="B7" s="151"/>
      <c r="C7" s="170"/>
      <c r="D7" s="170"/>
      <c r="E7" s="170"/>
      <c r="F7" s="170"/>
      <c r="G7" s="170"/>
      <c r="H7" s="170"/>
      <c r="I7" s="170"/>
      <c r="J7" s="179" t="s">
        <v>57</v>
      </c>
      <c r="K7" s="174" t="s">
        <v>199</v>
      </c>
      <c r="L7" s="174" t="s">
        <v>195</v>
      </c>
      <c r="M7" s="174" t="s">
        <v>196</v>
      </c>
      <c r="N7" s="174" t="s">
        <v>197</v>
      </c>
      <c r="O7" s="174" t="s">
        <v>195</v>
      </c>
      <c r="P7" s="174" t="s">
        <v>196</v>
      </c>
      <c r="Q7" s="174" t="s">
        <v>197</v>
      </c>
      <c r="R7" s="174" t="s">
        <v>61</v>
      </c>
      <c r="S7" s="174" t="s">
        <v>57</v>
      </c>
      <c r="T7" s="174" t="s">
        <v>64</v>
      </c>
      <c r="U7" s="174" t="s">
        <v>198</v>
      </c>
      <c r="V7" s="174" t="s">
        <v>66</v>
      </c>
      <c r="W7" s="174" t="s">
        <v>67</v>
      </c>
      <c r="X7" s="174" t="s">
        <v>68</v>
      </c>
    </row>
    <row r="8" spans="1:24" ht="14.2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spans="1:24" ht="20.25" customHeight="1">
      <c r="A9" s="55" t="s">
        <v>200</v>
      </c>
      <c r="B9" s="55" t="s">
        <v>70</v>
      </c>
      <c r="C9" s="55" t="s">
        <v>201</v>
      </c>
      <c r="D9" s="55" t="s">
        <v>202</v>
      </c>
      <c r="E9" s="55" t="s">
        <v>103</v>
      </c>
      <c r="F9" s="55" t="s">
        <v>104</v>
      </c>
      <c r="G9" s="55" t="s">
        <v>203</v>
      </c>
      <c r="H9" s="55" t="s">
        <v>204</v>
      </c>
      <c r="I9" s="6">
        <v>4715508</v>
      </c>
      <c r="J9" s="6">
        <v>4715508</v>
      </c>
      <c r="K9" s="6"/>
      <c r="L9" s="6"/>
      <c r="M9" s="9">
        <v>4715508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55" t="s">
        <v>200</v>
      </c>
      <c r="B10" s="55" t="s">
        <v>70</v>
      </c>
      <c r="C10" s="55" t="s">
        <v>201</v>
      </c>
      <c r="D10" s="55" t="s">
        <v>202</v>
      </c>
      <c r="E10" s="55" t="s">
        <v>103</v>
      </c>
      <c r="F10" s="55" t="s">
        <v>104</v>
      </c>
      <c r="G10" s="55" t="s">
        <v>205</v>
      </c>
      <c r="H10" s="55" t="s">
        <v>206</v>
      </c>
      <c r="I10" s="6">
        <v>449796</v>
      </c>
      <c r="J10" s="6">
        <v>449796</v>
      </c>
      <c r="K10" s="56"/>
      <c r="L10" s="56"/>
      <c r="M10" s="9">
        <v>449796</v>
      </c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55" t="s">
        <v>200</v>
      </c>
      <c r="B11" s="55" t="s">
        <v>70</v>
      </c>
      <c r="C11" s="55" t="s">
        <v>201</v>
      </c>
      <c r="D11" s="55" t="s">
        <v>202</v>
      </c>
      <c r="E11" s="55" t="s">
        <v>103</v>
      </c>
      <c r="F11" s="55" t="s">
        <v>104</v>
      </c>
      <c r="G11" s="55" t="s">
        <v>205</v>
      </c>
      <c r="H11" s="55" t="s">
        <v>206</v>
      </c>
      <c r="I11" s="6">
        <v>480000</v>
      </c>
      <c r="J11" s="6">
        <v>480000</v>
      </c>
      <c r="K11" s="56"/>
      <c r="L11" s="56"/>
      <c r="M11" s="9">
        <v>480000</v>
      </c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55" t="s">
        <v>200</v>
      </c>
      <c r="B12" s="55" t="s">
        <v>70</v>
      </c>
      <c r="C12" s="55" t="s">
        <v>201</v>
      </c>
      <c r="D12" s="55" t="s">
        <v>202</v>
      </c>
      <c r="E12" s="55" t="s">
        <v>103</v>
      </c>
      <c r="F12" s="55" t="s">
        <v>104</v>
      </c>
      <c r="G12" s="55" t="s">
        <v>207</v>
      </c>
      <c r="H12" s="55" t="s">
        <v>208</v>
      </c>
      <c r="I12" s="6">
        <v>1551060</v>
      </c>
      <c r="J12" s="6">
        <v>1551060</v>
      </c>
      <c r="K12" s="56"/>
      <c r="L12" s="56"/>
      <c r="M12" s="9">
        <v>1551060</v>
      </c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55" t="s">
        <v>200</v>
      </c>
      <c r="B13" s="55" t="s">
        <v>70</v>
      </c>
      <c r="C13" s="55" t="s">
        <v>201</v>
      </c>
      <c r="D13" s="55" t="s">
        <v>202</v>
      </c>
      <c r="E13" s="55" t="s">
        <v>103</v>
      </c>
      <c r="F13" s="55" t="s">
        <v>104</v>
      </c>
      <c r="G13" s="55" t="s">
        <v>207</v>
      </c>
      <c r="H13" s="55" t="s">
        <v>208</v>
      </c>
      <c r="I13" s="6">
        <v>2582016</v>
      </c>
      <c r="J13" s="6">
        <v>2582016</v>
      </c>
      <c r="K13" s="56"/>
      <c r="L13" s="56"/>
      <c r="M13" s="9">
        <v>2582016</v>
      </c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55" t="s">
        <v>200</v>
      </c>
      <c r="B14" s="55" t="s">
        <v>70</v>
      </c>
      <c r="C14" s="55" t="s">
        <v>201</v>
      </c>
      <c r="D14" s="55" t="s">
        <v>202</v>
      </c>
      <c r="E14" s="55" t="s">
        <v>103</v>
      </c>
      <c r="F14" s="55" t="s">
        <v>104</v>
      </c>
      <c r="G14" s="55" t="s">
        <v>207</v>
      </c>
      <c r="H14" s="55" t="s">
        <v>208</v>
      </c>
      <c r="I14" s="6">
        <v>408959</v>
      </c>
      <c r="J14" s="6">
        <v>408959</v>
      </c>
      <c r="K14" s="56"/>
      <c r="L14" s="56"/>
      <c r="M14" s="9">
        <v>408959</v>
      </c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55" t="s">
        <v>200</v>
      </c>
      <c r="B15" s="55" t="s">
        <v>70</v>
      </c>
      <c r="C15" s="55" t="s">
        <v>209</v>
      </c>
      <c r="D15" s="55" t="s">
        <v>210</v>
      </c>
      <c r="E15" s="55" t="s">
        <v>115</v>
      </c>
      <c r="F15" s="55" t="s">
        <v>116</v>
      </c>
      <c r="G15" s="55" t="s">
        <v>211</v>
      </c>
      <c r="H15" s="55" t="s">
        <v>212</v>
      </c>
      <c r="I15" s="6">
        <v>1658115.03</v>
      </c>
      <c r="J15" s="6">
        <v>1658115.03</v>
      </c>
      <c r="K15" s="56"/>
      <c r="L15" s="56"/>
      <c r="M15" s="9">
        <v>1658115.03</v>
      </c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55" t="s">
        <v>200</v>
      </c>
      <c r="B16" s="55" t="s">
        <v>70</v>
      </c>
      <c r="C16" s="55" t="s">
        <v>209</v>
      </c>
      <c r="D16" s="55" t="s">
        <v>210</v>
      </c>
      <c r="E16" s="55" t="s">
        <v>117</v>
      </c>
      <c r="F16" s="55" t="s">
        <v>118</v>
      </c>
      <c r="G16" s="55" t="s">
        <v>213</v>
      </c>
      <c r="H16" s="55" t="s">
        <v>214</v>
      </c>
      <c r="I16" s="6">
        <v>500000</v>
      </c>
      <c r="J16" s="6">
        <v>500000</v>
      </c>
      <c r="K16" s="56"/>
      <c r="L16" s="56"/>
      <c r="M16" s="9">
        <v>500000</v>
      </c>
      <c r="N16" s="5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55" t="s">
        <v>200</v>
      </c>
      <c r="B17" s="55" t="s">
        <v>70</v>
      </c>
      <c r="C17" s="55" t="s">
        <v>209</v>
      </c>
      <c r="D17" s="55" t="s">
        <v>210</v>
      </c>
      <c r="E17" s="55" t="s">
        <v>123</v>
      </c>
      <c r="F17" s="55" t="s">
        <v>124</v>
      </c>
      <c r="G17" s="55" t="s">
        <v>215</v>
      </c>
      <c r="H17" s="55" t="s">
        <v>216</v>
      </c>
      <c r="I17" s="6">
        <v>959430.68</v>
      </c>
      <c r="J17" s="6">
        <v>959430.68</v>
      </c>
      <c r="K17" s="56"/>
      <c r="L17" s="56"/>
      <c r="M17" s="9">
        <v>959430.68</v>
      </c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55" t="s">
        <v>200</v>
      </c>
      <c r="B18" s="55" t="s">
        <v>70</v>
      </c>
      <c r="C18" s="55" t="s">
        <v>209</v>
      </c>
      <c r="D18" s="55" t="s">
        <v>210</v>
      </c>
      <c r="E18" s="55" t="s">
        <v>125</v>
      </c>
      <c r="F18" s="55" t="s">
        <v>126</v>
      </c>
      <c r="G18" s="55" t="s">
        <v>217</v>
      </c>
      <c r="H18" s="55" t="s">
        <v>218</v>
      </c>
      <c r="I18" s="6">
        <v>484560.95</v>
      </c>
      <c r="J18" s="6">
        <v>484560.95</v>
      </c>
      <c r="K18" s="56"/>
      <c r="L18" s="56"/>
      <c r="M18" s="9">
        <v>484560.95</v>
      </c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55" t="s">
        <v>200</v>
      </c>
      <c r="B19" s="55" t="s">
        <v>70</v>
      </c>
      <c r="C19" s="55" t="s">
        <v>209</v>
      </c>
      <c r="D19" s="55" t="s">
        <v>210</v>
      </c>
      <c r="E19" s="55" t="s">
        <v>103</v>
      </c>
      <c r="F19" s="55" t="s">
        <v>104</v>
      </c>
      <c r="G19" s="55" t="s">
        <v>219</v>
      </c>
      <c r="H19" s="55" t="s">
        <v>220</v>
      </c>
      <c r="I19" s="6">
        <v>30720</v>
      </c>
      <c r="J19" s="6">
        <v>30720</v>
      </c>
      <c r="K19" s="56"/>
      <c r="L19" s="56"/>
      <c r="M19" s="9">
        <v>30720</v>
      </c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55" t="s">
        <v>200</v>
      </c>
      <c r="B20" s="55" t="s">
        <v>70</v>
      </c>
      <c r="C20" s="55" t="s">
        <v>209</v>
      </c>
      <c r="D20" s="55" t="s">
        <v>210</v>
      </c>
      <c r="E20" s="55" t="s">
        <v>127</v>
      </c>
      <c r="F20" s="55" t="s">
        <v>128</v>
      </c>
      <c r="G20" s="55" t="s">
        <v>219</v>
      </c>
      <c r="H20" s="55" t="s">
        <v>220</v>
      </c>
      <c r="I20" s="6">
        <v>41452.879999999997</v>
      </c>
      <c r="J20" s="6">
        <v>41452.879999999997</v>
      </c>
      <c r="K20" s="56"/>
      <c r="L20" s="56"/>
      <c r="M20" s="9">
        <v>41452.879999999997</v>
      </c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55" t="s">
        <v>200</v>
      </c>
      <c r="B21" s="55" t="s">
        <v>70</v>
      </c>
      <c r="C21" s="55" t="s">
        <v>209</v>
      </c>
      <c r="D21" s="55" t="s">
        <v>210</v>
      </c>
      <c r="E21" s="55" t="s">
        <v>127</v>
      </c>
      <c r="F21" s="55" t="s">
        <v>128</v>
      </c>
      <c r="G21" s="55" t="s">
        <v>219</v>
      </c>
      <c r="H21" s="55" t="s">
        <v>220</v>
      </c>
      <c r="I21" s="6">
        <v>32947.199999999997</v>
      </c>
      <c r="J21" s="6">
        <v>32947.199999999997</v>
      </c>
      <c r="K21" s="56"/>
      <c r="L21" s="56"/>
      <c r="M21" s="9">
        <v>32947.199999999997</v>
      </c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55" t="s">
        <v>200</v>
      </c>
      <c r="B22" s="55" t="s">
        <v>70</v>
      </c>
      <c r="C22" s="55" t="s">
        <v>221</v>
      </c>
      <c r="D22" s="55" t="s">
        <v>134</v>
      </c>
      <c r="E22" s="55" t="s">
        <v>133</v>
      </c>
      <c r="F22" s="55" t="s">
        <v>134</v>
      </c>
      <c r="G22" s="55" t="s">
        <v>222</v>
      </c>
      <c r="H22" s="55" t="s">
        <v>134</v>
      </c>
      <c r="I22" s="6">
        <v>1243586.28</v>
      </c>
      <c r="J22" s="6">
        <v>1243586.28</v>
      </c>
      <c r="K22" s="56"/>
      <c r="L22" s="56"/>
      <c r="M22" s="9">
        <v>1243586.28</v>
      </c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55" t="s">
        <v>200</v>
      </c>
      <c r="B23" s="55" t="s">
        <v>70</v>
      </c>
      <c r="C23" s="55" t="s">
        <v>223</v>
      </c>
      <c r="D23" s="55" t="s">
        <v>224</v>
      </c>
      <c r="E23" s="55" t="s">
        <v>103</v>
      </c>
      <c r="F23" s="55" t="s">
        <v>104</v>
      </c>
      <c r="G23" s="55" t="s">
        <v>225</v>
      </c>
      <c r="H23" s="55" t="s">
        <v>226</v>
      </c>
      <c r="I23" s="6">
        <v>4881.6000000000004</v>
      </c>
      <c r="J23" s="6">
        <v>4881.6000000000004</v>
      </c>
      <c r="K23" s="56"/>
      <c r="L23" s="56"/>
      <c r="M23" s="9">
        <v>4881.6000000000004</v>
      </c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55" t="s">
        <v>200</v>
      </c>
      <c r="B24" s="55" t="s">
        <v>70</v>
      </c>
      <c r="C24" s="55" t="s">
        <v>227</v>
      </c>
      <c r="D24" s="55" t="s">
        <v>228</v>
      </c>
      <c r="E24" s="55" t="s">
        <v>103</v>
      </c>
      <c r="F24" s="55" t="s">
        <v>104</v>
      </c>
      <c r="G24" s="55" t="s">
        <v>229</v>
      </c>
      <c r="H24" s="55" t="s">
        <v>228</v>
      </c>
      <c r="I24" s="6">
        <v>185600</v>
      </c>
      <c r="J24" s="6">
        <v>185600</v>
      </c>
      <c r="K24" s="56"/>
      <c r="L24" s="56"/>
      <c r="M24" s="9">
        <v>185600</v>
      </c>
      <c r="N24" s="5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55" t="s">
        <v>200</v>
      </c>
      <c r="B25" s="55" t="s">
        <v>70</v>
      </c>
      <c r="C25" s="55" t="s">
        <v>230</v>
      </c>
      <c r="D25" s="55" t="s">
        <v>231</v>
      </c>
      <c r="E25" s="55" t="s">
        <v>103</v>
      </c>
      <c r="F25" s="55" t="s">
        <v>104</v>
      </c>
      <c r="G25" s="55" t="s">
        <v>232</v>
      </c>
      <c r="H25" s="55" t="s">
        <v>233</v>
      </c>
      <c r="I25" s="6">
        <v>3000</v>
      </c>
      <c r="J25" s="6">
        <v>3000</v>
      </c>
      <c r="K25" s="56"/>
      <c r="L25" s="56"/>
      <c r="M25" s="9">
        <v>3000</v>
      </c>
      <c r="N25" s="5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55" t="s">
        <v>200</v>
      </c>
      <c r="B26" s="55" t="s">
        <v>70</v>
      </c>
      <c r="C26" s="55" t="s">
        <v>234</v>
      </c>
      <c r="D26" s="55" t="s">
        <v>235</v>
      </c>
      <c r="E26" s="55" t="s">
        <v>103</v>
      </c>
      <c r="F26" s="55" t="s">
        <v>104</v>
      </c>
      <c r="G26" s="55" t="s">
        <v>207</v>
      </c>
      <c r="H26" s="55" t="s">
        <v>208</v>
      </c>
      <c r="I26" s="6">
        <v>1440000</v>
      </c>
      <c r="J26" s="6">
        <v>1440000</v>
      </c>
      <c r="K26" s="56"/>
      <c r="L26" s="56"/>
      <c r="M26" s="9">
        <v>1440000</v>
      </c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55" t="s">
        <v>200</v>
      </c>
      <c r="B27" s="55" t="s">
        <v>70</v>
      </c>
      <c r="C27" s="55" t="s">
        <v>236</v>
      </c>
      <c r="D27" s="55" t="s">
        <v>237</v>
      </c>
      <c r="E27" s="55" t="s">
        <v>109</v>
      </c>
      <c r="F27" s="55" t="s">
        <v>110</v>
      </c>
      <c r="G27" s="55" t="s">
        <v>232</v>
      </c>
      <c r="H27" s="55" t="s">
        <v>233</v>
      </c>
      <c r="I27" s="6">
        <v>1224</v>
      </c>
      <c r="J27" s="6">
        <v>1224</v>
      </c>
      <c r="K27" s="56"/>
      <c r="L27" s="56"/>
      <c r="M27" s="9">
        <v>1224</v>
      </c>
      <c r="N27" s="5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55" t="s">
        <v>200</v>
      </c>
      <c r="B28" s="55" t="s">
        <v>70</v>
      </c>
      <c r="C28" s="55" t="s">
        <v>236</v>
      </c>
      <c r="D28" s="55" t="s">
        <v>237</v>
      </c>
      <c r="E28" s="55" t="s">
        <v>103</v>
      </c>
      <c r="F28" s="55" t="s">
        <v>104</v>
      </c>
      <c r="G28" s="55" t="s">
        <v>238</v>
      </c>
      <c r="H28" s="55" t="s">
        <v>239</v>
      </c>
      <c r="I28" s="6">
        <v>40032.959999999999</v>
      </c>
      <c r="J28" s="6">
        <v>40032.959999999999</v>
      </c>
      <c r="K28" s="56"/>
      <c r="L28" s="56"/>
      <c r="M28" s="9">
        <v>40032.959999999999</v>
      </c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55" t="s">
        <v>200</v>
      </c>
      <c r="B29" s="55" t="s">
        <v>70</v>
      </c>
      <c r="C29" s="55" t="s">
        <v>240</v>
      </c>
      <c r="D29" s="55" t="s">
        <v>241</v>
      </c>
      <c r="E29" s="55" t="s">
        <v>103</v>
      </c>
      <c r="F29" s="55" t="s">
        <v>104</v>
      </c>
      <c r="G29" s="55" t="s">
        <v>207</v>
      </c>
      <c r="H29" s="55" t="s">
        <v>208</v>
      </c>
      <c r="I29" s="6">
        <v>86303</v>
      </c>
      <c r="J29" s="6">
        <v>86303</v>
      </c>
      <c r="K29" s="56"/>
      <c r="L29" s="56"/>
      <c r="M29" s="9">
        <v>86303</v>
      </c>
      <c r="N29" s="5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55" t="s">
        <v>200</v>
      </c>
      <c r="B30" s="55" t="s">
        <v>70</v>
      </c>
      <c r="C30" s="55" t="s">
        <v>242</v>
      </c>
      <c r="D30" s="55" t="s">
        <v>220</v>
      </c>
      <c r="E30" s="55" t="s">
        <v>125</v>
      </c>
      <c r="F30" s="55" t="s">
        <v>126</v>
      </c>
      <c r="G30" s="55" t="s">
        <v>217</v>
      </c>
      <c r="H30" s="55" t="s">
        <v>218</v>
      </c>
      <c r="I30" s="6">
        <v>20000</v>
      </c>
      <c r="J30" s="6">
        <v>20000</v>
      </c>
      <c r="K30" s="56"/>
      <c r="L30" s="56"/>
      <c r="M30" s="9">
        <v>20000</v>
      </c>
      <c r="N30" s="5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7.25" customHeight="1">
      <c r="A31" s="180" t="s">
        <v>173</v>
      </c>
      <c r="B31" s="181"/>
      <c r="C31" s="182"/>
      <c r="D31" s="182"/>
      <c r="E31" s="182"/>
      <c r="F31" s="182"/>
      <c r="G31" s="182"/>
      <c r="H31" s="183"/>
      <c r="I31" s="6">
        <v>16919193.579999998</v>
      </c>
      <c r="J31" s="6">
        <v>16919193.579999998</v>
      </c>
      <c r="K31" s="6"/>
      <c r="L31" s="6"/>
      <c r="M31" s="9">
        <v>16919193.579999998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</sheetData>
  <mergeCells count="31">
    <mergeCell ref="A31:H31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W29"/>
  <sheetViews>
    <sheetView showZeros="0" topLeftCell="C16" workbookViewId="0">
      <selection activeCell="E37" sqref="E37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30"/>
      <c r="E1" s="57"/>
      <c r="F1" s="57"/>
      <c r="G1" s="57"/>
      <c r="H1" s="57"/>
      <c r="U1" s="30"/>
      <c r="W1" s="3" t="s">
        <v>243</v>
      </c>
    </row>
    <row r="2" spans="1:23" ht="46.5" customHeight="1">
      <c r="A2" s="163" t="str">
        <f>"2025"&amp;"年部门项目支出预算表"</f>
        <v>2025年部门项目支出预算表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</row>
    <row r="3" spans="1:23" ht="13.5" customHeight="1">
      <c r="A3" s="164" t="str">
        <f>"单位名称："&amp;"寻甸回族彝族自治县金源乡初级中学"</f>
        <v>单位名称：寻甸回族彝族自治县金源乡初级中学</v>
      </c>
      <c r="B3" s="165"/>
      <c r="C3" s="165"/>
      <c r="D3" s="165"/>
      <c r="E3" s="165"/>
      <c r="F3" s="165"/>
      <c r="G3" s="165"/>
      <c r="H3" s="165"/>
      <c r="I3" s="51"/>
      <c r="J3" s="51"/>
      <c r="K3" s="51"/>
      <c r="L3" s="51"/>
      <c r="M3" s="51"/>
      <c r="N3" s="51"/>
      <c r="O3" s="51"/>
      <c r="P3" s="51"/>
      <c r="Q3" s="51"/>
      <c r="U3" s="30"/>
      <c r="W3" s="58" t="s">
        <v>1</v>
      </c>
    </row>
    <row r="4" spans="1:23" ht="21.75" customHeight="1">
      <c r="A4" s="167" t="s">
        <v>244</v>
      </c>
      <c r="B4" s="184" t="s">
        <v>184</v>
      </c>
      <c r="C4" s="167" t="s">
        <v>185</v>
      </c>
      <c r="D4" s="167" t="s">
        <v>245</v>
      </c>
      <c r="E4" s="184" t="s">
        <v>186</v>
      </c>
      <c r="F4" s="184" t="s">
        <v>187</v>
      </c>
      <c r="G4" s="184" t="s">
        <v>246</v>
      </c>
      <c r="H4" s="184" t="s">
        <v>247</v>
      </c>
      <c r="I4" s="189" t="s">
        <v>55</v>
      </c>
      <c r="J4" s="177" t="s">
        <v>248</v>
      </c>
      <c r="K4" s="148"/>
      <c r="L4" s="148"/>
      <c r="M4" s="149"/>
      <c r="N4" s="177" t="s">
        <v>192</v>
      </c>
      <c r="O4" s="148"/>
      <c r="P4" s="149"/>
      <c r="Q4" s="184" t="s">
        <v>61</v>
      </c>
      <c r="R4" s="177" t="s">
        <v>62</v>
      </c>
      <c r="S4" s="148"/>
      <c r="T4" s="148"/>
      <c r="U4" s="148"/>
      <c r="V4" s="148"/>
      <c r="W4" s="149"/>
    </row>
    <row r="5" spans="1:23" ht="21.75" customHeight="1">
      <c r="A5" s="168"/>
      <c r="B5" s="169"/>
      <c r="C5" s="168"/>
      <c r="D5" s="168"/>
      <c r="E5" s="185"/>
      <c r="F5" s="185"/>
      <c r="G5" s="185"/>
      <c r="H5" s="185"/>
      <c r="I5" s="169"/>
      <c r="J5" s="187" t="s">
        <v>58</v>
      </c>
      <c r="K5" s="145"/>
      <c r="L5" s="184" t="s">
        <v>59</v>
      </c>
      <c r="M5" s="184" t="s">
        <v>60</v>
      </c>
      <c r="N5" s="184" t="s">
        <v>58</v>
      </c>
      <c r="O5" s="184" t="s">
        <v>59</v>
      </c>
      <c r="P5" s="184" t="s">
        <v>60</v>
      </c>
      <c r="Q5" s="185"/>
      <c r="R5" s="184" t="s">
        <v>57</v>
      </c>
      <c r="S5" s="184" t="s">
        <v>64</v>
      </c>
      <c r="T5" s="184" t="s">
        <v>198</v>
      </c>
      <c r="U5" s="184" t="s">
        <v>66</v>
      </c>
      <c r="V5" s="184" t="s">
        <v>67</v>
      </c>
      <c r="W5" s="184" t="s">
        <v>68</v>
      </c>
    </row>
    <row r="6" spans="1:23" ht="21" customHeight="1">
      <c r="A6" s="169"/>
      <c r="B6" s="169"/>
      <c r="C6" s="169"/>
      <c r="D6" s="169"/>
      <c r="E6" s="169"/>
      <c r="F6" s="169"/>
      <c r="G6" s="169"/>
      <c r="H6" s="169"/>
      <c r="I6" s="169"/>
      <c r="J6" s="188" t="s">
        <v>57</v>
      </c>
      <c r="K6" s="146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</row>
    <row r="7" spans="1:23" ht="39.75" customHeight="1">
      <c r="A7" s="174"/>
      <c r="B7" s="151"/>
      <c r="C7" s="174"/>
      <c r="D7" s="174"/>
      <c r="E7" s="186"/>
      <c r="F7" s="186"/>
      <c r="G7" s="186"/>
      <c r="H7" s="186"/>
      <c r="I7" s="151"/>
      <c r="J7" s="60" t="s">
        <v>57</v>
      </c>
      <c r="K7" s="60" t="s">
        <v>249</v>
      </c>
      <c r="L7" s="186"/>
      <c r="M7" s="186"/>
      <c r="N7" s="186"/>
      <c r="O7" s="186"/>
      <c r="P7" s="186"/>
      <c r="Q7" s="186"/>
      <c r="R7" s="186"/>
      <c r="S7" s="186"/>
      <c r="T7" s="186"/>
      <c r="U7" s="151"/>
      <c r="V7" s="186"/>
      <c r="W7" s="186"/>
    </row>
    <row r="8" spans="1:23" ht="15" customHeight="1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61">
        <v>21</v>
      </c>
      <c r="V8" s="54">
        <v>22</v>
      </c>
      <c r="W8" s="61">
        <v>23</v>
      </c>
    </row>
    <row r="9" spans="1:23" ht="21.75" customHeight="1">
      <c r="A9" s="62" t="s">
        <v>250</v>
      </c>
      <c r="B9" s="62" t="s">
        <v>251</v>
      </c>
      <c r="C9" s="62" t="s">
        <v>252</v>
      </c>
      <c r="D9" s="62" t="s">
        <v>70</v>
      </c>
      <c r="E9" s="62" t="s">
        <v>105</v>
      </c>
      <c r="F9" s="62" t="s">
        <v>106</v>
      </c>
      <c r="G9" s="62" t="s">
        <v>253</v>
      </c>
      <c r="H9" s="62" t="s">
        <v>254</v>
      </c>
      <c r="I9" s="6">
        <v>57032</v>
      </c>
      <c r="J9" s="6">
        <v>57032</v>
      </c>
      <c r="K9" s="9">
        <v>57032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1.75" customHeight="1">
      <c r="A10" s="62" t="s">
        <v>250</v>
      </c>
      <c r="B10" s="62" t="s">
        <v>255</v>
      </c>
      <c r="C10" s="62" t="s">
        <v>256</v>
      </c>
      <c r="D10" s="62" t="s">
        <v>70</v>
      </c>
      <c r="E10" s="62" t="s">
        <v>105</v>
      </c>
      <c r="F10" s="62" t="s">
        <v>106</v>
      </c>
      <c r="G10" s="62" t="s">
        <v>253</v>
      </c>
      <c r="H10" s="62" t="s">
        <v>254</v>
      </c>
      <c r="I10" s="6">
        <v>5702.9</v>
      </c>
      <c r="J10" s="6">
        <v>5702.9</v>
      </c>
      <c r="K10" s="9">
        <v>5702.9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.75" customHeight="1">
      <c r="A11" s="62" t="s">
        <v>257</v>
      </c>
      <c r="B11" s="62" t="s">
        <v>258</v>
      </c>
      <c r="C11" s="62" t="s">
        <v>259</v>
      </c>
      <c r="D11" s="62" t="s">
        <v>70</v>
      </c>
      <c r="E11" s="62" t="s">
        <v>103</v>
      </c>
      <c r="F11" s="62" t="s">
        <v>104</v>
      </c>
      <c r="G11" s="62" t="s">
        <v>260</v>
      </c>
      <c r="H11" s="62" t="s">
        <v>261</v>
      </c>
      <c r="I11" s="6">
        <v>1264.3499999999999</v>
      </c>
      <c r="J11" s="6"/>
      <c r="K11" s="9"/>
      <c r="L11" s="6"/>
      <c r="M11" s="6"/>
      <c r="N11" s="6">
        <v>1264.3499999999999</v>
      </c>
      <c r="O11" s="6"/>
      <c r="P11" s="6"/>
      <c r="Q11" s="6"/>
      <c r="R11" s="6"/>
      <c r="S11" s="6"/>
      <c r="T11" s="6"/>
      <c r="U11" s="6"/>
      <c r="V11" s="6"/>
      <c r="W11" s="6"/>
    </row>
    <row r="12" spans="1:23" ht="21.75" customHeight="1">
      <c r="A12" s="62" t="s">
        <v>257</v>
      </c>
      <c r="B12" s="62" t="s">
        <v>262</v>
      </c>
      <c r="C12" s="62" t="s">
        <v>263</v>
      </c>
      <c r="D12" s="62" t="s">
        <v>70</v>
      </c>
      <c r="E12" s="62" t="s">
        <v>103</v>
      </c>
      <c r="F12" s="62" t="s">
        <v>104</v>
      </c>
      <c r="G12" s="62" t="s">
        <v>264</v>
      </c>
      <c r="H12" s="62" t="s">
        <v>265</v>
      </c>
      <c r="I12" s="6">
        <v>174948.65</v>
      </c>
      <c r="J12" s="6"/>
      <c r="K12" s="9"/>
      <c r="L12" s="6"/>
      <c r="M12" s="6"/>
      <c r="N12" s="6">
        <v>174948.65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 ht="21.75" customHeight="1">
      <c r="A13" s="62" t="s">
        <v>257</v>
      </c>
      <c r="B13" s="62" t="s">
        <v>266</v>
      </c>
      <c r="C13" s="62" t="s">
        <v>267</v>
      </c>
      <c r="D13" s="62" t="s">
        <v>70</v>
      </c>
      <c r="E13" s="62" t="s">
        <v>103</v>
      </c>
      <c r="F13" s="62" t="s">
        <v>104</v>
      </c>
      <c r="G13" s="62" t="s">
        <v>232</v>
      </c>
      <c r="H13" s="62" t="s">
        <v>233</v>
      </c>
      <c r="I13" s="6">
        <v>660</v>
      </c>
      <c r="J13" s="6"/>
      <c r="K13" s="9"/>
      <c r="L13" s="6"/>
      <c r="M13" s="6"/>
      <c r="N13" s="6">
        <v>660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ht="21.75" customHeight="1">
      <c r="A14" s="62" t="s">
        <v>257</v>
      </c>
      <c r="B14" s="62" t="s">
        <v>266</v>
      </c>
      <c r="C14" s="62" t="s">
        <v>267</v>
      </c>
      <c r="D14" s="62" t="s">
        <v>70</v>
      </c>
      <c r="E14" s="62" t="s">
        <v>103</v>
      </c>
      <c r="F14" s="62" t="s">
        <v>104</v>
      </c>
      <c r="G14" s="62" t="s">
        <v>232</v>
      </c>
      <c r="H14" s="62" t="s">
        <v>233</v>
      </c>
      <c r="I14" s="6">
        <v>45615.15</v>
      </c>
      <c r="J14" s="6"/>
      <c r="K14" s="9"/>
      <c r="L14" s="6"/>
      <c r="M14" s="6"/>
      <c r="N14" s="6">
        <v>45615.15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ht="21.75" customHeight="1">
      <c r="A15" s="62" t="s">
        <v>257</v>
      </c>
      <c r="B15" s="62" t="s">
        <v>266</v>
      </c>
      <c r="C15" s="62" t="s">
        <v>267</v>
      </c>
      <c r="D15" s="62" t="s">
        <v>70</v>
      </c>
      <c r="E15" s="62" t="s">
        <v>103</v>
      </c>
      <c r="F15" s="62" t="s">
        <v>104</v>
      </c>
      <c r="G15" s="62" t="s">
        <v>268</v>
      </c>
      <c r="H15" s="62" t="s">
        <v>269</v>
      </c>
      <c r="I15" s="6">
        <v>500</v>
      </c>
      <c r="J15" s="6"/>
      <c r="K15" s="9"/>
      <c r="L15" s="6"/>
      <c r="M15" s="6"/>
      <c r="N15" s="6">
        <v>500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ht="21.75" customHeight="1">
      <c r="A16" s="62" t="s">
        <v>257</v>
      </c>
      <c r="B16" s="62" t="s">
        <v>266</v>
      </c>
      <c r="C16" s="62" t="s">
        <v>267</v>
      </c>
      <c r="D16" s="62" t="s">
        <v>70</v>
      </c>
      <c r="E16" s="62" t="s">
        <v>103</v>
      </c>
      <c r="F16" s="62" t="s">
        <v>104</v>
      </c>
      <c r="G16" s="62" t="s">
        <v>270</v>
      </c>
      <c r="H16" s="62" t="s">
        <v>271</v>
      </c>
      <c r="I16" s="6">
        <v>20413</v>
      </c>
      <c r="J16" s="6"/>
      <c r="K16" s="9"/>
      <c r="L16" s="6"/>
      <c r="M16" s="6"/>
      <c r="N16" s="6">
        <v>20413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ht="21.75" customHeight="1">
      <c r="A17" s="62" t="s">
        <v>257</v>
      </c>
      <c r="B17" s="62" t="s">
        <v>266</v>
      </c>
      <c r="C17" s="62" t="s">
        <v>267</v>
      </c>
      <c r="D17" s="62" t="s">
        <v>70</v>
      </c>
      <c r="E17" s="62" t="s">
        <v>103</v>
      </c>
      <c r="F17" s="62" t="s">
        <v>104</v>
      </c>
      <c r="G17" s="62" t="s">
        <v>272</v>
      </c>
      <c r="H17" s="62" t="s">
        <v>273</v>
      </c>
      <c r="I17" s="6">
        <v>118878.6</v>
      </c>
      <c r="J17" s="6"/>
      <c r="K17" s="9"/>
      <c r="L17" s="6"/>
      <c r="M17" s="6"/>
      <c r="N17" s="6">
        <v>118878.6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21.75" customHeight="1">
      <c r="A18" s="62" t="s">
        <v>257</v>
      </c>
      <c r="B18" s="62" t="s">
        <v>266</v>
      </c>
      <c r="C18" s="62" t="s">
        <v>267</v>
      </c>
      <c r="D18" s="62" t="s">
        <v>70</v>
      </c>
      <c r="E18" s="62" t="s">
        <v>103</v>
      </c>
      <c r="F18" s="62" t="s">
        <v>104</v>
      </c>
      <c r="G18" s="62" t="s">
        <v>274</v>
      </c>
      <c r="H18" s="62" t="s">
        <v>275</v>
      </c>
      <c r="I18" s="6">
        <v>39711.599999999999</v>
      </c>
      <c r="J18" s="6"/>
      <c r="K18" s="9"/>
      <c r="L18" s="6"/>
      <c r="M18" s="6"/>
      <c r="N18" s="6">
        <v>39711.599999999999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21.75" customHeight="1">
      <c r="A19" s="62" t="s">
        <v>257</v>
      </c>
      <c r="B19" s="62" t="s">
        <v>266</v>
      </c>
      <c r="C19" s="62" t="s">
        <v>267</v>
      </c>
      <c r="D19" s="62" t="s">
        <v>70</v>
      </c>
      <c r="E19" s="62" t="s">
        <v>103</v>
      </c>
      <c r="F19" s="62" t="s">
        <v>104</v>
      </c>
      <c r="G19" s="62" t="s">
        <v>238</v>
      </c>
      <c r="H19" s="62" t="s">
        <v>239</v>
      </c>
      <c r="I19" s="6">
        <v>32108</v>
      </c>
      <c r="J19" s="6"/>
      <c r="K19" s="9"/>
      <c r="L19" s="6"/>
      <c r="M19" s="6"/>
      <c r="N19" s="6">
        <v>32108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 ht="21.75" customHeight="1">
      <c r="A20" s="62" t="s">
        <v>257</v>
      </c>
      <c r="B20" s="62" t="s">
        <v>276</v>
      </c>
      <c r="C20" s="62" t="s">
        <v>277</v>
      </c>
      <c r="D20" s="62" t="s">
        <v>70</v>
      </c>
      <c r="E20" s="62" t="s">
        <v>109</v>
      </c>
      <c r="F20" s="62" t="s">
        <v>110</v>
      </c>
      <c r="G20" s="62" t="s">
        <v>278</v>
      </c>
      <c r="H20" s="62" t="s">
        <v>279</v>
      </c>
      <c r="I20" s="6">
        <v>17160</v>
      </c>
      <c r="J20" s="6"/>
      <c r="K20" s="9"/>
      <c r="L20" s="6"/>
      <c r="M20" s="6"/>
      <c r="N20" s="6">
        <v>17160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 ht="21.75" customHeight="1">
      <c r="A21" s="62" t="s">
        <v>257</v>
      </c>
      <c r="B21" s="62" t="s">
        <v>280</v>
      </c>
      <c r="C21" s="62" t="s">
        <v>281</v>
      </c>
      <c r="D21" s="62" t="s">
        <v>70</v>
      </c>
      <c r="E21" s="62" t="s">
        <v>103</v>
      </c>
      <c r="F21" s="62" t="s">
        <v>104</v>
      </c>
      <c r="G21" s="62" t="s">
        <v>232</v>
      </c>
      <c r="H21" s="62" t="s">
        <v>233</v>
      </c>
      <c r="I21" s="6">
        <v>23051.200000000001</v>
      </c>
      <c r="J21" s="6"/>
      <c r="K21" s="9"/>
      <c r="L21" s="6"/>
      <c r="M21" s="6"/>
      <c r="N21" s="6">
        <v>23051.200000000001</v>
      </c>
      <c r="O21" s="6"/>
      <c r="P21" s="6"/>
      <c r="Q21" s="6"/>
      <c r="R21" s="6"/>
      <c r="S21" s="6"/>
      <c r="T21" s="6"/>
      <c r="U21" s="6"/>
      <c r="V21" s="6"/>
      <c r="W21" s="6"/>
    </row>
    <row r="22" spans="1:23" ht="21.75" customHeight="1">
      <c r="A22" s="62" t="s">
        <v>257</v>
      </c>
      <c r="B22" s="62" t="s">
        <v>282</v>
      </c>
      <c r="C22" s="62" t="s">
        <v>283</v>
      </c>
      <c r="D22" s="62" t="s">
        <v>70</v>
      </c>
      <c r="E22" s="62" t="s">
        <v>103</v>
      </c>
      <c r="F22" s="62" t="s">
        <v>104</v>
      </c>
      <c r="G22" s="62" t="s">
        <v>260</v>
      </c>
      <c r="H22" s="62" t="s">
        <v>261</v>
      </c>
      <c r="I22" s="6">
        <v>12859.86</v>
      </c>
      <c r="J22" s="6"/>
      <c r="K22" s="9"/>
      <c r="L22" s="6"/>
      <c r="M22" s="6"/>
      <c r="N22" s="6">
        <v>12859.86</v>
      </c>
      <c r="O22" s="6"/>
      <c r="P22" s="6"/>
      <c r="Q22" s="6"/>
      <c r="R22" s="6"/>
      <c r="S22" s="6"/>
      <c r="T22" s="6"/>
      <c r="U22" s="6"/>
      <c r="V22" s="6"/>
      <c r="W22" s="6"/>
    </row>
    <row r="23" spans="1:23" ht="21.75" customHeight="1">
      <c r="A23" s="62" t="s">
        <v>257</v>
      </c>
      <c r="B23" s="62" t="s">
        <v>282</v>
      </c>
      <c r="C23" s="62" t="s">
        <v>283</v>
      </c>
      <c r="D23" s="62" t="s">
        <v>70</v>
      </c>
      <c r="E23" s="62" t="s">
        <v>103</v>
      </c>
      <c r="F23" s="62" t="s">
        <v>104</v>
      </c>
      <c r="G23" s="62" t="s">
        <v>274</v>
      </c>
      <c r="H23" s="62" t="s">
        <v>275</v>
      </c>
      <c r="I23" s="6">
        <v>50000</v>
      </c>
      <c r="J23" s="6"/>
      <c r="K23" s="9"/>
      <c r="L23" s="6"/>
      <c r="M23" s="6"/>
      <c r="N23" s="6">
        <v>50000</v>
      </c>
      <c r="O23" s="6"/>
      <c r="P23" s="6"/>
      <c r="Q23" s="6"/>
      <c r="R23" s="6"/>
      <c r="S23" s="6"/>
      <c r="T23" s="6"/>
      <c r="U23" s="6"/>
      <c r="V23" s="6"/>
      <c r="W23" s="6"/>
    </row>
    <row r="24" spans="1:23" ht="21.75" customHeight="1">
      <c r="A24" s="62" t="s">
        <v>257</v>
      </c>
      <c r="B24" s="62" t="s">
        <v>282</v>
      </c>
      <c r="C24" s="62" t="s">
        <v>283</v>
      </c>
      <c r="D24" s="62" t="s">
        <v>70</v>
      </c>
      <c r="E24" s="62" t="s">
        <v>103</v>
      </c>
      <c r="F24" s="62" t="s">
        <v>104</v>
      </c>
      <c r="G24" s="62" t="s">
        <v>253</v>
      </c>
      <c r="H24" s="62" t="s">
        <v>254</v>
      </c>
      <c r="I24" s="6">
        <v>30000</v>
      </c>
      <c r="J24" s="6"/>
      <c r="K24" s="9"/>
      <c r="L24" s="6"/>
      <c r="M24" s="6"/>
      <c r="N24" s="6">
        <v>30000</v>
      </c>
      <c r="O24" s="6"/>
      <c r="P24" s="6"/>
      <c r="Q24" s="6"/>
      <c r="R24" s="6"/>
      <c r="S24" s="6"/>
      <c r="T24" s="6"/>
      <c r="U24" s="6"/>
      <c r="V24" s="6"/>
      <c r="W24" s="6"/>
    </row>
    <row r="25" spans="1:23" ht="21.75" customHeight="1">
      <c r="A25" s="62" t="s">
        <v>257</v>
      </c>
      <c r="B25" s="62" t="s">
        <v>282</v>
      </c>
      <c r="C25" s="62" t="s">
        <v>283</v>
      </c>
      <c r="D25" s="62" t="s">
        <v>70</v>
      </c>
      <c r="E25" s="62" t="s">
        <v>103</v>
      </c>
      <c r="F25" s="62" t="s">
        <v>104</v>
      </c>
      <c r="G25" s="62" t="s">
        <v>238</v>
      </c>
      <c r="H25" s="62" t="s">
        <v>239</v>
      </c>
      <c r="I25" s="6">
        <v>13000</v>
      </c>
      <c r="J25" s="6"/>
      <c r="K25" s="9"/>
      <c r="L25" s="6"/>
      <c r="M25" s="6"/>
      <c r="N25" s="6">
        <v>13000</v>
      </c>
      <c r="O25" s="6"/>
      <c r="P25" s="6"/>
      <c r="Q25" s="6"/>
      <c r="R25" s="6"/>
      <c r="S25" s="6"/>
      <c r="T25" s="6"/>
      <c r="U25" s="6"/>
      <c r="V25" s="6"/>
      <c r="W25" s="6"/>
    </row>
    <row r="26" spans="1:23" ht="21.75" customHeight="1">
      <c r="A26" s="62" t="s">
        <v>257</v>
      </c>
      <c r="B26" s="62" t="s">
        <v>284</v>
      </c>
      <c r="C26" s="62" t="s">
        <v>285</v>
      </c>
      <c r="D26" s="62" t="s">
        <v>70</v>
      </c>
      <c r="E26" s="62" t="s">
        <v>109</v>
      </c>
      <c r="F26" s="62" t="s">
        <v>110</v>
      </c>
      <c r="G26" s="62" t="s">
        <v>232</v>
      </c>
      <c r="H26" s="62" t="s">
        <v>233</v>
      </c>
      <c r="I26" s="6">
        <v>663.19</v>
      </c>
      <c r="J26" s="6"/>
      <c r="K26" s="9"/>
      <c r="L26" s="6"/>
      <c r="M26" s="6"/>
      <c r="N26" s="6">
        <v>663.19</v>
      </c>
      <c r="O26" s="6"/>
      <c r="P26" s="6"/>
      <c r="Q26" s="6"/>
      <c r="R26" s="6"/>
      <c r="S26" s="6"/>
      <c r="T26" s="6"/>
      <c r="U26" s="6"/>
      <c r="V26" s="6"/>
      <c r="W26" s="6"/>
    </row>
    <row r="27" spans="1:23" ht="21.75" customHeight="1">
      <c r="A27" s="62" t="s">
        <v>257</v>
      </c>
      <c r="B27" s="62" t="s">
        <v>286</v>
      </c>
      <c r="C27" s="62" t="s">
        <v>287</v>
      </c>
      <c r="D27" s="62" t="s">
        <v>70</v>
      </c>
      <c r="E27" s="62" t="s">
        <v>103</v>
      </c>
      <c r="F27" s="62" t="s">
        <v>104</v>
      </c>
      <c r="G27" s="62" t="s">
        <v>264</v>
      </c>
      <c r="H27" s="62" t="s">
        <v>265</v>
      </c>
      <c r="I27" s="6">
        <v>31630</v>
      </c>
      <c r="J27" s="6"/>
      <c r="K27" s="9"/>
      <c r="L27" s="6"/>
      <c r="M27" s="6"/>
      <c r="N27" s="6">
        <v>31630</v>
      </c>
      <c r="O27" s="6"/>
      <c r="P27" s="6"/>
      <c r="Q27" s="6"/>
      <c r="R27" s="6"/>
      <c r="S27" s="6"/>
      <c r="T27" s="6"/>
      <c r="U27" s="6"/>
      <c r="V27" s="6"/>
      <c r="W27" s="6"/>
    </row>
    <row r="28" spans="1:23" ht="21.75" customHeight="1">
      <c r="A28" s="62" t="s">
        <v>257</v>
      </c>
      <c r="B28" s="62" t="s">
        <v>288</v>
      </c>
      <c r="C28" s="62" t="s">
        <v>289</v>
      </c>
      <c r="D28" s="62" t="s">
        <v>70</v>
      </c>
      <c r="E28" s="62" t="s">
        <v>101</v>
      </c>
      <c r="F28" s="62" t="s">
        <v>102</v>
      </c>
      <c r="G28" s="62" t="s">
        <v>264</v>
      </c>
      <c r="H28" s="62" t="s">
        <v>265</v>
      </c>
      <c r="I28" s="6">
        <v>169340</v>
      </c>
      <c r="J28" s="6">
        <v>169340</v>
      </c>
      <c r="K28" s="9">
        <v>169340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8.75" customHeight="1">
      <c r="A29" s="180" t="s">
        <v>173</v>
      </c>
      <c r="B29" s="181"/>
      <c r="C29" s="181"/>
      <c r="D29" s="181"/>
      <c r="E29" s="181"/>
      <c r="F29" s="181"/>
      <c r="G29" s="181"/>
      <c r="H29" s="129"/>
      <c r="I29" s="6">
        <v>844538.5</v>
      </c>
      <c r="J29" s="6">
        <v>232074.9</v>
      </c>
      <c r="K29" s="9">
        <v>232074.9</v>
      </c>
      <c r="L29" s="6"/>
      <c r="M29" s="6"/>
      <c r="N29" s="6">
        <v>612463.6</v>
      </c>
      <c r="O29" s="6"/>
      <c r="P29" s="6"/>
      <c r="Q29" s="6"/>
      <c r="R29" s="6"/>
      <c r="S29" s="6"/>
      <c r="T29" s="6"/>
      <c r="U29" s="6"/>
      <c r="V29" s="6"/>
      <c r="W29" s="6"/>
    </row>
  </sheetData>
  <mergeCells count="28">
    <mergeCell ref="A29:H29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  <mergeCell ref="J4:M4"/>
    <mergeCell ref="N4:P4"/>
    <mergeCell ref="N5:N7"/>
    <mergeCell ref="O5:O7"/>
    <mergeCell ref="P5:P7"/>
    <mergeCell ref="Q4:Q7"/>
    <mergeCell ref="R4:W4"/>
    <mergeCell ref="R5:R7"/>
    <mergeCell ref="S5:S7"/>
    <mergeCell ref="T5:T7"/>
    <mergeCell ref="V5:V7"/>
    <mergeCell ref="W5:W7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J31"/>
  <sheetViews>
    <sheetView showZeros="0" workbookViewId="0">
      <selection activeCell="A51" sqref="A51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49" t="s">
        <v>290</v>
      </c>
    </row>
    <row r="2" spans="1:10" ht="39.75" customHeight="1">
      <c r="A2" s="192" t="str">
        <f>"2025"&amp;"年部门项目支出绩效目标表"</f>
        <v>2025年部门项目支出绩效目标表</v>
      </c>
      <c r="B2" s="163"/>
      <c r="C2" s="163"/>
      <c r="D2" s="163"/>
      <c r="E2" s="163"/>
      <c r="F2" s="162"/>
      <c r="G2" s="163"/>
      <c r="H2" s="162"/>
      <c r="I2" s="162"/>
      <c r="J2" s="163"/>
    </row>
    <row r="3" spans="1:10" ht="17.25" customHeight="1">
      <c r="A3" s="164" t="str">
        <f>"单位名称："&amp;"寻甸回族彝族自治县金源乡初级中学"</f>
        <v>单位名称：寻甸回族彝族自治县金源乡初级中学</v>
      </c>
      <c r="B3" s="104"/>
      <c r="C3" s="104"/>
      <c r="D3" s="104"/>
      <c r="E3" s="104"/>
      <c r="F3" s="104"/>
      <c r="G3" s="104"/>
      <c r="H3" s="104"/>
    </row>
    <row r="4" spans="1:10" ht="44.25" customHeight="1">
      <c r="A4" s="60" t="s">
        <v>185</v>
      </c>
      <c r="B4" s="60" t="s">
        <v>291</v>
      </c>
      <c r="C4" s="60" t="s">
        <v>292</v>
      </c>
      <c r="D4" s="60" t="s">
        <v>293</v>
      </c>
      <c r="E4" s="60" t="s">
        <v>294</v>
      </c>
      <c r="F4" s="63" t="s">
        <v>295</v>
      </c>
      <c r="G4" s="60" t="s">
        <v>296</v>
      </c>
      <c r="H4" s="63" t="s">
        <v>297</v>
      </c>
      <c r="I4" s="63" t="s">
        <v>298</v>
      </c>
      <c r="J4" s="60" t="s">
        <v>299</v>
      </c>
    </row>
    <row r="5" spans="1:10" ht="18.7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54">
        <v>6</v>
      </c>
      <c r="G5" s="64">
        <v>7</v>
      </c>
      <c r="H5" s="54">
        <v>8</v>
      </c>
      <c r="I5" s="54">
        <v>9</v>
      </c>
      <c r="J5" s="64">
        <v>10</v>
      </c>
    </row>
    <row r="6" spans="1:10" ht="42" customHeight="1">
      <c r="A6" s="38" t="s">
        <v>70</v>
      </c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190" t="s">
        <v>256</v>
      </c>
      <c r="B7" s="191" t="s">
        <v>300</v>
      </c>
      <c r="C7" s="66" t="s">
        <v>301</v>
      </c>
      <c r="D7" s="66" t="s">
        <v>302</v>
      </c>
      <c r="E7" s="38" t="s">
        <v>303</v>
      </c>
      <c r="F7" s="66" t="s">
        <v>304</v>
      </c>
      <c r="G7" s="38" t="s">
        <v>305</v>
      </c>
      <c r="H7" s="66" t="s">
        <v>306</v>
      </c>
      <c r="I7" s="66" t="s">
        <v>307</v>
      </c>
      <c r="J7" s="38" t="s">
        <v>308</v>
      </c>
    </row>
    <row r="8" spans="1:10" ht="42" customHeight="1">
      <c r="A8" s="190" t="s">
        <v>256</v>
      </c>
      <c r="B8" s="191" t="s">
        <v>300</v>
      </c>
      <c r="C8" s="66" t="s">
        <v>301</v>
      </c>
      <c r="D8" s="66" t="s">
        <v>302</v>
      </c>
      <c r="E8" s="38" t="s">
        <v>309</v>
      </c>
      <c r="F8" s="66" t="s">
        <v>304</v>
      </c>
      <c r="G8" s="38" t="s">
        <v>310</v>
      </c>
      <c r="H8" s="66" t="s">
        <v>311</v>
      </c>
      <c r="I8" s="66" t="s">
        <v>307</v>
      </c>
      <c r="J8" s="38" t="s">
        <v>312</v>
      </c>
    </row>
    <row r="9" spans="1:10" ht="42" customHeight="1">
      <c r="A9" s="190" t="s">
        <v>256</v>
      </c>
      <c r="B9" s="191" t="s">
        <v>300</v>
      </c>
      <c r="C9" s="66" t="s">
        <v>301</v>
      </c>
      <c r="D9" s="66" t="s">
        <v>313</v>
      </c>
      <c r="E9" s="38" t="s">
        <v>314</v>
      </c>
      <c r="F9" s="66" t="s">
        <v>304</v>
      </c>
      <c r="G9" s="38" t="s">
        <v>315</v>
      </c>
      <c r="H9" s="66" t="s">
        <v>316</v>
      </c>
      <c r="I9" s="66" t="s">
        <v>307</v>
      </c>
      <c r="J9" s="38" t="s">
        <v>317</v>
      </c>
    </row>
    <row r="10" spans="1:10" ht="42" customHeight="1">
      <c r="A10" s="190" t="s">
        <v>256</v>
      </c>
      <c r="B10" s="191" t="s">
        <v>300</v>
      </c>
      <c r="C10" s="66" t="s">
        <v>301</v>
      </c>
      <c r="D10" s="66" t="s">
        <v>318</v>
      </c>
      <c r="E10" s="38" t="s">
        <v>319</v>
      </c>
      <c r="F10" s="66" t="s">
        <v>304</v>
      </c>
      <c r="G10" s="38" t="s">
        <v>315</v>
      </c>
      <c r="H10" s="66" t="s">
        <v>316</v>
      </c>
      <c r="I10" s="66" t="s">
        <v>307</v>
      </c>
      <c r="J10" s="38" t="s">
        <v>320</v>
      </c>
    </row>
    <row r="11" spans="1:10" ht="42" customHeight="1">
      <c r="A11" s="190" t="s">
        <v>256</v>
      </c>
      <c r="B11" s="191" t="s">
        <v>300</v>
      </c>
      <c r="C11" s="66" t="s">
        <v>321</v>
      </c>
      <c r="D11" s="66" t="s">
        <v>322</v>
      </c>
      <c r="E11" s="38" t="s">
        <v>323</v>
      </c>
      <c r="F11" s="66" t="s">
        <v>304</v>
      </c>
      <c r="G11" s="38" t="s">
        <v>323</v>
      </c>
      <c r="H11" s="66" t="s">
        <v>316</v>
      </c>
      <c r="I11" s="66" t="s">
        <v>324</v>
      </c>
      <c r="J11" s="38" t="s">
        <v>325</v>
      </c>
    </row>
    <row r="12" spans="1:10" ht="42" customHeight="1">
      <c r="A12" s="190" t="s">
        <v>256</v>
      </c>
      <c r="B12" s="191" t="s">
        <v>300</v>
      </c>
      <c r="C12" s="66" t="s">
        <v>321</v>
      </c>
      <c r="D12" s="66" t="s">
        <v>326</v>
      </c>
      <c r="E12" s="38" t="s">
        <v>327</v>
      </c>
      <c r="F12" s="66" t="s">
        <v>304</v>
      </c>
      <c r="G12" s="38" t="s">
        <v>328</v>
      </c>
      <c r="H12" s="66" t="s">
        <v>316</v>
      </c>
      <c r="I12" s="66" t="s">
        <v>324</v>
      </c>
      <c r="J12" s="38" t="s">
        <v>329</v>
      </c>
    </row>
    <row r="13" spans="1:10" ht="42" customHeight="1">
      <c r="A13" s="190" t="s">
        <v>256</v>
      </c>
      <c r="B13" s="191" t="s">
        <v>300</v>
      </c>
      <c r="C13" s="66" t="s">
        <v>330</v>
      </c>
      <c r="D13" s="66" t="s">
        <v>331</v>
      </c>
      <c r="E13" s="38" t="s">
        <v>332</v>
      </c>
      <c r="F13" s="66" t="s">
        <v>333</v>
      </c>
      <c r="G13" s="38" t="s">
        <v>334</v>
      </c>
      <c r="H13" s="66" t="s">
        <v>316</v>
      </c>
      <c r="I13" s="66" t="s">
        <v>324</v>
      </c>
      <c r="J13" s="38" t="s">
        <v>335</v>
      </c>
    </row>
    <row r="14" spans="1:10" ht="42" customHeight="1">
      <c r="A14" s="190" t="s">
        <v>256</v>
      </c>
      <c r="B14" s="191" t="s">
        <v>300</v>
      </c>
      <c r="C14" s="66" t="s">
        <v>330</v>
      </c>
      <c r="D14" s="66" t="s">
        <v>331</v>
      </c>
      <c r="E14" s="38" t="s">
        <v>336</v>
      </c>
      <c r="F14" s="66" t="s">
        <v>333</v>
      </c>
      <c r="G14" s="38" t="s">
        <v>334</v>
      </c>
      <c r="H14" s="66" t="s">
        <v>316</v>
      </c>
      <c r="I14" s="66" t="s">
        <v>324</v>
      </c>
      <c r="J14" s="38" t="s">
        <v>337</v>
      </c>
    </row>
    <row r="15" spans="1:10" ht="42" customHeight="1">
      <c r="A15" s="190" t="s">
        <v>252</v>
      </c>
      <c r="B15" s="191" t="s">
        <v>338</v>
      </c>
      <c r="C15" s="66" t="s">
        <v>301</v>
      </c>
      <c r="D15" s="66" t="s">
        <v>302</v>
      </c>
      <c r="E15" s="38" t="s">
        <v>339</v>
      </c>
      <c r="F15" s="66" t="s">
        <v>304</v>
      </c>
      <c r="G15" s="38" t="s">
        <v>315</v>
      </c>
      <c r="H15" s="66" t="s">
        <v>316</v>
      </c>
      <c r="I15" s="66" t="s">
        <v>307</v>
      </c>
      <c r="J15" s="38" t="s">
        <v>340</v>
      </c>
    </row>
    <row r="16" spans="1:10" ht="42" customHeight="1">
      <c r="A16" s="190" t="s">
        <v>252</v>
      </c>
      <c r="B16" s="191" t="s">
        <v>338</v>
      </c>
      <c r="C16" s="66" t="s">
        <v>301</v>
      </c>
      <c r="D16" s="66" t="s">
        <v>302</v>
      </c>
      <c r="E16" s="38" t="s">
        <v>341</v>
      </c>
      <c r="F16" s="66" t="s">
        <v>304</v>
      </c>
      <c r="G16" s="38" t="s">
        <v>315</v>
      </c>
      <c r="H16" s="66" t="s">
        <v>316</v>
      </c>
      <c r="I16" s="66" t="s">
        <v>307</v>
      </c>
      <c r="J16" s="38" t="s">
        <v>342</v>
      </c>
    </row>
    <row r="17" spans="1:10" ht="42" customHeight="1">
      <c r="A17" s="190" t="s">
        <v>252</v>
      </c>
      <c r="B17" s="191" t="s">
        <v>338</v>
      </c>
      <c r="C17" s="66" t="s">
        <v>301</v>
      </c>
      <c r="D17" s="66" t="s">
        <v>313</v>
      </c>
      <c r="E17" s="38" t="s">
        <v>343</v>
      </c>
      <c r="F17" s="66" t="s">
        <v>304</v>
      </c>
      <c r="G17" s="38" t="s">
        <v>315</v>
      </c>
      <c r="H17" s="66" t="s">
        <v>316</v>
      </c>
      <c r="I17" s="66" t="s">
        <v>307</v>
      </c>
      <c r="J17" s="38" t="s">
        <v>344</v>
      </c>
    </row>
    <row r="18" spans="1:10" ht="42" customHeight="1">
      <c r="A18" s="190" t="s">
        <v>252</v>
      </c>
      <c r="B18" s="191" t="s">
        <v>338</v>
      </c>
      <c r="C18" s="66" t="s">
        <v>301</v>
      </c>
      <c r="D18" s="66" t="s">
        <v>313</v>
      </c>
      <c r="E18" s="38" t="s">
        <v>345</v>
      </c>
      <c r="F18" s="66" t="s">
        <v>333</v>
      </c>
      <c r="G18" s="38" t="s">
        <v>346</v>
      </c>
      <c r="H18" s="66" t="s">
        <v>316</v>
      </c>
      <c r="I18" s="66" t="s">
        <v>307</v>
      </c>
      <c r="J18" s="38" t="s">
        <v>347</v>
      </c>
    </row>
    <row r="19" spans="1:10" ht="42" customHeight="1">
      <c r="A19" s="190" t="s">
        <v>252</v>
      </c>
      <c r="B19" s="191" t="s">
        <v>338</v>
      </c>
      <c r="C19" s="66" t="s">
        <v>301</v>
      </c>
      <c r="D19" s="66" t="s">
        <v>313</v>
      </c>
      <c r="E19" s="38" t="s">
        <v>348</v>
      </c>
      <c r="F19" s="66" t="s">
        <v>333</v>
      </c>
      <c r="G19" s="38" t="s">
        <v>346</v>
      </c>
      <c r="H19" s="66" t="s">
        <v>316</v>
      </c>
      <c r="I19" s="66" t="s">
        <v>307</v>
      </c>
      <c r="J19" s="38" t="s">
        <v>349</v>
      </c>
    </row>
    <row r="20" spans="1:10" ht="42" customHeight="1">
      <c r="A20" s="190" t="s">
        <v>252</v>
      </c>
      <c r="B20" s="191" t="s">
        <v>338</v>
      </c>
      <c r="C20" s="66" t="s">
        <v>301</v>
      </c>
      <c r="D20" s="66" t="s">
        <v>318</v>
      </c>
      <c r="E20" s="38" t="s">
        <v>350</v>
      </c>
      <c r="F20" s="66" t="s">
        <v>304</v>
      </c>
      <c r="G20" s="38" t="s">
        <v>315</v>
      </c>
      <c r="H20" s="66" t="s">
        <v>316</v>
      </c>
      <c r="I20" s="66" t="s">
        <v>307</v>
      </c>
      <c r="J20" s="38" t="s">
        <v>351</v>
      </c>
    </row>
    <row r="21" spans="1:10" ht="42" customHeight="1">
      <c r="A21" s="190" t="s">
        <v>252</v>
      </c>
      <c r="B21" s="191" t="s">
        <v>338</v>
      </c>
      <c r="C21" s="66" t="s">
        <v>321</v>
      </c>
      <c r="D21" s="66" t="s">
        <v>322</v>
      </c>
      <c r="E21" s="38" t="s">
        <v>352</v>
      </c>
      <c r="F21" s="66" t="s">
        <v>333</v>
      </c>
      <c r="G21" s="38" t="s">
        <v>315</v>
      </c>
      <c r="H21" s="66" t="s">
        <v>316</v>
      </c>
      <c r="I21" s="66" t="s">
        <v>307</v>
      </c>
      <c r="J21" s="38" t="s">
        <v>353</v>
      </c>
    </row>
    <row r="22" spans="1:10" ht="42" customHeight="1">
      <c r="A22" s="190" t="s">
        <v>252</v>
      </c>
      <c r="B22" s="191" t="s">
        <v>338</v>
      </c>
      <c r="C22" s="66" t="s">
        <v>330</v>
      </c>
      <c r="D22" s="66" t="s">
        <v>331</v>
      </c>
      <c r="E22" s="38" t="s">
        <v>354</v>
      </c>
      <c r="F22" s="66" t="s">
        <v>333</v>
      </c>
      <c r="G22" s="38" t="s">
        <v>334</v>
      </c>
      <c r="H22" s="66" t="s">
        <v>316</v>
      </c>
      <c r="I22" s="66" t="s">
        <v>307</v>
      </c>
      <c r="J22" s="38" t="s">
        <v>355</v>
      </c>
    </row>
    <row r="23" spans="1:10" ht="42" customHeight="1">
      <c r="A23" s="190" t="s">
        <v>289</v>
      </c>
      <c r="B23" s="191" t="s">
        <v>356</v>
      </c>
      <c r="C23" s="66" t="s">
        <v>301</v>
      </c>
      <c r="D23" s="66" t="s">
        <v>302</v>
      </c>
      <c r="E23" s="38" t="s">
        <v>357</v>
      </c>
      <c r="F23" s="66" t="s">
        <v>304</v>
      </c>
      <c r="G23" s="38" t="s">
        <v>358</v>
      </c>
      <c r="H23" s="66" t="s">
        <v>359</v>
      </c>
      <c r="I23" s="66" t="s">
        <v>307</v>
      </c>
      <c r="J23" s="38" t="s">
        <v>360</v>
      </c>
    </row>
    <row r="24" spans="1:10" ht="42" customHeight="1">
      <c r="A24" s="190" t="s">
        <v>289</v>
      </c>
      <c r="B24" s="191" t="s">
        <v>356</v>
      </c>
      <c r="C24" s="66" t="s">
        <v>301</v>
      </c>
      <c r="D24" s="66" t="s">
        <v>313</v>
      </c>
      <c r="E24" s="38" t="s">
        <v>361</v>
      </c>
      <c r="F24" s="66" t="s">
        <v>304</v>
      </c>
      <c r="G24" s="38" t="s">
        <v>315</v>
      </c>
      <c r="H24" s="66" t="s">
        <v>316</v>
      </c>
      <c r="I24" s="66" t="s">
        <v>307</v>
      </c>
      <c r="J24" s="38" t="s">
        <v>362</v>
      </c>
    </row>
    <row r="25" spans="1:10" ht="42" customHeight="1">
      <c r="A25" s="190" t="s">
        <v>289</v>
      </c>
      <c r="B25" s="191" t="s">
        <v>356</v>
      </c>
      <c r="C25" s="66" t="s">
        <v>301</v>
      </c>
      <c r="D25" s="66" t="s">
        <v>313</v>
      </c>
      <c r="E25" s="38" t="s">
        <v>363</v>
      </c>
      <c r="F25" s="66" t="s">
        <v>304</v>
      </c>
      <c r="G25" s="38" t="s">
        <v>315</v>
      </c>
      <c r="H25" s="66" t="s">
        <v>316</v>
      </c>
      <c r="I25" s="66" t="s">
        <v>307</v>
      </c>
      <c r="J25" s="38" t="s">
        <v>364</v>
      </c>
    </row>
    <row r="26" spans="1:10" ht="42" customHeight="1">
      <c r="A26" s="190" t="s">
        <v>289</v>
      </c>
      <c r="B26" s="191" t="s">
        <v>356</v>
      </c>
      <c r="C26" s="66" t="s">
        <v>301</v>
      </c>
      <c r="D26" s="66" t="s">
        <v>313</v>
      </c>
      <c r="E26" s="38" t="s">
        <v>365</v>
      </c>
      <c r="F26" s="66" t="s">
        <v>304</v>
      </c>
      <c r="G26" s="38" t="s">
        <v>315</v>
      </c>
      <c r="H26" s="66" t="s">
        <v>316</v>
      </c>
      <c r="I26" s="66" t="s">
        <v>307</v>
      </c>
      <c r="J26" s="38" t="s">
        <v>366</v>
      </c>
    </row>
    <row r="27" spans="1:10" ht="42" customHeight="1">
      <c r="A27" s="190" t="s">
        <v>289</v>
      </c>
      <c r="B27" s="191" t="s">
        <v>356</v>
      </c>
      <c r="C27" s="66" t="s">
        <v>301</v>
      </c>
      <c r="D27" s="66" t="s">
        <v>313</v>
      </c>
      <c r="E27" s="38" t="s">
        <v>367</v>
      </c>
      <c r="F27" s="66" t="s">
        <v>304</v>
      </c>
      <c r="G27" s="38" t="s">
        <v>83</v>
      </c>
      <c r="H27" s="66" t="s">
        <v>368</v>
      </c>
      <c r="I27" s="66" t="s">
        <v>307</v>
      </c>
      <c r="J27" s="38" t="s">
        <v>369</v>
      </c>
    </row>
    <row r="28" spans="1:10" ht="42" customHeight="1">
      <c r="A28" s="190" t="s">
        <v>289</v>
      </c>
      <c r="B28" s="191" t="s">
        <v>356</v>
      </c>
      <c r="C28" s="66" t="s">
        <v>301</v>
      </c>
      <c r="D28" s="66" t="s">
        <v>318</v>
      </c>
      <c r="E28" s="38" t="s">
        <v>370</v>
      </c>
      <c r="F28" s="66" t="s">
        <v>304</v>
      </c>
      <c r="G28" s="38" t="s">
        <v>315</v>
      </c>
      <c r="H28" s="66" t="s">
        <v>316</v>
      </c>
      <c r="I28" s="66" t="s">
        <v>307</v>
      </c>
      <c r="J28" s="38" t="s">
        <v>371</v>
      </c>
    </row>
    <row r="29" spans="1:10" ht="42" customHeight="1">
      <c r="A29" s="190" t="s">
        <v>289</v>
      </c>
      <c r="B29" s="191" t="s">
        <v>356</v>
      </c>
      <c r="C29" s="66" t="s">
        <v>321</v>
      </c>
      <c r="D29" s="66" t="s">
        <v>322</v>
      </c>
      <c r="E29" s="38" t="s">
        <v>372</v>
      </c>
      <c r="F29" s="66" t="s">
        <v>333</v>
      </c>
      <c r="G29" s="38" t="s">
        <v>373</v>
      </c>
      <c r="H29" s="66" t="s">
        <v>374</v>
      </c>
      <c r="I29" s="66" t="s">
        <v>307</v>
      </c>
      <c r="J29" s="38" t="s">
        <v>375</v>
      </c>
    </row>
    <row r="30" spans="1:10" ht="42" customHeight="1">
      <c r="A30" s="190" t="s">
        <v>289</v>
      </c>
      <c r="B30" s="191" t="s">
        <v>356</v>
      </c>
      <c r="C30" s="66" t="s">
        <v>321</v>
      </c>
      <c r="D30" s="66" t="s">
        <v>322</v>
      </c>
      <c r="E30" s="38" t="s">
        <v>376</v>
      </c>
      <c r="F30" s="66" t="s">
        <v>304</v>
      </c>
      <c r="G30" s="38" t="s">
        <v>315</v>
      </c>
      <c r="H30" s="66" t="s">
        <v>316</v>
      </c>
      <c r="I30" s="66" t="s">
        <v>307</v>
      </c>
      <c r="J30" s="38" t="s">
        <v>377</v>
      </c>
    </row>
    <row r="31" spans="1:10" ht="42" customHeight="1">
      <c r="A31" s="190" t="s">
        <v>289</v>
      </c>
      <c r="B31" s="191" t="s">
        <v>356</v>
      </c>
      <c r="C31" s="66" t="s">
        <v>330</v>
      </c>
      <c r="D31" s="66" t="s">
        <v>331</v>
      </c>
      <c r="E31" s="38" t="s">
        <v>378</v>
      </c>
      <c r="F31" s="66" t="s">
        <v>333</v>
      </c>
      <c r="G31" s="38" t="s">
        <v>346</v>
      </c>
      <c r="H31" s="66" t="s">
        <v>316</v>
      </c>
      <c r="I31" s="66" t="s">
        <v>307</v>
      </c>
      <c r="J31" s="38" t="s">
        <v>379</v>
      </c>
    </row>
  </sheetData>
  <mergeCells count="8">
    <mergeCell ref="A23:A31"/>
    <mergeCell ref="B23:B31"/>
    <mergeCell ref="A2:J2"/>
    <mergeCell ref="A3:H3"/>
    <mergeCell ref="A7:A14"/>
    <mergeCell ref="B7:B14"/>
    <mergeCell ref="A15:A22"/>
    <mergeCell ref="B15:B22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2025-03-27T14:58:07Z</cp:lastPrinted>
  <dcterms:created xsi:type="dcterms:W3CDTF">2025-03-27T14:16:19Z</dcterms:created>
  <dcterms:modified xsi:type="dcterms:W3CDTF">2025-04-02T00:45:37Z</dcterms:modified>
</cp:coreProperties>
</file>