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0" windowHeight="17565" tabRatio="95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7" l="1"/>
  <c r="F5" i="17"/>
  <c r="E5" i="17"/>
  <c r="A3" i="17"/>
  <c r="A2" i="17"/>
  <c r="A3" i="16"/>
  <c r="A2" i="16"/>
  <c r="A3" i="15"/>
  <c r="A2" i="15"/>
  <c r="A3" i="14"/>
  <c r="A2" i="14"/>
  <c r="A3" i="13"/>
  <c r="A2" i="13"/>
  <c r="A3" i="12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A3" i="4"/>
  <c r="A2" i="4"/>
  <c r="A3" i="3"/>
  <c r="A2" i="3"/>
  <c r="A3" i="2"/>
  <c r="A2" i="2"/>
  <c r="A3" i="1"/>
  <c r="A2" i="1"/>
</calcChain>
</file>

<file path=xl/sharedStrings.xml><?xml version="1.0" encoding="utf-8"?>
<sst xmlns="http://schemas.openxmlformats.org/spreadsheetml/2006/main" count="1021" uniqueCount="424">
  <si>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</si>
  <si>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</si>
  <si>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</si>
  <si>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</si>
  <si>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</si>
  <si>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</si>
  <si>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</si>
  <si>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</si>
  <si>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</si>
  <si>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</si>
  <si>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</si>
  <si>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</si>
  <si>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</si>
  <si>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</si>
  <si>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</si>
  <si>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</si>
  <si>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</si>
  <si>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</si>
  <si>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</si>
  <si>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</si>
  <si>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</si>
  <si>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</si>
  <si>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</si>
  <si>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</si>
  <si>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</si>
  <si>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</si>
  <si>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</si>
  <si>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</si>
  <si>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</si>
  <si>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</si>
  <si>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</si>
  <si>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</si>
  <si>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</si>
  <si>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</si>
  <si>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</si>
  <si>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</si>
  <si>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</si>
  <si>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</si>
  <si>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</si>
  <si>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</si>
  <si>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</si>
  <si>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</si>
  <si>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</si>
  <si>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</si>
  <si>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</si>
  <si>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</si>
  <si>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</si>
  <si>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</si>
  <si>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</si>
  <si>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</si>
  <si>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</si>
  <si>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</si>
  <si>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</si>
  <si>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</si>
  <si>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</si>
  <si>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</si>
  <si>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</si>
  <si>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</si>
  <si>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</si>
  <si>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</si>
  <si>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</si>
  <si>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</si>
  <si>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</si>
  <si>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</si>
  <si>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</si>
  <si>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</si>
  <si>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</si>
  <si>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</si>
  <si>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</si>
  <si>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105052</t>
  </si>
  <si>
    <t>寻甸回族彝族自治县仁德街道办事处第一初级中学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</si>
  <si>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</si>
  <si>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</si>
  <si>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</si>
  <si>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</si>
  <si>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</si>
  <si>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</si>
  <si>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</si>
  <si>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</si>
  <si>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</si>
  <si>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</si>
  <si>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</si>
  <si>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</si>
  <si>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</si>
  <si>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</si>
  <si>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</si>
  <si>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</si>
  <si>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</si>
  <si>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</si>
  <si>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</si>
  <si>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</si>
  <si>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</si>
  <si>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</si>
  <si>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</si>
  <si>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</si>
  <si>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</si>
  <si>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</si>
  <si>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</si>
  <si>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</si>
  <si>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</si>
  <si>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</si>
  <si>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</si>
  <si>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</si>
  <si>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2050299</t>
  </si>
  <si>
    <t>其他普通教育支出</t>
  </si>
  <si>
    <t>20507</t>
  </si>
  <si>
    <t>特殊教育</t>
  </si>
  <si>
    <t>2050701</t>
  </si>
  <si>
    <t>特殊学校教育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</si>
  <si>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</si>
  <si>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</si>
  <si>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</si>
  <si>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</si>
  <si>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</si>
  <si>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</si>
  <si>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</si>
  <si>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</si>
  <si>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</si>
  <si>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</si>
  <si>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</si>
  <si>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</si>
  <si>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</si>
  <si>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</si>
  <si>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</si>
  <si>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</si>
  <si>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</si>
  <si>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</si>
  <si>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</si>
  <si>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</si>
  <si>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</si>
  <si>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</si>
  <si>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</si>
  <si>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</si>
  <si>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</si>
  <si>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</si>
  <si>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</si>
  <si>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</si>
  <si>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</si>
  <si>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</si>
  <si>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</si>
  <si>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</si>
  <si>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</si>
  <si>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</si>
  <si>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</si>
  <si>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</si>
  <si>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</si>
  <si>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</si>
  <si>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</si>
  <si>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</si>
  <si>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</si>
  <si>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</si>
  <si>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</si>
  <si>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</si>
  <si>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</si>
  <si>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</si>
  <si>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</si>
  <si>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</si>
  <si>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</si>
  <si>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</si>
  <si>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</si>
  <si>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</si>
  <si>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</si>
  <si>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</si>
  <si>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</si>
  <si>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</si>
  <si>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</si>
  <si>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</si>
  <si>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</si>
  <si>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</si>
  <si>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</si>
  <si>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</si>
  <si>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</si>
  <si>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</si>
  <si>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</si>
  <si>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</si>
  <si>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</si>
  <si>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</si>
  <si>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</si>
  <si>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</si>
  <si>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</si>
  <si>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</si>
  <si>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</si>
  <si>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</si>
  <si>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</si>
  <si>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</si>
  <si>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</si>
  <si>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</si>
  <si>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备注：本部门2025年无一般公共预算“三公”经费支出预算，本表无数据。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</si>
  <si>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</si>
  <si>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</si>
  <si>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</si>
  <si>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</si>
  <si>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</si>
  <si>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</si>
  <si>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</si>
  <si>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</si>
  <si>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</si>
  <si>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</si>
  <si>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</si>
  <si>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</si>
  <si>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</si>
  <si>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</si>
  <si>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</si>
  <si>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</si>
  <si>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</si>
  <si>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</si>
  <si>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</si>
  <si>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寻甸回族彝族自治县教育体育局</t>
  </si>
  <si>
    <t>530129241100002444866</t>
  </si>
  <si>
    <t>事业人员绩效奖励</t>
  </si>
  <si>
    <t>30107</t>
  </si>
  <si>
    <t>绩效工资</t>
  </si>
  <si>
    <t>530129241100002444868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</si>
  <si>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</si>
  <si>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</si>
  <si>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</si>
  <si>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</si>
  <si>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</si>
  <si>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</si>
  <si>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</si>
  <si>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</si>
  <si>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</si>
  <si>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</si>
  <si>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</si>
  <si>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530129241100002444869</t>
  </si>
  <si>
    <t>30113</t>
  </si>
  <si>
    <t>530129241100002444872</t>
  </si>
  <si>
    <t>学校学生公用经费</t>
  </si>
  <si>
    <t>30201</t>
  </si>
  <si>
    <t>办公费</t>
  </si>
  <si>
    <t>30299</t>
  </si>
  <si>
    <t>其他商品和服务支出</t>
  </si>
  <si>
    <t>530129241100002444882</t>
  </si>
  <si>
    <t>事业人员支出工资</t>
  </si>
  <si>
    <t>30101</t>
  </si>
  <si>
    <t>基本工资</t>
  </si>
  <si>
    <t>30102</t>
  </si>
  <si>
    <t>津贴补贴</t>
  </si>
  <si>
    <t>530129241100002444884</t>
  </si>
  <si>
    <t>530129241100002444887</t>
  </si>
  <si>
    <t>对个人和家庭的补助</t>
  </si>
  <si>
    <t>30308</t>
  </si>
  <si>
    <t>助学金</t>
  </si>
  <si>
    <t>530129241100002444889</t>
  </si>
  <si>
    <t>遗属补助</t>
  </si>
  <si>
    <t>30305</t>
  </si>
  <si>
    <t>生活补助</t>
  </si>
  <si>
    <t>530129241100002444892</t>
  </si>
  <si>
    <t>工会经费</t>
  </si>
  <si>
    <t>30228</t>
  </si>
  <si>
    <t>530129241100002444894</t>
  </si>
  <si>
    <t>一般公用经费支出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</si>
  <si>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</si>
  <si>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</si>
  <si>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</si>
  <si>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</si>
  <si>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</si>
  <si>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</si>
  <si>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</si>
  <si>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</si>
  <si>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530129241100003323384</t>
  </si>
  <si>
    <t>2024年校园安全工作经费</t>
  </si>
  <si>
    <t>530129241100003356719</t>
  </si>
  <si>
    <t>2024年教师资格证考试考务人员伙食补助经费</t>
  </si>
  <si>
    <t>530129251100004011006</t>
  </si>
  <si>
    <t>昆财教〔2024〕174号寻财教〔2024〕134号2024年义务教育课后服务省级补助资金</t>
  </si>
  <si>
    <t>30226</t>
  </si>
  <si>
    <t>劳务费</t>
  </si>
  <si>
    <t>530129251100004011007</t>
  </si>
  <si>
    <t>寻财预〔2024〕1号寻财教〔2024〕80号2024年名校长名班主任和名师工作室补助经费</t>
  </si>
  <si>
    <t>30216</t>
  </si>
  <si>
    <t>培训费</t>
  </si>
  <si>
    <t>民生类</t>
  </si>
  <si>
    <t>530129241100002811630</t>
  </si>
  <si>
    <t>城乡义务教育学生营养改善计划补助经费</t>
  </si>
  <si>
    <t>530129241100002875511</t>
  </si>
  <si>
    <t>城乡义务教育补助经费（普通学校公用经费）中央直达资金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</si>
  <si>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</si>
  <si>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</si>
  <si>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</si>
  <si>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</si>
  <si>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</si>
  <si>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</si>
  <si>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</si>
  <si>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</si>
  <si>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530129241100002889387</t>
  </si>
  <si>
    <t>城乡义务教育补助经费（特殊教育公用经费）中央直达资金</t>
  </si>
  <si>
    <t>530129241100003173973</t>
  </si>
  <si>
    <t>第二批城乡义务教育补助经费（普通学校公用经费）中央和省级直达资金</t>
  </si>
  <si>
    <t>530129241100003173974</t>
  </si>
  <si>
    <t>第二批城乡义务教育补助经费（特殊教育公用经费）中央和省级直达资金</t>
  </si>
  <si>
    <t>530129241100003239062</t>
  </si>
  <si>
    <t>城乡义务教育公用经费（普通学校）市级配套资金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</si>
  <si>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</si>
  <si>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</si>
  <si>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</si>
  <si>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</si>
  <si>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</si>
  <si>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</si>
  <si>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</si>
  <si>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</si>
  <si>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</si>
  <si>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</si>
  <si>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各地按照省级制定的课后服务经费保障办法，明确相关标准，对统一组织开展的体育锻炼和作业辅导等活动由财政给予补助。各校制定“一校一案”的课后服务方案，开展丰富多彩的课后服务活动。通过开展课后服务活动，解决家长“接送难”的问题，减轻家长负担，促进学生全面发展。加强课后服务经费的保障，使课后服务质量明显提升。</t>
  </si>
  <si>
    <t>产出指标</t>
  </si>
  <si>
    <t>数量指标</t>
  </si>
  <si>
    <t>课后服务覆盖率</t>
  </si>
  <si>
    <t>=</t>
  </si>
  <si>
    <t>100</t>
  </si>
  <si>
    <t>%</t>
  </si>
  <si>
    <t>定量指标</t>
  </si>
  <si>
    <t>反映课后服务覆盖率情况</t>
  </si>
  <si>
    <t>减免家庭经济困难学生费用比例</t>
  </si>
  <si>
    <t>反映减免家庭经济困难学生费用比例情况</t>
  </si>
  <si>
    <t>质量指标</t>
  </si>
  <si>
    <t>课后服务补助覆盖率</t>
  </si>
  <si>
    <t>反映课后服务补助覆盖率情况</t>
  </si>
  <si>
    <t>课后服务时间达标率</t>
  </si>
  <si>
    <t>&gt;=</t>
  </si>
  <si>
    <t>95</t>
  </si>
  <si>
    <t>反映课后服务时间达标率情况</t>
  </si>
  <si>
    <t>教师获补率</t>
  </si>
  <si>
    <t>反映教师获补率情况</t>
  </si>
  <si>
    <t>时效指标</t>
  </si>
  <si>
    <t>补助资金发放及时率</t>
  </si>
  <si>
    <t>反映补助资金发放及时率情况</t>
  </si>
  <si>
    <t>效益指标</t>
  </si>
  <si>
    <t>社会效益</t>
  </si>
  <si>
    <t>受益学生率</t>
  </si>
  <si>
    <t>反映受益学生率情况</t>
  </si>
  <si>
    <t>满意度指标</t>
  </si>
  <si>
    <t>服务对象满意度</t>
  </si>
  <si>
    <t>家长满意度</t>
  </si>
  <si>
    <t>85</t>
  </si>
  <si>
    <t>反映家长满意度情况</t>
  </si>
  <si>
    <t>工作室主持人及成员遵章守纪，尽职尽责，凝心聚力，砥砺奋进，充分发挥引领、示范及辐射作用，加快推进骨干教师队伍和后备干部队伍建设，努力提升全县教师队伍整体水平，为推动全县教育优质均衡高质量发展提供坚实的师资保障。</t>
  </si>
  <si>
    <t>名校长工作室</t>
  </si>
  <si>
    <t>个</t>
  </si>
  <si>
    <t>反映名校长工作室数量情况</t>
  </si>
  <si>
    <t>名班主任工作室</t>
  </si>
  <si>
    <t>反映名班主任工作室数量情况</t>
  </si>
  <si>
    <t>学科名师工作室</t>
  </si>
  <si>
    <t>35</t>
  </si>
  <si>
    <t>反映学科名师工作室数量情况</t>
  </si>
  <si>
    <t>工作室补助经费到位率</t>
  </si>
  <si>
    <t>反映工作室补助经费到位率情况</t>
  </si>
  <si>
    <t>工作室补助经费当年支出率</t>
  </si>
  <si>
    <t>90</t>
  </si>
  <si>
    <t>反映补助经费当年支出率情况</t>
  </si>
  <si>
    <t>可持续影响</t>
  </si>
  <si>
    <t>推动全县教育优质均衡高质量发展提供坚实的师资保障</t>
  </si>
  <si>
    <t>中长期</t>
  </si>
  <si>
    <t>年</t>
  </si>
  <si>
    <t>反映工作室可持续影响情况</t>
  </si>
  <si>
    <t>工作室主持人、校点项目负责人、成员满意度</t>
  </si>
  <si>
    <t>反映工作室主持人、校点项目负责人、成员满意度情况</t>
  </si>
  <si>
    <t>预算06表</t>
  </si>
  <si>
    <t>政府性基金预算支出预算表</t>
  </si>
  <si>
    <t>单位名称：昆明市发展和改革委员会</t>
  </si>
  <si>
    <t>政府性基金预算支出</t>
  </si>
  <si>
    <t>备注：本部门2025年无政府性基金预算支出预算，本表无数据。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</si>
  <si>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</si>
  <si>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</si>
  <si>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</si>
  <si>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</si>
  <si>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</si>
  <si>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</si>
  <si>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</si>
  <si>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</si>
  <si>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</si>
  <si>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</si>
  <si>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</si>
  <si>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</si>
  <si>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备注：本部门2025年无政府采购预算，本表无数据。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</si>
  <si>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</si>
  <si>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</si>
  <si>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</si>
  <si>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</si>
  <si>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</si>
  <si>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</si>
  <si>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</si>
  <si>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备注：本部门2025年无政府购买服务预算，本表无数据。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</si>
  <si>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</si>
  <si>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</si>
  <si>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</si>
  <si>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</si>
  <si>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</si>
  <si>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</si>
  <si>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</si>
  <si>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</si>
  <si>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</si>
  <si>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</si>
  <si>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</si>
  <si>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</si>
  <si>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</si>
  <si>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</si>
  <si>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</si>
  <si>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</si>
  <si>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</si>
  <si>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</si>
  <si>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</si>
  <si>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</si>
  <si>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</si>
  <si>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</si>
  <si>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</si>
  <si>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备注：本部门2025年无县对下转移支付预算，本表无数据。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</si>
  <si>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</si>
  <si>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</si>
  <si>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</si>
  <si>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</si>
  <si>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</si>
  <si>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</si>
  <si>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</si>
  <si>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</si>
  <si>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</si>
  <si>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备注：本部门2025年无新增资产配置预算，本表无数据。</t>
  </si>
  <si>
    <t>预算11表</t>
  </si>
  <si>
    <t>上级补助</t>
  </si>
  <si>
    <t>备注：本部门2025年无上级转移支付补助项目支出预算，本表无数据。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</si>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</sst>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yyyy\-mm\-dd"/>
    <numFmt numFmtId="179" formatCode="yyyy\-mm\-dd\ hh:mm:ss"/>
    <numFmt numFmtId="180" formatCode="#,##0;\-#,##0;;@"/>
    <numFmt numFmtId="181" formatCode="#,##0.00;\-#,##0.00;;@"/>
    <numFmt numFmtId="182" formatCode="hh:mm:ss"/>
  </numFmts>
  <fonts count="1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178" fontId="15" fillId="0" borderId="7">
      <alignment horizontal="right" vertical="center"/>
    </xf>
    <xf numFmtId="179" fontId="15" fillId="0" borderId="7">
      <alignment horizontal="right" vertical="center"/>
    </xf>
    <xf numFmtId="180" fontId="15" fillId="0" borderId="7">
      <alignment horizontal="right" vertical="center"/>
    </xf>
    <xf numFmtId="181" fontId="15" fillId="0" borderId="7">
      <alignment horizontal="right" vertical="center"/>
    </xf>
    <xf numFmtId="181" fontId="15" fillId="0" borderId="7">
      <alignment horizontal="right" vertical="center"/>
    </xf>
    <xf numFmtId="10" fontId="15" fillId="0" borderId="7">
      <alignment horizontal="right" vertical="center"/>
    </xf>
    <xf numFmtId="49" fontId="15" fillId="0" borderId="7">
      <alignment horizontal="left" vertical="center" wrapText="1"/>
    </xf>
    <xf numFmtId="182" fontId="15" fillId="0" borderId="7">
      <alignment horizontal="right" vertical="center"/>
    </xf>
  </cellStyleXfs>
  <cellXfs count="223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7" applyFo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4" applyNumberFormat="1" applyFont="1">
      <alignment horizontal="right" vertical="center"/>
    </xf>
    <xf numFmtId="0" fontId="6" fillId="0" borderId="0" xfId="0" applyFont="1" applyProtection="1">
      <protection locked="0"/>
    </xf>
    <xf numFmtId="0" fontId="6" fillId="0" borderId="0" xfId="0" applyFont="1"/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81" fontId="5" fillId="0" borderId="7" xfId="4" applyFont="1">
      <alignment horizontal="right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181" fontId="5" fillId="0" borderId="7" xfId="0" applyNumberFormat="1" applyFont="1" applyBorder="1" applyAlignment="1">
      <alignment horizontal="right" vertical="center"/>
    </xf>
    <xf numFmtId="180" fontId="5" fillId="0" borderId="7" xfId="3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81" fontId="14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7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Protection="1"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81" fontId="5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</cellXfs>
  <cellStyles count="9">
    <cellStyle name="DateStyle" xfId="1"/>
    <cellStyle name="DateTimeStyle" xfId="2"/>
    <cellStyle name="IntegralNumberStyle" xfId="3"/>
    <cellStyle name="MoneyStyle" xfId="4"/>
    <cellStyle name="NumberStyle" xfId="5"/>
    <cellStyle name="PercentStyle" xfId="6"/>
    <cellStyle name="TextStyle" xfId="7"/>
    <cellStyle name="TimeStyle" xfId="8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6"/>
  <sheetViews>
    <sheetView showGridLines="0" showZeros="0" tabSelected="1" workbookViewId="0">
      <selection activeCell="N22" sqref="N22"/>
    </sheetView>
  </sheetViews>
  <sheetFormatPr defaultColWidth="8.625" defaultRowHeight="12.75" customHeight="1"/>
  <cols>
    <col min="1" max="4" width="41" customWidth="1"/>
  </cols>
  <sheetData>
    <row r="1" spans="1:4" ht="15" customHeight="1">
      <c r="A1" s="23"/>
      <c r="B1" s="23"/>
      <c r="C1" s="23"/>
      <c r="D1" s="33" t="s">
        <v>0</v>
      </c>
    </row>
    <row r="2" spans="1:4" ht="41.25" customHeight="1">
      <c r="A2" s="87" t="str">
        <f>"2025"&amp;"年部门财务收支预算总表"</f>
        <v>2025年部门财务收支预算总表</v>
      </c>
      <c r="B2" s="88"/>
      <c r="C2" s="88"/>
      <c r="D2" s="88"/>
    </row>
    <row r="3" spans="1:4" ht="17.25" customHeight="1">
      <c r="A3" s="89" t="str">
        <f>"单位名称："&amp;"寻甸回族彝族自治县仁德街道办事处第一初级中学"</f>
        <v>单位名称：寻甸回族彝族自治县仁德街道办事处第一初级中学</v>
      </c>
      <c r="B3" s="90"/>
      <c r="D3" s="69" t="s">
        <v>1</v>
      </c>
    </row>
    <row r="4" spans="1:4" ht="23.25" customHeight="1">
      <c r="A4" s="91" t="s">
        <v>2</v>
      </c>
      <c r="B4" s="92"/>
      <c r="C4" s="91" t="s">
        <v>3</v>
      </c>
      <c r="D4" s="92"/>
    </row>
    <row r="5" spans="1:4" ht="24" customHeight="1">
      <c r="A5" s="76" t="s">
        <v>4</v>
      </c>
      <c r="B5" s="76" t="s">
        <v>5</v>
      </c>
      <c r="C5" s="76" t="s">
        <v>6</v>
      </c>
      <c r="D5" s="76" t="s">
        <v>5</v>
      </c>
    </row>
    <row r="6" spans="1:4" ht="17.25" customHeight="1">
      <c r="A6" s="77" t="s">
        <v>7</v>
      </c>
      <c r="B6" s="43">
        <v>31067427.460000001</v>
      </c>
      <c r="C6" s="77" t="s">
        <v>8</v>
      </c>
      <c r="D6" s="43"/>
    </row>
    <row r="7" spans="1:4" ht="17.25" customHeight="1">
      <c r="A7" s="77" t="s">
        <v>9</v>
      </c>
      <c r="B7" s="43"/>
      <c r="C7" s="77" t="s">
        <v>10</v>
      </c>
      <c r="D7" s="43"/>
    </row>
    <row r="8" spans="1:4" ht="17.25" customHeight="1">
      <c r="A8" s="77" t="s">
        <v>11</v>
      </c>
      <c r="B8" s="43"/>
      <c r="C8" s="86" t="s">
        <v>12</v>
      </c>
      <c r="D8" s="43"/>
    </row>
    <row r="9" spans="1:4" ht="17.25" customHeight="1">
      <c r="A9" s="77" t="s">
        <v>13</v>
      </c>
      <c r="B9" s="43"/>
      <c r="C9" s="86" t="s">
        <v>14</v>
      </c>
      <c r="D9" s="43"/>
    </row>
    <row r="10" spans="1:4" ht="17.25" customHeight="1">
      <c r="A10" s="77" t="s">
        <v>15</v>
      </c>
      <c r="B10" s="43"/>
      <c r="C10" s="86" t="s">
        <v>16</v>
      </c>
      <c r="D10" s="43">
        <v>22428610.460000001</v>
      </c>
    </row>
    <row r="11" spans="1:4" ht="17.25" customHeight="1">
      <c r="A11" s="77" t="s">
        <v>17</v>
      </c>
      <c r="B11" s="43"/>
      <c r="C11" s="86" t="s">
        <v>18</v>
      </c>
      <c r="D11" s="43"/>
    </row>
    <row r="12" spans="1:4" ht="17.25" customHeight="1">
      <c r="A12" s="77" t="s">
        <v>19</v>
      </c>
      <c r="B12" s="43"/>
      <c r="C12" s="18" t="s">
        <v>20</v>
      </c>
      <c r="D12" s="43"/>
    </row>
    <row r="13" spans="1:4" ht="17.25" customHeight="1">
      <c r="A13" s="77" t="s">
        <v>21</v>
      </c>
      <c r="B13" s="43"/>
      <c r="C13" s="18" t="s">
        <v>22</v>
      </c>
      <c r="D13" s="43">
        <v>3976999.53</v>
      </c>
    </row>
    <row r="14" spans="1:4" ht="17.25" customHeight="1">
      <c r="A14" s="77" t="s">
        <v>23</v>
      </c>
      <c r="B14" s="43"/>
      <c r="C14" s="18" t="s">
        <v>24</v>
      </c>
      <c r="D14" s="43">
        <v>2902788.81</v>
      </c>
    </row>
    <row r="15" spans="1:4" ht="17.25" customHeight="1">
      <c r="A15" s="77" t="s">
        <v>25</v>
      </c>
      <c r="B15" s="56"/>
      <c r="C15" s="18" t="s">
        <v>26</v>
      </c>
      <c r="D15" s="43"/>
    </row>
    <row r="16" spans="1:4" ht="17.25" customHeight="1">
      <c r="A16" s="72"/>
      <c r="B16" s="43"/>
      <c r="C16" s="18" t="s">
        <v>27</v>
      </c>
      <c r="D16" s="43"/>
    </row>
    <row r="17" spans="1:4" ht="17.25" customHeight="1">
      <c r="A17" s="78"/>
      <c r="B17" s="43"/>
      <c r="C17" s="18" t="s">
        <v>28</v>
      </c>
      <c r="D17" s="43"/>
    </row>
    <row r="18" spans="1:4" ht="17.25" customHeight="1">
      <c r="A18" s="78"/>
      <c r="B18" s="43"/>
      <c r="C18" s="18" t="s">
        <v>29</v>
      </c>
      <c r="D18" s="43"/>
    </row>
    <row r="19" spans="1:4" ht="17.25" customHeight="1">
      <c r="A19" s="78"/>
      <c r="B19" s="43"/>
      <c r="C19" s="18" t="s">
        <v>30</v>
      </c>
      <c r="D19" s="43"/>
    </row>
    <row r="20" spans="1:4" ht="17.25" customHeight="1">
      <c r="A20" s="78"/>
      <c r="B20" s="43"/>
      <c r="C20" s="18" t="s">
        <v>31</v>
      </c>
      <c r="D20" s="43"/>
    </row>
    <row r="21" spans="1:4" ht="17.25" customHeight="1">
      <c r="A21" s="78"/>
      <c r="B21" s="43"/>
      <c r="C21" s="18" t="s">
        <v>32</v>
      </c>
      <c r="D21" s="43"/>
    </row>
    <row r="22" spans="1:4" ht="17.25" customHeight="1">
      <c r="A22" s="78"/>
      <c r="B22" s="43"/>
      <c r="C22" s="18" t="s">
        <v>33</v>
      </c>
      <c r="D22" s="43"/>
    </row>
    <row r="23" spans="1:4" ht="17.25" customHeight="1">
      <c r="A23" s="78"/>
      <c r="B23" s="43"/>
      <c r="C23" s="18" t="s">
        <v>34</v>
      </c>
      <c r="D23" s="43"/>
    </row>
    <row r="24" spans="1:4" ht="17.25" customHeight="1">
      <c r="A24" s="78"/>
      <c r="B24" s="43"/>
      <c r="C24" s="18" t="s">
        <v>35</v>
      </c>
      <c r="D24" s="43">
        <v>2294114.64</v>
      </c>
    </row>
    <row r="25" spans="1:4" ht="17.25" customHeight="1">
      <c r="A25" s="78"/>
      <c r="B25" s="43"/>
      <c r="C25" s="18" t="s">
        <v>36</v>
      </c>
      <c r="D25" s="43"/>
    </row>
    <row r="26" spans="1:4" ht="17.25" customHeight="1">
      <c r="A26" s="78"/>
      <c r="B26" s="43"/>
      <c r="C26" s="72" t="s">
        <v>37</v>
      </c>
      <c r="D26" s="43"/>
    </row>
    <row r="27" spans="1:4" ht="17.25" customHeight="1">
      <c r="A27" s="78"/>
      <c r="B27" s="43"/>
      <c r="C27" s="18" t="s">
        <v>38</v>
      </c>
      <c r="D27" s="43"/>
    </row>
    <row r="28" spans="1:4" ht="16.5" customHeight="1">
      <c r="A28" s="78"/>
      <c r="B28" s="43"/>
      <c r="C28" s="18" t="s">
        <v>39</v>
      </c>
      <c r="D28" s="43"/>
    </row>
    <row r="29" spans="1:4" ht="16.5" customHeight="1">
      <c r="A29" s="78"/>
      <c r="B29" s="43"/>
      <c r="C29" s="72" t="s">
        <v>40</v>
      </c>
      <c r="D29" s="43"/>
    </row>
    <row r="30" spans="1:4" ht="17.25" customHeight="1">
      <c r="A30" s="78"/>
      <c r="B30" s="43"/>
      <c r="C30" s="72" t="s">
        <v>41</v>
      </c>
      <c r="D30" s="43"/>
    </row>
    <row r="31" spans="1:4" ht="17.25" customHeight="1">
      <c r="A31" s="78"/>
      <c r="B31" s="43"/>
      <c r="C31" s="18" t="s">
        <v>42</v>
      </c>
      <c r="D31" s="43"/>
    </row>
    <row r="32" spans="1:4" ht="16.5" customHeight="1">
      <c r="A32" s="78" t="s">
        <v>43</v>
      </c>
      <c r="B32" s="43">
        <v>31067427.460000001</v>
      </c>
      <c r="C32" s="78" t="s">
        <v>44</v>
      </c>
      <c r="D32" s="43">
        <v>31602513.440000001</v>
      </c>
    </row>
    <row r="33" spans="1:4" ht="16.5" customHeight="1">
      <c r="A33" s="72" t="s">
        <v>45</v>
      </c>
      <c r="B33" s="43">
        <v>535085.98</v>
      </c>
      <c r="C33" s="72" t="s">
        <v>46</v>
      </c>
      <c r="D33" s="43"/>
    </row>
    <row r="34" spans="1:4" ht="16.5" customHeight="1">
      <c r="A34" s="18" t="s">
        <v>47</v>
      </c>
      <c r="B34" s="56">
        <v>535085.98</v>
      </c>
      <c r="C34" s="18" t="s">
        <v>47</v>
      </c>
      <c r="D34" s="56"/>
    </row>
    <row r="35" spans="1:4" ht="16.5" customHeight="1">
      <c r="A35" s="18" t="s">
        <v>48</v>
      </c>
      <c r="B35" s="56"/>
      <c r="C35" s="18" t="s">
        <v>49</v>
      </c>
      <c r="D35" s="56"/>
    </row>
    <row r="36" spans="1:4" ht="16.5" customHeight="1">
      <c r="A36" s="79" t="s">
        <v>50</v>
      </c>
      <c r="B36" s="43">
        <v>31602513.440000001</v>
      </c>
      <c r="C36" s="79" t="s">
        <v>51</v>
      </c>
      <c r="D36" s="43">
        <v>31602513.440000001</v>
      </c>
    </row>
  </sheetData>
  <mergeCells count="4">
    <mergeCell ref="A2:D2"/>
    <mergeCell ref="A3:B3"/>
    <mergeCell ref="A4:B4"/>
    <mergeCell ref="C4:D4"/>
  </mergeCells>
  <phoneticPr fontId="16" type="noConversion"/>
  <pageMargins left="0.75" right="0.75" top="1" bottom="1" header="0.5" footer="0.5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F11"/>
  <sheetViews>
    <sheetView showZeros="0" workbookViewId="0">
      <selection activeCell="E34" sqref="E34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2" customHeight="1">
      <c r="A1" s="61">
        <v>1</v>
      </c>
      <c r="B1" s="62">
        <v>0</v>
      </c>
      <c r="C1" s="61">
        <v>1</v>
      </c>
      <c r="D1" s="63"/>
      <c r="E1" s="63"/>
      <c r="F1" s="60" t="s">
        <v>356</v>
      </c>
    </row>
    <row r="2" spans="1:6" ht="42" customHeight="1">
      <c r="A2" s="176" t="str">
        <f>"2025"&amp;"年部门政府性基金预算支出预算表"</f>
        <v>2025年部门政府性基金预算支出预算表</v>
      </c>
      <c r="B2" s="176" t="s">
        <v>357</v>
      </c>
      <c r="C2" s="177"/>
      <c r="D2" s="123"/>
      <c r="E2" s="123"/>
      <c r="F2" s="123"/>
    </row>
    <row r="3" spans="1:6" ht="13.5" customHeight="1">
      <c r="A3" s="147" t="str">
        <f>"单位名称："&amp;"寻甸回族彝族自治县仁德街道办事处第一初级中学"</f>
        <v>单位名称：寻甸回族彝族自治县仁德街道办事处第一初级中学</v>
      </c>
      <c r="B3" s="147" t="s">
        <v>358</v>
      </c>
      <c r="C3" s="178"/>
      <c r="D3" s="63"/>
      <c r="E3" s="63"/>
      <c r="F3" s="60" t="s">
        <v>1</v>
      </c>
    </row>
    <row r="4" spans="1:6" ht="19.5" customHeight="1">
      <c r="A4" s="131" t="s">
        <v>190</v>
      </c>
      <c r="B4" s="180" t="s">
        <v>72</v>
      </c>
      <c r="C4" s="131" t="s">
        <v>73</v>
      </c>
      <c r="D4" s="153" t="s">
        <v>359</v>
      </c>
      <c r="E4" s="127"/>
      <c r="F4" s="128"/>
    </row>
    <row r="5" spans="1:6" ht="18.75" customHeight="1">
      <c r="A5" s="163"/>
      <c r="B5" s="181"/>
      <c r="C5" s="163"/>
      <c r="D5" s="8" t="s">
        <v>55</v>
      </c>
      <c r="E5" s="7" t="s">
        <v>75</v>
      </c>
      <c r="F5" s="8" t="s">
        <v>76</v>
      </c>
    </row>
    <row r="6" spans="1:6" ht="18.75" customHeight="1">
      <c r="A6" s="35">
        <v>1</v>
      </c>
      <c r="B6" s="64" t="s">
        <v>83</v>
      </c>
      <c r="C6" s="35">
        <v>3</v>
      </c>
      <c r="D6" s="65">
        <v>4</v>
      </c>
      <c r="E6" s="65">
        <v>5</v>
      </c>
      <c r="F6" s="65">
        <v>6</v>
      </c>
    </row>
    <row r="7" spans="1:6" ht="21" customHeight="1">
      <c r="A7" s="11"/>
      <c r="B7" s="11"/>
      <c r="C7" s="11"/>
      <c r="D7" s="43"/>
      <c r="E7" s="43"/>
      <c r="F7" s="43"/>
    </row>
    <row r="8" spans="1:6" ht="21" customHeight="1">
      <c r="A8" s="11"/>
      <c r="B8" s="11"/>
      <c r="C8" s="11"/>
      <c r="D8" s="43"/>
      <c r="E8" s="43"/>
      <c r="F8" s="43"/>
    </row>
    <row r="9" spans="1:6" ht="18.75" customHeight="1">
      <c r="A9" s="95" t="s">
        <v>179</v>
      </c>
      <c r="B9" s="95" t="s">
        <v>179</v>
      </c>
      <c r="C9" s="179" t="s">
        <v>179</v>
      </c>
      <c r="D9" s="43"/>
      <c r="E9" s="43"/>
      <c r="F9" s="43"/>
    </row>
    <row r="11" spans="1:6" ht="14.25" customHeight="1">
      <c r="A11" t="s">
        <v>360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1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S12"/>
  <sheetViews>
    <sheetView showZeros="0" workbookViewId="0">
      <selection activeCell="A12" sqref="A12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5.75" customHeight="1">
      <c r="B1" s="45"/>
      <c r="C1" s="45"/>
      <c r="R1" s="2"/>
      <c r="S1" s="2" t="s">
        <v>361</v>
      </c>
    </row>
    <row r="2" spans="1:19" ht="41.25" customHeight="1">
      <c r="A2" s="182" t="str">
        <f>"2025"&amp;"年部门政府采购预算表"</f>
        <v>2025年部门政府采购预算表</v>
      </c>
      <c r="B2" s="145"/>
      <c r="C2" s="145"/>
      <c r="D2" s="146"/>
      <c r="E2" s="146"/>
      <c r="F2" s="146"/>
      <c r="G2" s="146"/>
      <c r="H2" s="146"/>
      <c r="I2" s="146"/>
      <c r="J2" s="146"/>
      <c r="K2" s="146"/>
      <c r="L2" s="146"/>
      <c r="M2" s="145"/>
      <c r="N2" s="146"/>
      <c r="O2" s="146"/>
      <c r="P2" s="145"/>
      <c r="Q2" s="146"/>
      <c r="R2" s="145"/>
      <c r="S2" s="145"/>
    </row>
    <row r="3" spans="1:19" ht="18.75" customHeight="1">
      <c r="A3" s="138" t="str">
        <f>"单位名称："&amp;"寻甸回族彝族自治县仁德街道办事处第一初级中学"</f>
        <v>单位名称：寻甸回族彝族自治县仁德街道办事处第一初级中学</v>
      </c>
      <c r="B3" s="183"/>
      <c r="C3" s="183"/>
      <c r="D3" s="184"/>
      <c r="E3" s="184"/>
      <c r="F3" s="184"/>
      <c r="G3" s="184"/>
      <c r="H3" s="184"/>
      <c r="I3" s="4"/>
      <c r="J3" s="4"/>
      <c r="K3" s="4"/>
      <c r="L3" s="4"/>
      <c r="R3" s="5"/>
      <c r="S3" s="60" t="s">
        <v>1</v>
      </c>
    </row>
    <row r="4" spans="1:19" ht="15.75" customHeight="1">
      <c r="A4" s="167" t="s">
        <v>189</v>
      </c>
      <c r="B4" s="197" t="s">
        <v>190</v>
      </c>
      <c r="C4" s="197" t="s">
        <v>362</v>
      </c>
      <c r="D4" s="199" t="s">
        <v>363</v>
      </c>
      <c r="E4" s="199" t="s">
        <v>364</v>
      </c>
      <c r="F4" s="199" t="s">
        <v>365</v>
      </c>
      <c r="G4" s="199" t="s">
        <v>366</v>
      </c>
      <c r="H4" s="199" t="s">
        <v>367</v>
      </c>
      <c r="I4" s="185" t="s">
        <v>197</v>
      </c>
      <c r="J4" s="185"/>
      <c r="K4" s="185"/>
      <c r="L4" s="185"/>
      <c r="M4" s="151"/>
      <c r="N4" s="185"/>
      <c r="O4" s="185"/>
      <c r="P4" s="150"/>
      <c r="Q4" s="185"/>
      <c r="R4" s="151"/>
      <c r="S4" s="152"/>
    </row>
    <row r="5" spans="1:19" ht="17.25" customHeight="1">
      <c r="A5" s="168"/>
      <c r="B5" s="198"/>
      <c r="C5" s="198"/>
      <c r="D5" s="200"/>
      <c r="E5" s="200"/>
      <c r="F5" s="200"/>
      <c r="G5" s="200"/>
      <c r="H5" s="200"/>
      <c r="I5" s="200" t="s">
        <v>55</v>
      </c>
      <c r="J5" s="200" t="s">
        <v>58</v>
      </c>
      <c r="K5" s="200" t="s">
        <v>368</v>
      </c>
      <c r="L5" s="200" t="s">
        <v>369</v>
      </c>
      <c r="M5" s="202" t="s">
        <v>370</v>
      </c>
      <c r="N5" s="186" t="s">
        <v>371</v>
      </c>
      <c r="O5" s="186"/>
      <c r="P5" s="187"/>
      <c r="Q5" s="186"/>
      <c r="R5" s="188"/>
      <c r="S5" s="189"/>
    </row>
    <row r="6" spans="1:19" ht="54" customHeight="1">
      <c r="A6" s="169"/>
      <c r="B6" s="189"/>
      <c r="C6" s="189"/>
      <c r="D6" s="201"/>
      <c r="E6" s="201"/>
      <c r="F6" s="201"/>
      <c r="G6" s="201"/>
      <c r="H6" s="201"/>
      <c r="I6" s="201"/>
      <c r="J6" s="201" t="s">
        <v>57</v>
      </c>
      <c r="K6" s="201"/>
      <c r="L6" s="201"/>
      <c r="M6" s="203"/>
      <c r="N6" s="48" t="s">
        <v>57</v>
      </c>
      <c r="O6" s="48" t="s">
        <v>64</v>
      </c>
      <c r="P6" s="47" t="s">
        <v>65</v>
      </c>
      <c r="Q6" s="48" t="s">
        <v>66</v>
      </c>
      <c r="R6" s="53" t="s">
        <v>67</v>
      </c>
      <c r="S6" s="47" t="s">
        <v>68</v>
      </c>
    </row>
    <row r="7" spans="1:19" ht="18" customHeight="1">
      <c r="A7" s="57">
        <v>1</v>
      </c>
      <c r="B7" s="57" t="s">
        <v>83</v>
      </c>
      <c r="C7" s="58">
        <v>3</v>
      </c>
      <c r="D7" s="58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  <c r="S7" s="57">
        <v>19</v>
      </c>
    </row>
    <row r="8" spans="1:19" ht="21" customHeight="1">
      <c r="A8" s="49"/>
      <c r="B8" s="50"/>
      <c r="C8" s="50"/>
      <c r="D8" s="51"/>
      <c r="E8" s="51"/>
      <c r="F8" s="51"/>
      <c r="G8" s="59"/>
      <c r="H8" s="43"/>
      <c r="I8" s="43"/>
      <c r="J8" s="43"/>
      <c r="K8" s="43"/>
      <c r="L8" s="43"/>
      <c r="M8" s="43"/>
      <c r="N8" s="43"/>
      <c r="O8" s="43"/>
      <c r="P8" s="56"/>
      <c r="Q8" s="56"/>
      <c r="R8" s="43"/>
      <c r="S8" s="43"/>
    </row>
    <row r="9" spans="1:19" ht="21" customHeight="1">
      <c r="A9" s="190" t="s">
        <v>179</v>
      </c>
      <c r="B9" s="191"/>
      <c r="C9" s="191"/>
      <c r="D9" s="192"/>
      <c r="E9" s="192"/>
      <c r="F9" s="192"/>
      <c r="G9" s="108"/>
      <c r="H9" s="43"/>
      <c r="I9" s="43"/>
      <c r="J9" s="43"/>
      <c r="K9" s="43"/>
      <c r="L9" s="43"/>
      <c r="M9" s="43"/>
      <c r="N9" s="43"/>
      <c r="O9" s="43"/>
      <c r="P9" s="56"/>
      <c r="Q9" s="56"/>
      <c r="R9" s="43"/>
      <c r="S9" s="43"/>
    </row>
    <row r="10" spans="1:19" ht="21" customHeight="1">
      <c r="A10" s="193" t="s">
        <v>372</v>
      </c>
      <c r="B10" s="194"/>
      <c r="C10" s="194"/>
      <c r="D10" s="193"/>
      <c r="E10" s="193"/>
      <c r="F10" s="193"/>
      <c r="G10" s="195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</row>
    <row r="12" spans="1:19" ht="14.25" customHeight="1">
      <c r="A12" t="s">
        <v>373</v>
      </c>
    </row>
  </sheetData>
  <mergeCells count="19"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  <mergeCell ref="A2:S2"/>
    <mergeCell ref="A3:H3"/>
    <mergeCell ref="I4:S4"/>
    <mergeCell ref="N5:S5"/>
    <mergeCell ref="A9:G9"/>
  </mergeCells>
  <phoneticPr fontId="16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T12"/>
  <sheetViews>
    <sheetView showZeros="0" workbookViewId="0">
      <selection activeCell="B18" sqref="B18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6.5" customHeight="1">
      <c r="A1" s="40"/>
      <c r="B1" s="45"/>
      <c r="C1" s="45"/>
      <c r="D1" s="45"/>
      <c r="E1" s="45"/>
      <c r="F1" s="45"/>
      <c r="G1" s="45"/>
      <c r="H1" s="40"/>
      <c r="I1" s="40"/>
      <c r="J1" s="40"/>
      <c r="K1" s="40"/>
      <c r="L1" s="40"/>
      <c r="M1" s="40"/>
      <c r="N1" s="52"/>
      <c r="O1" s="40"/>
      <c r="P1" s="40"/>
      <c r="Q1" s="45"/>
      <c r="R1" s="40"/>
      <c r="S1" s="54"/>
      <c r="T1" s="54" t="s">
        <v>374</v>
      </c>
    </row>
    <row r="2" spans="1:20" ht="41.25" customHeight="1">
      <c r="A2" s="182" t="str">
        <f>"2025"&amp;"年部门政府购买服务预算表"</f>
        <v>2025年部门政府购买服务预算表</v>
      </c>
      <c r="B2" s="145"/>
      <c r="C2" s="145"/>
      <c r="D2" s="145"/>
      <c r="E2" s="145"/>
      <c r="F2" s="145"/>
      <c r="G2" s="145"/>
      <c r="H2" s="204"/>
      <c r="I2" s="204"/>
      <c r="J2" s="204"/>
      <c r="K2" s="204"/>
      <c r="L2" s="204"/>
      <c r="M2" s="204"/>
      <c r="N2" s="205"/>
      <c r="O2" s="204"/>
      <c r="P2" s="204"/>
      <c r="Q2" s="145"/>
      <c r="R2" s="204"/>
      <c r="S2" s="205"/>
      <c r="T2" s="145"/>
    </row>
    <row r="3" spans="1:20" ht="22.5" customHeight="1">
      <c r="A3" s="206" t="str">
        <f>"单位名称："&amp;"寻甸回族彝族自治县仁德街道办事处第一初级中学"</f>
        <v>单位名称：寻甸回族彝族自治县仁德街道办事处第一初级中学</v>
      </c>
      <c r="B3" s="183"/>
      <c r="C3" s="183"/>
      <c r="D3" s="183"/>
      <c r="E3" s="183"/>
      <c r="F3" s="183"/>
      <c r="G3" s="183"/>
      <c r="H3" s="207"/>
      <c r="I3" s="207"/>
      <c r="J3" s="39"/>
      <c r="K3" s="39"/>
      <c r="L3" s="39"/>
      <c r="M3" s="39"/>
      <c r="N3" s="52"/>
      <c r="O3" s="40"/>
      <c r="P3" s="40"/>
      <c r="Q3" s="45"/>
      <c r="R3" s="40"/>
      <c r="S3" s="55"/>
      <c r="T3" s="54" t="s">
        <v>1</v>
      </c>
    </row>
    <row r="4" spans="1:20" ht="24" customHeight="1">
      <c r="A4" s="167" t="s">
        <v>189</v>
      </c>
      <c r="B4" s="197" t="s">
        <v>190</v>
      </c>
      <c r="C4" s="197" t="s">
        <v>362</v>
      </c>
      <c r="D4" s="197" t="s">
        <v>375</v>
      </c>
      <c r="E4" s="197" t="s">
        <v>376</v>
      </c>
      <c r="F4" s="197" t="s">
        <v>377</v>
      </c>
      <c r="G4" s="197" t="s">
        <v>378</v>
      </c>
      <c r="H4" s="199" t="s">
        <v>379</v>
      </c>
      <c r="I4" s="199" t="s">
        <v>380</v>
      </c>
      <c r="J4" s="185" t="s">
        <v>197</v>
      </c>
      <c r="K4" s="185"/>
      <c r="L4" s="185"/>
      <c r="M4" s="185"/>
      <c r="N4" s="151"/>
      <c r="O4" s="185"/>
      <c r="P4" s="185"/>
      <c r="Q4" s="150"/>
      <c r="R4" s="185"/>
      <c r="S4" s="151"/>
      <c r="T4" s="152"/>
    </row>
    <row r="5" spans="1:20" ht="24" customHeight="1">
      <c r="A5" s="168"/>
      <c r="B5" s="198"/>
      <c r="C5" s="198"/>
      <c r="D5" s="198"/>
      <c r="E5" s="198"/>
      <c r="F5" s="198"/>
      <c r="G5" s="198"/>
      <c r="H5" s="200"/>
      <c r="I5" s="200"/>
      <c r="J5" s="200" t="s">
        <v>55</v>
      </c>
      <c r="K5" s="200" t="s">
        <v>58</v>
      </c>
      <c r="L5" s="200" t="s">
        <v>368</v>
      </c>
      <c r="M5" s="200" t="s">
        <v>369</v>
      </c>
      <c r="N5" s="202" t="s">
        <v>370</v>
      </c>
      <c r="O5" s="186" t="s">
        <v>371</v>
      </c>
      <c r="P5" s="186"/>
      <c r="Q5" s="187"/>
      <c r="R5" s="186"/>
      <c r="S5" s="188"/>
      <c r="T5" s="189"/>
    </row>
    <row r="6" spans="1:20" ht="54" customHeight="1">
      <c r="A6" s="169"/>
      <c r="B6" s="189"/>
      <c r="C6" s="189"/>
      <c r="D6" s="189"/>
      <c r="E6" s="189"/>
      <c r="F6" s="189"/>
      <c r="G6" s="189"/>
      <c r="H6" s="201"/>
      <c r="I6" s="201"/>
      <c r="J6" s="201"/>
      <c r="K6" s="201" t="s">
        <v>57</v>
      </c>
      <c r="L6" s="201"/>
      <c r="M6" s="201"/>
      <c r="N6" s="203"/>
      <c r="O6" s="48" t="s">
        <v>57</v>
      </c>
      <c r="P6" s="48" t="s">
        <v>64</v>
      </c>
      <c r="Q6" s="47" t="s">
        <v>65</v>
      </c>
      <c r="R6" s="48" t="s">
        <v>66</v>
      </c>
      <c r="S6" s="53" t="s">
        <v>67</v>
      </c>
      <c r="T6" s="47" t="s">
        <v>68</v>
      </c>
    </row>
    <row r="7" spans="1:20" ht="17.25" customHeight="1">
      <c r="A7" s="9">
        <v>1</v>
      </c>
      <c r="B7" s="47">
        <v>2</v>
      </c>
      <c r="C7" s="9">
        <v>3</v>
      </c>
      <c r="D7" s="9">
        <v>4</v>
      </c>
      <c r="E7" s="47">
        <v>5</v>
      </c>
      <c r="F7" s="9">
        <v>6</v>
      </c>
      <c r="G7" s="9">
        <v>7</v>
      </c>
      <c r="H7" s="47">
        <v>8</v>
      </c>
      <c r="I7" s="9">
        <v>9</v>
      </c>
      <c r="J7" s="9">
        <v>10</v>
      </c>
      <c r="K7" s="47">
        <v>11</v>
      </c>
      <c r="L7" s="9">
        <v>12</v>
      </c>
      <c r="M7" s="9">
        <v>13</v>
      </c>
      <c r="N7" s="47">
        <v>14</v>
      </c>
      <c r="O7" s="9">
        <v>15</v>
      </c>
      <c r="P7" s="9">
        <v>16</v>
      </c>
      <c r="Q7" s="47">
        <v>17</v>
      </c>
      <c r="R7" s="9">
        <v>18</v>
      </c>
      <c r="S7" s="9">
        <v>19</v>
      </c>
      <c r="T7" s="9">
        <v>20</v>
      </c>
    </row>
    <row r="8" spans="1:20" ht="21" customHeight="1">
      <c r="A8" s="49"/>
      <c r="B8" s="50"/>
      <c r="C8" s="50"/>
      <c r="D8" s="50"/>
      <c r="E8" s="50"/>
      <c r="F8" s="50"/>
      <c r="G8" s="50"/>
      <c r="H8" s="51"/>
      <c r="I8" s="51"/>
      <c r="J8" s="43"/>
      <c r="K8" s="43"/>
      <c r="L8" s="43"/>
      <c r="M8" s="43"/>
      <c r="N8" s="43"/>
      <c r="O8" s="43"/>
      <c r="P8" s="43"/>
      <c r="Q8" s="56"/>
      <c r="R8" s="56"/>
      <c r="S8" s="43"/>
      <c r="T8" s="43"/>
    </row>
    <row r="9" spans="1:20" ht="21" customHeight="1">
      <c r="A9" s="190" t="s">
        <v>179</v>
      </c>
      <c r="B9" s="191"/>
      <c r="C9" s="191"/>
      <c r="D9" s="191"/>
      <c r="E9" s="191"/>
      <c r="F9" s="191"/>
      <c r="G9" s="191"/>
      <c r="H9" s="192"/>
      <c r="I9" s="107"/>
      <c r="J9" s="43"/>
      <c r="K9" s="43"/>
      <c r="L9" s="43"/>
      <c r="M9" s="43"/>
      <c r="N9" s="43"/>
      <c r="O9" s="43"/>
      <c r="P9" s="43"/>
      <c r="Q9" s="56"/>
      <c r="R9" s="56"/>
      <c r="S9" s="43"/>
      <c r="T9" s="43"/>
    </row>
    <row r="12" spans="1:20" ht="14.25" customHeight="1">
      <c r="A12" t="s">
        <v>381</v>
      </c>
    </row>
  </sheetData>
  <mergeCells count="19">
    <mergeCell ref="L5:L6"/>
    <mergeCell ref="M5:M6"/>
    <mergeCell ref="N5:N6"/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</mergeCells>
  <phoneticPr fontId="16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X10"/>
  <sheetViews>
    <sheetView showZeros="0" workbookViewId="0">
      <selection activeCell="D27" sqref="D27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7.25" customHeight="1">
      <c r="D1" s="38"/>
      <c r="W1" s="2"/>
      <c r="X1" s="2" t="s">
        <v>382</v>
      </c>
    </row>
    <row r="2" spans="1:24" ht="41.25" customHeight="1">
      <c r="A2" s="182" t="str">
        <f>"2025"&amp;"年对下转移支付预算表"</f>
        <v>2025年对下转移支付预算表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5"/>
      <c r="X2" s="145"/>
    </row>
    <row r="3" spans="1:24" ht="18" customHeight="1">
      <c r="A3" s="206" t="str">
        <f>"单位名称："&amp;"寻甸回族彝族自治县仁德街道办事处第一初级中学"</f>
        <v>单位名称：寻甸回族彝族自治县仁德街道办事处第一初级中学</v>
      </c>
      <c r="B3" s="207"/>
      <c r="C3" s="207"/>
      <c r="D3" s="208"/>
      <c r="E3" s="209"/>
      <c r="F3" s="209"/>
      <c r="G3" s="209"/>
      <c r="H3" s="209"/>
      <c r="I3" s="209"/>
      <c r="W3" s="5"/>
      <c r="X3" s="5" t="s">
        <v>1</v>
      </c>
    </row>
    <row r="4" spans="1:24" ht="19.5" customHeight="1">
      <c r="A4" s="170" t="s">
        <v>383</v>
      </c>
      <c r="B4" s="153" t="s">
        <v>197</v>
      </c>
      <c r="C4" s="127"/>
      <c r="D4" s="127"/>
      <c r="E4" s="153" t="s">
        <v>384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50"/>
      <c r="X4" s="152"/>
    </row>
    <row r="5" spans="1:24" ht="40.5" customHeight="1">
      <c r="A5" s="132"/>
      <c r="B5" s="15" t="s">
        <v>55</v>
      </c>
      <c r="C5" s="6" t="s">
        <v>58</v>
      </c>
      <c r="D5" s="41" t="s">
        <v>368</v>
      </c>
      <c r="E5" s="24" t="s">
        <v>385</v>
      </c>
      <c r="F5" s="24" t="s">
        <v>386</v>
      </c>
      <c r="G5" s="24" t="s">
        <v>387</v>
      </c>
      <c r="H5" s="24" t="s">
        <v>388</v>
      </c>
      <c r="I5" s="24" t="s">
        <v>389</v>
      </c>
      <c r="J5" s="24" t="s">
        <v>390</v>
      </c>
      <c r="K5" s="24" t="s">
        <v>391</v>
      </c>
      <c r="L5" s="24" t="s">
        <v>392</v>
      </c>
      <c r="M5" s="24" t="s">
        <v>393</v>
      </c>
      <c r="N5" s="24" t="s">
        <v>394</v>
      </c>
      <c r="O5" s="24" t="s">
        <v>395</v>
      </c>
      <c r="P5" s="24" t="s">
        <v>396</v>
      </c>
      <c r="Q5" s="24" t="s">
        <v>397</v>
      </c>
      <c r="R5" s="24" t="s">
        <v>398</v>
      </c>
      <c r="S5" s="24" t="s">
        <v>399</v>
      </c>
      <c r="T5" s="24" t="s">
        <v>400</v>
      </c>
      <c r="U5" s="24" t="s">
        <v>401</v>
      </c>
      <c r="V5" s="24" t="s">
        <v>402</v>
      </c>
      <c r="W5" s="24" t="s">
        <v>403</v>
      </c>
      <c r="X5" s="44" t="s">
        <v>404</v>
      </c>
    </row>
    <row r="6" spans="1:24" ht="19.5" customHeight="1">
      <c r="A6" s="10">
        <v>1</v>
      </c>
      <c r="B6" s="10">
        <v>2</v>
      </c>
      <c r="C6" s="10">
        <v>3</v>
      </c>
      <c r="D6" s="42">
        <v>4</v>
      </c>
      <c r="E6" s="19">
        <v>5</v>
      </c>
      <c r="F6" s="10">
        <v>6</v>
      </c>
      <c r="G6" s="10">
        <v>7</v>
      </c>
      <c r="H6" s="42">
        <v>8</v>
      </c>
      <c r="I6" s="10">
        <v>9</v>
      </c>
      <c r="J6" s="10">
        <v>10</v>
      </c>
      <c r="K6" s="10">
        <v>11</v>
      </c>
      <c r="L6" s="42">
        <v>12</v>
      </c>
      <c r="M6" s="10">
        <v>13</v>
      </c>
      <c r="N6" s="10">
        <v>14</v>
      </c>
      <c r="O6" s="10">
        <v>15</v>
      </c>
      <c r="P6" s="42">
        <v>16</v>
      </c>
      <c r="Q6" s="10">
        <v>17</v>
      </c>
      <c r="R6" s="10">
        <v>18</v>
      </c>
      <c r="S6" s="10">
        <v>19</v>
      </c>
      <c r="T6" s="42">
        <v>20</v>
      </c>
      <c r="U6" s="42">
        <v>21</v>
      </c>
      <c r="V6" s="42">
        <v>22</v>
      </c>
      <c r="W6" s="19">
        <v>23</v>
      </c>
      <c r="X6" s="19">
        <v>24</v>
      </c>
    </row>
    <row r="7" spans="1:24" ht="19.5" customHeight="1">
      <c r="A7" s="16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ht="19.5" customHeight="1">
      <c r="A8" s="36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</row>
    <row r="10" spans="1:24" ht="14.25" customHeight="1">
      <c r="A10" t="s">
        <v>405</v>
      </c>
    </row>
  </sheetData>
  <mergeCells count="5">
    <mergeCell ref="A2:X2"/>
    <mergeCell ref="A3:I3"/>
    <mergeCell ref="B4:D4"/>
    <mergeCell ref="E4:X4"/>
    <mergeCell ref="A4:A5"/>
  </mergeCells>
  <phoneticPr fontId="16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J9"/>
  <sheetViews>
    <sheetView showZeros="0" workbookViewId="0">
      <selection activeCell="A9" sqref="A9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6.5" customHeight="1">
      <c r="J1" s="2" t="s">
        <v>406</v>
      </c>
    </row>
    <row r="2" spans="1:10" ht="41.25" customHeight="1">
      <c r="A2" s="173" t="str">
        <f>"2025"&amp;"年对下转移支付绩效目标表"</f>
        <v>2025年对下转移支付绩效目标表</v>
      </c>
      <c r="B2" s="146"/>
      <c r="C2" s="146"/>
      <c r="D2" s="146"/>
      <c r="E2" s="146"/>
      <c r="F2" s="145"/>
      <c r="G2" s="146"/>
      <c r="H2" s="145"/>
      <c r="I2" s="145"/>
      <c r="J2" s="146"/>
    </row>
    <row r="3" spans="1:10" ht="17.25" customHeight="1">
      <c r="A3" s="147" t="str">
        <f>"单位名称："&amp;"寻甸回族彝族自治县仁德街道办事处第一初级中学"</f>
        <v>单位名称：寻甸回族彝族自治县仁德街道办事处第一初级中学</v>
      </c>
      <c r="B3" s="88"/>
      <c r="C3" s="88"/>
      <c r="D3" s="88"/>
      <c r="E3" s="88"/>
      <c r="F3" s="88"/>
      <c r="G3" s="88"/>
      <c r="H3" s="88"/>
    </row>
    <row r="4" spans="1:10" ht="44.25" customHeight="1">
      <c r="A4" s="34" t="s">
        <v>383</v>
      </c>
      <c r="B4" s="34" t="s">
        <v>294</v>
      </c>
      <c r="C4" s="34" t="s">
        <v>295</v>
      </c>
      <c r="D4" s="34" t="s">
        <v>296</v>
      </c>
      <c r="E4" s="34" t="s">
        <v>297</v>
      </c>
      <c r="F4" s="35" t="s">
        <v>298</v>
      </c>
      <c r="G4" s="34" t="s">
        <v>299</v>
      </c>
      <c r="H4" s="35" t="s">
        <v>300</v>
      </c>
      <c r="I4" s="35" t="s">
        <v>301</v>
      </c>
      <c r="J4" s="34" t="s">
        <v>302</v>
      </c>
    </row>
    <row r="5" spans="1:10" ht="14.25" customHeight="1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5">
        <v>6</v>
      </c>
      <c r="G5" s="34">
        <v>7</v>
      </c>
      <c r="H5" s="35">
        <v>8</v>
      </c>
      <c r="I5" s="35">
        <v>9</v>
      </c>
      <c r="J5" s="34">
        <v>10</v>
      </c>
    </row>
    <row r="6" spans="1:10" ht="42" customHeight="1">
      <c r="A6" s="16"/>
      <c r="B6" s="36"/>
      <c r="C6" s="36"/>
      <c r="D6" s="36"/>
      <c r="E6" s="27"/>
      <c r="F6" s="37"/>
      <c r="G6" s="27"/>
      <c r="H6" s="37"/>
      <c r="I6" s="37"/>
      <c r="J6" s="27"/>
    </row>
    <row r="7" spans="1:10" ht="42" customHeight="1">
      <c r="A7" s="16"/>
      <c r="B7" s="11"/>
      <c r="C7" s="11"/>
      <c r="D7" s="11"/>
      <c r="E7" s="16"/>
      <c r="F7" s="11"/>
      <c r="G7" s="16"/>
      <c r="H7" s="11"/>
      <c r="I7" s="11"/>
      <c r="J7" s="16"/>
    </row>
    <row r="9" spans="1:10" ht="12" customHeight="1">
      <c r="A9" t="s">
        <v>405</v>
      </c>
    </row>
  </sheetData>
  <mergeCells count="2">
    <mergeCell ref="A2:J2"/>
    <mergeCell ref="A3:H3"/>
  </mergeCells>
  <phoneticPr fontId="16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I10"/>
  <sheetViews>
    <sheetView showZeros="0" topLeftCell="E1" workbookViewId="0">
      <selection activeCell="E10" sqref="E10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210" t="s">
        <v>407</v>
      </c>
      <c r="B1" s="211"/>
      <c r="C1" s="211"/>
      <c r="D1" s="212"/>
      <c r="E1" s="212"/>
      <c r="F1" s="212"/>
      <c r="G1" s="211"/>
      <c r="H1" s="211"/>
      <c r="I1" s="212"/>
    </row>
    <row r="2" spans="1:9" ht="41.25" customHeight="1">
      <c r="A2" s="87" t="str">
        <f>"2025"&amp;"年新增资产配置预算表"</f>
        <v>2025年新增资产配置预算表</v>
      </c>
      <c r="B2" s="137"/>
      <c r="C2" s="137"/>
      <c r="D2" s="136"/>
      <c r="E2" s="136"/>
      <c r="F2" s="136"/>
      <c r="G2" s="137"/>
      <c r="H2" s="137"/>
      <c r="I2" s="136"/>
    </row>
    <row r="3" spans="1:9" ht="14.25" customHeight="1">
      <c r="A3" s="89" t="str">
        <f>"单位名称："&amp;"寻甸回族彝族自治县仁德街道办事处第一初级中学"</f>
        <v>单位名称：寻甸回族彝族自治县仁德街道办事处第一初级中学</v>
      </c>
      <c r="B3" s="213"/>
      <c r="C3" s="213"/>
      <c r="D3" s="23"/>
      <c r="F3" s="22"/>
      <c r="G3" s="21"/>
      <c r="H3" s="21"/>
      <c r="I3" s="33" t="s">
        <v>1</v>
      </c>
    </row>
    <row r="4" spans="1:9" ht="28.5" customHeight="1">
      <c r="A4" s="140" t="s">
        <v>189</v>
      </c>
      <c r="B4" s="141" t="s">
        <v>190</v>
      </c>
      <c r="C4" s="100" t="s">
        <v>408</v>
      </c>
      <c r="D4" s="140" t="s">
        <v>409</v>
      </c>
      <c r="E4" s="140" t="s">
        <v>410</v>
      </c>
      <c r="F4" s="140" t="s">
        <v>411</v>
      </c>
      <c r="G4" s="141" t="s">
        <v>412</v>
      </c>
      <c r="H4" s="214"/>
      <c r="I4" s="140"/>
    </row>
    <row r="5" spans="1:9" ht="21" customHeight="1">
      <c r="A5" s="100"/>
      <c r="B5" s="144"/>
      <c r="C5" s="144"/>
      <c r="D5" s="143"/>
      <c r="E5" s="144"/>
      <c r="F5" s="144"/>
      <c r="G5" s="24" t="s">
        <v>366</v>
      </c>
      <c r="H5" s="24" t="s">
        <v>413</v>
      </c>
      <c r="I5" s="24" t="s">
        <v>414</v>
      </c>
    </row>
    <row r="6" spans="1:9" ht="17.25" customHeight="1">
      <c r="A6" s="25" t="s">
        <v>82</v>
      </c>
      <c r="B6" s="26" t="s">
        <v>83</v>
      </c>
      <c r="C6" s="25" t="s">
        <v>84</v>
      </c>
      <c r="D6" s="27" t="s">
        <v>85</v>
      </c>
      <c r="E6" s="25" t="s">
        <v>86</v>
      </c>
      <c r="F6" s="26" t="s">
        <v>87</v>
      </c>
      <c r="G6" s="28" t="s">
        <v>88</v>
      </c>
      <c r="H6" s="27" t="s">
        <v>89</v>
      </c>
      <c r="I6" s="27">
        <v>9</v>
      </c>
    </row>
    <row r="7" spans="1:9" ht="19.5" customHeight="1">
      <c r="A7" s="29"/>
      <c r="B7" s="18"/>
      <c r="C7" s="18"/>
      <c r="D7" s="16"/>
      <c r="E7" s="11"/>
      <c r="F7" s="28"/>
      <c r="G7" s="30"/>
      <c r="H7" s="31"/>
      <c r="I7" s="31"/>
    </row>
    <row r="8" spans="1:9" ht="19.5" customHeight="1">
      <c r="A8" s="215" t="s">
        <v>55</v>
      </c>
      <c r="B8" s="216"/>
      <c r="C8" s="216"/>
      <c r="D8" s="217"/>
      <c r="E8" s="218"/>
      <c r="F8" s="218"/>
      <c r="G8" s="30"/>
      <c r="H8" s="31"/>
      <c r="I8" s="31"/>
    </row>
    <row r="10" spans="1:9" ht="14.25" customHeight="1">
      <c r="E10" t="s">
        <v>415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honeticPr fontId="16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K12"/>
  <sheetViews>
    <sheetView showZeros="0" workbookViewId="0">
      <selection activeCell="A12" sqref="A12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D1" s="1"/>
      <c r="E1" s="1"/>
      <c r="F1" s="1"/>
      <c r="G1" s="1"/>
      <c r="K1" s="2" t="s">
        <v>416</v>
      </c>
    </row>
    <row r="2" spans="1:11" ht="41.25" customHeight="1">
      <c r="A2" s="146" t="str">
        <f>"2025"&amp;"年上级转移支付补助项目支出预算表"</f>
        <v>2025年上级转移支付补助项目支出预算表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11" ht="13.5" customHeight="1">
      <c r="A3" s="147" t="str">
        <f>"单位名称："&amp;"寻甸回族彝族自治县仁德街道办事处第一初级中学"</f>
        <v>单位名称：寻甸回族彝族自治县仁德街道办事处第一初级中学</v>
      </c>
      <c r="B3" s="148"/>
      <c r="C3" s="148"/>
      <c r="D3" s="148"/>
      <c r="E3" s="148"/>
      <c r="F3" s="148"/>
      <c r="G3" s="148"/>
      <c r="H3" s="4"/>
      <c r="I3" s="4"/>
      <c r="J3" s="4"/>
      <c r="K3" s="5" t="s">
        <v>1</v>
      </c>
    </row>
    <row r="4" spans="1:11" ht="21.75" customHeight="1">
      <c r="A4" s="159" t="s">
        <v>253</v>
      </c>
      <c r="B4" s="159" t="s">
        <v>192</v>
      </c>
      <c r="C4" s="159" t="s">
        <v>254</v>
      </c>
      <c r="D4" s="167" t="s">
        <v>193</v>
      </c>
      <c r="E4" s="167" t="s">
        <v>194</v>
      </c>
      <c r="F4" s="167" t="s">
        <v>255</v>
      </c>
      <c r="G4" s="167" t="s">
        <v>256</v>
      </c>
      <c r="H4" s="170" t="s">
        <v>55</v>
      </c>
      <c r="I4" s="153" t="s">
        <v>417</v>
      </c>
      <c r="J4" s="127"/>
      <c r="K4" s="128"/>
    </row>
    <row r="5" spans="1:11" ht="21.75" customHeight="1">
      <c r="A5" s="160"/>
      <c r="B5" s="160"/>
      <c r="C5" s="160"/>
      <c r="D5" s="168"/>
      <c r="E5" s="168"/>
      <c r="F5" s="168"/>
      <c r="G5" s="168"/>
      <c r="H5" s="161"/>
      <c r="I5" s="167" t="s">
        <v>58</v>
      </c>
      <c r="J5" s="167" t="s">
        <v>59</v>
      </c>
      <c r="K5" s="167" t="s">
        <v>60</v>
      </c>
    </row>
    <row r="6" spans="1:11" ht="40.5" customHeight="1">
      <c r="A6" s="166"/>
      <c r="B6" s="166"/>
      <c r="C6" s="166"/>
      <c r="D6" s="169"/>
      <c r="E6" s="169"/>
      <c r="F6" s="169"/>
      <c r="G6" s="169"/>
      <c r="H6" s="132"/>
      <c r="I6" s="169" t="s">
        <v>57</v>
      </c>
      <c r="J6" s="169"/>
      <c r="K6" s="169"/>
    </row>
    <row r="7" spans="1:11" ht="15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9">
        <v>10</v>
      </c>
      <c r="K7" s="19">
        <v>11</v>
      </c>
    </row>
    <row r="8" spans="1:11" ht="18.75" customHeight="1">
      <c r="A8" s="16"/>
      <c r="B8" s="11"/>
      <c r="C8" s="16"/>
      <c r="D8" s="16"/>
      <c r="E8" s="16"/>
      <c r="F8" s="16"/>
      <c r="G8" s="16"/>
      <c r="H8" s="17"/>
      <c r="I8" s="20"/>
      <c r="J8" s="20"/>
      <c r="K8" s="17"/>
    </row>
    <row r="9" spans="1:11" ht="18.75" customHeight="1">
      <c r="A9" s="18"/>
      <c r="B9" s="11"/>
      <c r="C9" s="11"/>
      <c r="D9" s="11"/>
      <c r="E9" s="11"/>
      <c r="F9" s="11"/>
      <c r="G9" s="11"/>
      <c r="H9" s="13"/>
      <c r="I9" s="13"/>
      <c r="J9" s="13"/>
      <c r="K9" s="17"/>
    </row>
    <row r="10" spans="1:11" ht="18.75" customHeight="1">
      <c r="A10" s="155" t="s">
        <v>179</v>
      </c>
      <c r="B10" s="156"/>
      <c r="C10" s="156"/>
      <c r="D10" s="156"/>
      <c r="E10" s="156"/>
      <c r="F10" s="156"/>
      <c r="G10" s="117"/>
      <c r="H10" s="13"/>
      <c r="I10" s="13"/>
      <c r="J10" s="13"/>
      <c r="K10" s="17"/>
    </row>
    <row r="12" spans="1:11" ht="14.25" customHeight="1">
      <c r="A12" t="s">
        <v>418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16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G11"/>
  <sheetViews>
    <sheetView showZeros="0" topLeftCell="A8" workbookViewId="0">
      <selection activeCell="G20" sqref="G20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3.5" customHeight="1">
      <c r="D1" s="1"/>
      <c r="G1" s="2" t="s">
        <v>419</v>
      </c>
    </row>
    <row r="2" spans="1:7" ht="41.25" customHeight="1">
      <c r="A2" s="146" t="str">
        <f>"2025"&amp;"年部门项目中期规划预算表"</f>
        <v>2025年部门项目中期规划预算表</v>
      </c>
      <c r="B2" s="146"/>
      <c r="C2" s="146"/>
      <c r="D2" s="146"/>
      <c r="E2" s="146"/>
      <c r="F2" s="146"/>
      <c r="G2" s="146"/>
    </row>
    <row r="3" spans="1:7" ht="13.5" customHeight="1">
      <c r="A3" s="147" t="str">
        <f>"单位名称："&amp;"寻甸回族彝族自治县仁德街道办事处第一初级中学"</f>
        <v>单位名称：寻甸回族彝族自治县仁德街道办事处第一初级中学</v>
      </c>
      <c r="B3" s="148"/>
      <c r="C3" s="148"/>
      <c r="D3" s="148"/>
      <c r="E3" s="4"/>
      <c r="F3" s="4"/>
      <c r="G3" s="5" t="s">
        <v>1</v>
      </c>
    </row>
    <row r="4" spans="1:7" ht="21.75" customHeight="1">
      <c r="A4" s="159" t="s">
        <v>254</v>
      </c>
      <c r="B4" s="159" t="s">
        <v>253</v>
      </c>
      <c r="C4" s="159" t="s">
        <v>192</v>
      </c>
      <c r="D4" s="167" t="s">
        <v>420</v>
      </c>
      <c r="E4" s="153" t="s">
        <v>58</v>
      </c>
      <c r="F4" s="127"/>
      <c r="G4" s="128"/>
    </row>
    <row r="5" spans="1:7" ht="21.75" customHeight="1">
      <c r="A5" s="160"/>
      <c r="B5" s="160"/>
      <c r="C5" s="160"/>
      <c r="D5" s="168"/>
      <c r="E5" s="222" t="str">
        <f>"2025"&amp;"年"</f>
        <v>2025年</v>
      </c>
      <c r="F5" s="167" t="str">
        <f>("2025"+1)&amp;"年"</f>
        <v>2026年</v>
      </c>
      <c r="G5" s="167" t="str">
        <f>("2025"+2)&amp;"年"</f>
        <v>2027年</v>
      </c>
    </row>
    <row r="6" spans="1:7" ht="40.5" customHeight="1">
      <c r="A6" s="166"/>
      <c r="B6" s="166"/>
      <c r="C6" s="166"/>
      <c r="D6" s="169"/>
      <c r="E6" s="132"/>
      <c r="F6" s="169" t="s">
        <v>57</v>
      </c>
      <c r="G6" s="169"/>
    </row>
    <row r="7" spans="1:7" ht="15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</row>
    <row r="8" spans="1:7" ht="17.25" customHeight="1">
      <c r="A8" s="11" t="s">
        <v>70</v>
      </c>
      <c r="B8" s="12"/>
      <c r="C8" s="12"/>
      <c r="D8" s="11"/>
      <c r="E8" s="13">
        <v>147062</v>
      </c>
      <c r="F8" s="13"/>
      <c r="G8" s="13"/>
    </row>
    <row r="9" spans="1:7" ht="48.95" customHeight="1">
      <c r="A9" s="11"/>
      <c r="B9" s="11" t="s">
        <v>421</v>
      </c>
      <c r="C9" s="11" t="s">
        <v>265</v>
      </c>
      <c r="D9" s="11" t="s">
        <v>422</v>
      </c>
      <c r="E9" s="13">
        <v>117062</v>
      </c>
      <c r="F9" s="13"/>
      <c r="G9" s="13"/>
    </row>
    <row r="10" spans="1:7" ht="38.1" customHeight="1">
      <c r="A10" s="14"/>
      <c r="B10" s="11" t="s">
        <v>421</v>
      </c>
      <c r="C10" s="11" t="s">
        <v>269</v>
      </c>
      <c r="D10" s="11" t="s">
        <v>422</v>
      </c>
      <c r="E10" s="13">
        <v>30000</v>
      </c>
      <c r="F10" s="13"/>
      <c r="G10" s="13"/>
    </row>
    <row r="11" spans="1:7" ht="18.75" customHeight="1">
      <c r="A11" s="219" t="s">
        <v>55</v>
      </c>
      <c r="B11" s="220" t="s">
        <v>423</v>
      </c>
      <c r="C11" s="220"/>
      <c r="D11" s="221"/>
      <c r="E11" s="13">
        <v>147062</v>
      </c>
      <c r="F11" s="13"/>
      <c r="G11" s="1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honeticPr fontId="1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S9"/>
  <sheetViews>
    <sheetView showGridLines="0" showZeros="0" workbookViewId="0">
      <selection activeCell="E41" sqref="E41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7.25" customHeight="1">
      <c r="A1" s="93" t="s">
        <v>52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ht="41.25" customHeight="1">
      <c r="A2" s="87" t="str">
        <f>"2025"&amp;"年部门收入预算表"</f>
        <v>2025年部门收入预算表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17.25" customHeight="1">
      <c r="A3" s="89" t="str">
        <f>"单位名称："&amp;"寻甸回族彝族自治县仁德街道办事处第一初级中学"</f>
        <v>单位名称：寻甸回族彝族自治县仁德街道办事处第一初级中学</v>
      </c>
      <c r="B3" s="88"/>
      <c r="S3" s="23" t="s">
        <v>1</v>
      </c>
    </row>
    <row r="4" spans="1:19" ht="21.75" customHeight="1">
      <c r="A4" s="102" t="s">
        <v>53</v>
      </c>
      <c r="B4" s="105" t="s">
        <v>54</v>
      </c>
      <c r="C4" s="105" t="s">
        <v>55</v>
      </c>
      <c r="D4" s="94" t="s">
        <v>56</v>
      </c>
      <c r="E4" s="94"/>
      <c r="F4" s="94"/>
      <c r="G4" s="94"/>
      <c r="H4" s="94"/>
      <c r="I4" s="95"/>
      <c r="J4" s="94"/>
      <c r="K4" s="94"/>
      <c r="L4" s="94"/>
      <c r="M4" s="94"/>
      <c r="N4" s="96"/>
      <c r="O4" s="94" t="s">
        <v>45</v>
      </c>
      <c r="P4" s="94"/>
      <c r="Q4" s="94"/>
      <c r="R4" s="94"/>
      <c r="S4" s="96"/>
    </row>
    <row r="5" spans="1:19" ht="27" customHeight="1">
      <c r="A5" s="103"/>
      <c r="B5" s="106"/>
      <c r="C5" s="106"/>
      <c r="D5" s="106" t="s">
        <v>57</v>
      </c>
      <c r="E5" s="106" t="s">
        <v>58</v>
      </c>
      <c r="F5" s="106" t="s">
        <v>59</v>
      </c>
      <c r="G5" s="106" t="s">
        <v>60</v>
      </c>
      <c r="H5" s="106" t="s">
        <v>61</v>
      </c>
      <c r="I5" s="97" t="s">
        <v>62</v>
      </c>
      <c r="J5" s="98"/>
      <c r="K5" s="98"/>
      <c r="L5" s="98"/>
      <c r="M5" s="98"/>
      <c r="N5" s="99"/>
      <c r="O5" s="106" t="s">
        <v>57</v>
      </c>
      <c r="P5" s="106" t="s">
        <v>58</v>
      </c>
      <c r="Q5" s="106" t="s">
        <v>59</v>
      </c>
      <c r="R5" s="106" t="s">
        <v>60</v>
      </c>
      <c r="S5" s="106" t="s">
        <v>63</v>
      </c>
    </row>
    <row r="6" spans="1:19" ht="30" customHeight="1">
      <c r="A6" s="104"/>
      <c r="B6" s="107"/>
      <c r="C6" s="108"/>
      <c r="D6" s="108"/>
      <c r="E6" s="108"/>
      <c r="F6" s="108"/>
      <c r="G6" s="108"/>
      <c r="H6" s="108"/>
      <c r="I6" s="37" t="s">
        <v>57</v>
      </c>
      <c r="J6" s="85" t="s">
        <v>64</v>
      </c>
      <c r="K6" s="85" t="s">
        <v>65</v>
      </c>
      <c r="L6" s="85" t="s">
        <v>66</v>
      </c>
      <c r="M6" s="85" t="s">
        <v>67</v>
      </c>
      <c r="N6" s="85" t="s">
        <v>68</v>
      </c>
      <c r="O6" s="109"/>
      <c r="P6" s="109"/>
      <c r="Q6" s="109"/>
      <c r="R6" s="109"/>
      <c r="S6" s="108"/>
    </row>
    <row r="7" spans="1:19" ht="15" customHeight="1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37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>
        <v>19</v>
      </c>
    </row>
    <row r="8" spans="1:19" ht="18" customHeight="1">
      <c r="A8" s="11" t="s">
        <v>69</v>
      </c>
      <c r="B8" s="11" t="s">
        <v>70</v>
      </c>
      <c r="C8" s="56">
        <v>31602513.440000001</v>
      </c>
      <c r="D8" s="43">
        <v>31067427.460000001</v>
      </c>
      <c r="E8" s="43">
        <v>31067427.460000001</v>
      </c>
      <c r="F8" s="43"/>
      <c r="G8" s="43"/>
      <c r="H8" s="43"/>
      <c r="I8" s="43"/>
      <c r="J8" s="43"/>
      <c r="K8" s="43"/>
      <c r="L8" s="43"/>
      <c r="M8" s="43"/>
      <c r="N8" s="43"/>
      <c r="O8" s="43">
        <v>535085.98</v>
      </c>
      <c r="P8" s="43">
        <v>535085.98</v>
      </c>
      <c r="Q8" s="43"/>
      <c r="R8" s="43"/>
      <c r="S8" s="43"/>
    </row>
    <row r="9" spans="1:19" ht="18" customHeight="1">
      <c r="A9" s="100" t="s">
        <v>55</v>
      </c>
      <c r="B9" s="101"/>
      <c r="C9" s="43">
        <v>31602513.440000001</v>
      </c>
      <c r="D9" s="43">
        <v>31067427.460000001</v>
      </c>
      <c r="E9" s="43">
        <v>31067427.460000001</v>
      </c>
      <c r="F9" s="43"/>
      <c r="G9" s="43"/>
      <c r="H9" s="43"/>
      <c r="I9" s="43"/>
      <c r="J9" s="43"/>
      <c r="K9" s="43"/>
      <c r="L9" s="43"/>
      <c r="M9" s="43"/>
      <c r="N9" s="43"/>
      <c r="O9" s="43">
        <v>535085.98</v>
      </c>
      <c r="P9" s="43">
        <v>535085.98</v>
      </c>
      <c r="Q9" s="43"/>
      <c r="R9" s="43"/>
      <c r="S9" s="43"/>
    </row>
  </sheetData>
  <mergeCells count="20">
    <mergeCell ref="O5:O6"/>
    <mergeCell ref="P5:P6"/>
    <mergeCell ref="Q5:Q6"/>
    <mergeCell ref="R5:R6"/>
    <mergeCell ref="S5:S6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A1:S1"/>
    <mergeCell ref="A2:S2"/>
    <mergeCell ref="A3:B3"/>
    <mergeCell ref="D4:N4"/>
    <mergeCell ref="O4:S4"/>
  </mergeCells>
  <phoneticPr fontId="1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O29"/>
  <sheetViews>
    <sheetView showGridLines="0" showZeros="0" workbookViewId="0">
      <selection activeCell="C9" sqref="C9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7.25" customHeight="1">
      <c r="A1" s="110" t="s">
        <v>71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ht="41.25" customHeight="1">
      <c r="A2" s="87" t="str">
        <f>"2025"&amp;"年部门支出预算表"</f>
        <v>2025年部门支出预算表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17.25" customHeight="1">
      <c r="A3" s="89" t="str">
        <f>"单位名称："&amp;"寻甸回族彝族自治县仁德街道办事处第一初级中学"</f>
        <v>单位名称：寻甸回族彝族自治县仁德街道办事处第一初级中学</v>
      </c>
      <c r="B3" s="88"/>
      <c r="O3" s="23" t="s">
        <v>1</v>
      </c>
    </row>
    <row r="4" spans="1:15" ht="27" customHeight="1">
      <c r="A4" s="118" t="s">
        <v>72</v>
      </c>
      <c r="B4" s="118" t="s">
        <v>73</v>
      </c>
      <c r="C4" s="118" t="s">
        <v>55</v>
      </c>
      <c r="D4" s="111" t="s">
        <v>58</v>
      </c>
      <c r="E4" s="112"/>
      <c r="F4" s="113"/>
      <c r="G4" s="121" t="s">
        <v>59</v>
      </c>
      <c r="H4" s="121" t="s">
        <v>60</v>
      </c>
      <c r="I4" s="121" t="s">
        <v>74</v>
      </c>
      <c r="J4" s="111" t="s">
        <v>62</v>
      </c>
      <c r="K4" s="112"/>
      <c r="L4" s="112"/>
      <c r="M4" s="112"/>
      <c r="N4" s="114"/>
      <c r="O4" s="115"/>
    </row>
    <row r="5" spans="1:15" ht="42" customHeight="1">
      <c r="A5" s="119"/>
      <c r="B5" s="119"/>
      <c r="C5" s="120"/>
      <c r="D5" s="81" t="s">
        <v>57</v>
      </c>
      <c r="E5" s="81" t="s">
        <v>75</v>
      </c>
      <c r="F5" s="81" t="s">
        <v>76</v>
      </c>
      <c r="G5" s="120"/>
      <c r="H5" s="120"/>
      <c r="I5" s="122"/>
      <c r="J5" s="81" t="s">
        <v>57</v>
      </c>
      <c r="K5" s="76" t="s">
        <v>77</v>
      </c>
      <c r="L5" s="76" t="s">
        <v>78</v>
      </c>
      <c r="M5" s="76" t="s">
        <v>79</v>
      </c>
      <c r="N5" s="76" t="s">
        <v>80</v>
      </c>
      <c r="O5" s="76" t="s">
        <v>81</v>
      </c>
    </row>
    <row r="6" spans="1:15" ht="18" customHeight="1">
      <c r="A6" s="25" t="s">
        <v>82</v>
      </c>
      <c r="B6" s="25" t="s">
        <v>83</v>
      </c>
      <c r="C6" s="25" t="s">
        <v>84</v>
      </c>
      <c r="D6" s="28" t="s">
        <v>85</v>
      </c>
      <c r="E6" s="28" t="s">
        <v>86</v>
      </c>
      <c r="F6" s="28" t="s">
        <v>87</v>
      </c>
      <c r="G6" s="28" t="s">
        <v>88</v>
      </c>
      <c r="H6" s="28" t="s">
        <v>89</v>
      </c>
      <c r="I6" s="28" t="s">
        <v>90</v>
      </c>
      <c r="J6" s="28" t="s">
        <v>91</v>
      </c>
      <c r="K6" s="28" t="s">
        <v>92</v>
      </c>
      <c r="L6" s="28" t="s">
        <v>93</v>
      </c>
      <c r="M6" s="28" t="s">
        <v>94</v>
      </c>
      <c r="N6" s="25" t="s">
        <v>95</v>
      </c>
      <c r="O6" s="28" t="s">
        <v>96</v>
      </c>
    </row>
    <row r="7" spans="1:15" ht="21" customHeight="1">
      <c r="A7" s="29" t="s">
        <v>97</v>
      </c>
      <c r="B7" s="29" t="s">
        <v>98</v>
      </c>
      <c r="C7" s="43">
        <v>22428610.460000001</v>
      </c>
      <c r="D7" s="43">
        <v>22428610.460000001</v>
      </c>
      <c r="E7" s="43">
        <v>21746462.48</v>
      </c>
      <c r="F7" s="43">
        <v>682147.98</v>
      </c>
      <c r="G7" s="43"/>
      <c r="H7" s="43"/>
      <c r="I7" s="43"/>
      <c r="J7" s="43"/>
      <c r="K7" s="43"/>
      <c r="L7" s="43"/>
      <c r="M7" s="43"/>
      <c r="N7" s="43"/>
      <c r="O7" s="43"/>
    </row>
    <row r="8" spans="1:15" ht="21" customHeight="1">
      <c r="A8" s="82" t="s">
        <v>99</v>
      </c>
      <c r="B8" s="82" t="s">
        <v>100</v>
      </c>
      <c r="C8" s="43">
        <v>22367575.460000001</v>
      </c>
      <c r="D8" s="43">
        <v>22367575.460000001</v>
      </c>
      <c r="E8" s="43">
        <v>21745238.48</v>
      </c>
      <c r="F8" s="43">
        <v>622336.98</v>
      </c>
      <c r="G8" s="43"/>
      <c r="H8" s="43"/>
      <c r="I8" s="43"/>
      <c r="J8" s="43"/>
      <c r="K8" s="43"/>
      <c r="L8" s="43"/>
      <c r="M8" s="43"/>
      <c r="N8" s="43"/>
      <c r="O8" s="43"/>
    </row>
    <row r="9" spans="1:15" ht="21" customHeight="1">
      <c r="A9" s="83" t="s">
        <v>101</v>
      </c>
      <c r="B9" s="83" t="s">
        <v>102</v>
      </c>
      <c r="C9" s="43">
        <v>22250513.460000001</v>
      </c>
      <c r="D9" s="43">
        <v>22250513.460000001</v>
      </c>
      <c r="E9" s="43">
        <v>21745238.48</v>
      </c>
      <c r="F9" s="43">
        <v>505274.98</v>
      </c>
      <c r="G9" s="43"/>
      <c r="H9" s="43"/>
      <c r="I9" s="43"/>
      <c r="J9" s="43"/>
      <c r="K9" s="43"/>
      <c r="L9" s="43"/>
      <c r="M9" s="43"/>
      <c r="N9" s="43"/>
      <c r="O9" s="43"/>
    </row>
    <row r="10" spans="1:15" ht="21" customHeight="1">
      <c r="A10" s="83" t="s">
        <v>103</v>
      </c>
      <c r="B10" s="83" t="s">
        <v>104</v>
      </c>
      <c r="C10" s="43">
        <v>117062</v>
      </c>
      <c r="D10" s="43">
        <v>117062</v>
      </c>
      <c r="E10" s="43"/>
      <c r="F10" s="43">
        <v>117062</v>
      </c>
      <c r="G10" s="43"/>
      <c r="H10" s="43"/>
      <c r="I10" s="43"/>
      <c r="J10" s="43"/>
      <c r="K10" s="43"/>
      <c r="L10" s="43"/>
      <c r="M10" s="43"/>
      <c r="N10" s="43"/>
      <c r="O10" s="43"/>
    </row>
    <row r="11" spans="1:15" ht="21" customHeight="1">
      <c r="A11" s="82" t="s">
        <v>105</v>
      </c>
      <c r="B11" s="82" t="s">
        <v>106</v>
      </c>
      <c r="C11" s="43">
        <v>31035</v>
      </c>
      <c r="D11" s="43">
        <v>31035</v>
      </c>
      <c r="E11" s="43">
        <v>1224</v>
      </c>
      <c r="F11" s="43">
        <v>29811</v>
      </c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21" customHeight="1">
      <c r="A12" s="83" t="s">
        <v>107</v>
      </c>
      <c r="B12" s="83" t="s">
        <v>108</v>
      </c>
      <c r="C12" s="43">
        <v>31035</v>
      </c>
      <c r="D12" s="43">
        <v>31035</v>
      </c>
      <c r="E12" s="43">
        <v>1224</v>
      </c>
      <c r="F12" s="43">
        <v>29811</v>
      </c>
      <c r="G12" s="43"/>
      <c r="H12" s="43"/>
      <c r="I12" s="43"/>
      <c r="J12" s="43"/>
      <c r="K12" s="43"/>
      <c r="L12" s="43"/>
      <c r="M12" s="43"/>
      <c r="N12" s="43"/>
      <c r="O12" s="43"/>
    </row>
    <row r="13" spans="1:15" ht="21" customHeight="1">
      <c r="A13" s="82" t="s">
        <v>109</v>
      </c>
      <c r="B13" s="82" t="s">
        <v>110</v>
      </c>
      <c r="C13" s="43">
        <v>30000</v>
      </c>
      <c r="D13" s="43">
        <v>30000</v>
      </c>
      <c r="E13" s="43"/>
      <c r="F13" s="43">
        <v>30000</v>
      </c>
      <c r="G13" s="43"/>
      <c r="H13" s="43"/>
      <c r="I13" s="43"/>
      <c r="J13" s="43"/>
      <c r="K13" s="43"/>
      <c r="L13" s="43"/>
      <c r="M13" s="43"/>
      <c r="N13" s="43"/>
      <c r="O13" s="43"/>
    </row>
    <row r="14" spans="1:15" ht="21" customHeight="1">
      <c r="A14" s="83" t="s">
        <v>111</v>
      </c>
      <c r="B14" s="83" t="s">
        <v>112</v>
      </c>
      <c r="C14" s="43">
        <v>30000</v>
      </c>
      <c r="D14" s="43">
        <v>30000</v>
      </c>
      <c r="E14" s="43"/>
      <c r="F14" s="43">
        <v>30000</v>
      </c>
      <c r="G14" s="43"/>
      <c r="H14" s="43"/>
      <c r="I14" s="43"/>
      <c r="J14" s="43"/>
      <c r="K14" s="43"/>
      <c r="L14" s="43"/>
      <c r="M14" s="43"/>
      <c r="N14" s="43"/>
      <c r="O14" s="43"/>
    </row>
    <row r="15" spans="1:15" ht="21" customHeight="1">
      <c r="A15" s="29" t="s">
        <v>113</v>
      </c>
      <c r="B15" s="29" t="s">
        <v>114</v>
      </c>
      <c r="C15" s="43">
        <v>3976999.53</v>
      </c>
      <c r="D15" s="43">
        <v>3976999.53</v>
      </c>
      <c r="E15" s="43">
        <v>3976999.53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21" customHeight="1">
      <c r="A16" s="82" t="s">
        <v>115</v>
      </c>
      <c r="B16" s="82" t="s">
        <v>116</v>
      </c>
      <c r="C16" s="43">
        <v>3958819.53</v>
      </c>
      <c r="D16" s="43">
        <v>3958819.53</v>
      </c>
      <c r="E16" s="43">
        <v>3958819.53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ht="21" customHeight="1">
      <c r="A17" s="83" t="s">
        <v>117</v>
      </c>
      <c r="B17" s="83" t="s">
        <v>118</v>
      </c>
      <c r="C17" s="43">
        <v>3058819.53</v>
      </c>
      <c r="D17" s="43">
        <v>3058819.53</v>
      </c>
      <c r="E17" s="43">
        <v>3058819.53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21" customHeight="1">
      <c r="A18" s="83" t="s">
        <v>119</v>
      </c>
      <c r="B18" s="83" t="s">
        <v>120</v>
      </c>
      <c r="C18" s="43">
        <v>900000</v>
      </c>
      <c r="D18" s="43">
        <v>900000</v>
      </c>
      <c r="E18" s="43">
        <v>900000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21" customHeight="1">
      <c r="A19" s="82" t="s">
        <v>121</v>
      </c>
      <c r="B19" s="82" t="s">
        <v>122</v>
      </c>
      <c r="C19" s="43">
        <v>18180</v>
      </c>
      <c r="D19" s="43">
        <v>18180</v>
      </c>
      <c r="E19" s="43">
        <v>18180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21" customHeight="1">
      <c r="A20" s="83" t="s">
        <v>123</v>
      </c>
      <c r="B20" s="83" t="s">
        <v>124</v>
      </c>
      <c r="C20" s="43">
        <v>18180</v>
      </c>
      <c r="D20" s="43">
        <v>18180</v>
      </c>
      <c r="E20" s="43">
        <v>18180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ht="21" customHeight="1">
      <c r="A21" s="29" t="s">
        <v>125</v>
      </c>
      <c r="B21" s="29" t="s">
        <v>126</v>
      </c>
      <c r="C21" s="43">
        <v>2902788.81</v>
      </c>
      <c r="D21" s="43">
        <v>2902788.81</v>
      </c>
      <c r="E21" s="43">
        <v>2902788.81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ht="21" customHeight="1">
      <c r="A22" s="82" t="s">
        <v>127</v>
      </c>
      <c r="B22" s="82" t="s">
        <v>128</v>
      </c>
      <c r="C22" s="43">
        <v>2902788.81</v>
      </c>
      <c r="D22" s="43">
        <v>2902788.81</v>
      </c>
      <c r="E22" s="43">
        <v>2902788.81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3" spans="1:15" ht="21" customHeight="1">
      <c r="A23" s="83" t="s">
        <v>129</v>
      </c>
      <c r="B23" s="83" t="s">
        <v>130</v>
      </c>
      <c r="C23" s="43">
        <v>1779546.98</v>
      </c>
      <c r="D23" s="43">
        <v>1779546.98</v>
      </c>
      <c r="E23" s="43">
        <v>1779546.98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</row>
    <row r="24" spans="1:15" ht="21" customHeight="1">
      <c r="A24" s="83" t="s">
        <v>131</v>
      </c>
      <c r="B24" s="83" t="s">
        <v>132</v>
      </c>
      <c r="C24" s="43">
        <v>990761.1</v>
      </c>
      <c r="D24" s="43">
        <v>990761.1</v>
      </c>
      <c r="E24" s="43">
        <v>990761.1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</row>
    <row r="25" spans="1:15" ht="21" customHeight="1">
      <c r="A25" s="83" t="s">
        <v>133</v>
      </c>
      <c r="B25" s="83" t="s">
        <v>134</v>
      </c>
      <c r="C25" s="43">
        <v>132480.73000000001</v>
      </c>
      <c r="D25" s="43">
        <v>132480.73000000001</v>
      </c>
      <c r="E25" s="43">
        <v>132480.73000000001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1:15" ht="21" customHeight="1">
      <c r="A26" s="29" t="s">
        <v>135</v>
      </c>
      <c r="B26" s="29" t="s">
        <v>136</v>
      </c>
      <c r="C26" s="43">
        <v>2294114.64</v>
      </c>
      <c r="D26" s="43">
        <v>2294114.64</v>
      </c>
      <c r="E26" s="43">
        <v>2294114.64</v>
      </c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5" ht="21" customHeight="1">
      <c r="A27" s="82" t="s">
        <v>137</v>
      </c>
      <c r="B27" s="82" t="s">
        <v>138</v>
      </c>
      <c r="C27" s="43">
        <v>2294114.64</v>
      </c>
      <c r="D27" s="43">
        <v>2294114.64</v>
      </c>
      <c r="E27" s="43">
        <v>2294114.64</v>
      </c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5" ht="21" customHeight="1">
      <c r="A28" s="83" t="s">
        <v>139</v>
      </c>
      <c r="B28" s="83" t="s">
        <v>140</v>
      </c>
      <c r="C28" s="43">
        <v>2294114.64</v>
      </c>
      <c r="D28" s="43">
        <v>2294114.64</v>
      </c>
      <c r="E28" s="43">
        <v>2294114.64</v>
      </c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15" ht="21" customHeight="1">
      <c r="A29" s="116" t="s">
        <v>55</v>
      </c>
      <c r="B29" s="117"/>
      <c r="C29" s="43">
        <v>31602513.440000001</v>
      </c>
      <c r="D29" s="43">
        <v>31602513.440000001</v>
      </c>
      <c r="E29" s="43">
        <v>30920365.460000001</v>
      </c>
      <c r="F29" s="43">
        <v>682147.98</v>
      </c>
      <c r="G29" s="43"/>
      <c r="H29" s="43"/>
      <c r="I29" s="43"/>
      <c r="J29" s="43"/>
      <c r="K29" s="43"/>
      <c r="L29" s="43"/>
      <c r="M29" s="43"/>
      <c r="N29" s="43"/>
      <c r="O29" s="43"/>
    </row>
  </sheetData>
  <mergeCells count="12">
    <mergeCell ref="A29:B29"/>
    <mergeCell ref="A4:A5"/>
    <mergeCell ref="B4:B5"/>
    <mergeCell ref="C4:C5"/>
    <mergeCell ref="G4:G5"/>
    <mergeCell ref="A1:O1"/>
    <mergeCell ref="A2:O2"/>
    <mergeCell ref="A3:B3"/>
    <mergeCell ref="D4:F4"/>
    <mergeCell ref="J4:O4"/>
    <mergeCell ref="H4:H5"/>
    <mergeCell ref="I4:I5"/>
  </mergeCells>
  <phoneticPr fontId="16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4"/>
  <sheetViews>
    <sheetView showGridLines="0" showZeros="0" workbookViewId="0">
      <selection activeCell="D42" sqref="D42"/>
    </sheetView>
  </sheetViews>
  <sheetFormatPr defaultColWidth="8.625" defaultRowHeight="12.75" customHeight="1"/>
  <cols>
    <col min="1" max="4" width="35.625" customWidth="1"/>
  </cols>
  <sheetData>
    <row r="1" spans="1:4" ht="15" customHeight="1">
      <c r="A1" s="21"/>
      <c r="B1" s="23"/>
      <c r="C1" s="23"/>
      <c r="D1" s="23" t="s">
        <v>141</v>
      </c>
    </row>
    <row r="2" spans="1:4" ht="41.25" customHeight="1">
      <c r="A2" s="87" t="str">
        <f>"2025"&amp;"年部门财政拨款收支预算总表"</f>
        <v>2025年部门财政拨款收支预算总表</v>
      </c>
      <c r="B2" s="88"/>
      <c r="C2" s="88"/>
      <c r="D2" s="88"/>
    </row>
    <row r="3" spans="1:4" ht="17.25" customHeight="1">
      <c r="A3" s="89" t="str">
        <f>"单位名称："&amp;"寻甸回族彝族自治县仁德街道办事处第一初级中学"</f>
        <v>单位名称：寻甸回族彝族自治县仁德街道办事处第一初级中学</v>
      </c>
      <c r="B3" s="90"/>
      <c r="D3" s="23" t="s">
        <v>1</v>
      </c>
    </row>
    <row r="4" spans="1:4" ht="17.25" customHeight="1">
      <c r="A4" s="91" t="s">
        <v>2</v>
      </c>
      <c r="B4" s="92"/>
      <c r="C4" s="91" t="s">
        <v>3</v>
      </c>
      <c r="D4" s="92"/>
    </row>
    <row r="5" spans="1:4" ht="18.75" customHeight="1">
      <c r="A5" s="76" t="s">
        <v>4</v>
      </c>
      <c r="B5" s="76" t="s">
        <v>5</v>
      </c>
      <c r="C5" s="76" t="s">
        <v>6</v>
      </c>
      <c r="D5" s="76" t="s">
        <v>5</v>
      </c>
    </row>
    <row r="6" spans="1:4" ht="16.5" customHeight="1">
      <c r="A6" s="77" t="s">
        <v>142</v>
      </c>
      <c r="B6" s="43">
        <v>31067427.460000001</v>
      </c>
      <c r="C6" s="77" t="s">
        <v>143</v>
      </c>
      <c r="D6" s="56">
        <v>31602513.440000001</v>
      </c>
    </row>
    <row r="7" spans="1:4" ht="16.5" customHeight="1">
      <c r="A7" s="77" t="s">
        <v>144</v>
      </c>
      <c r="B7" s="43">
        <v>31067427.460000001</v>
      </c>
      <c r="C7" s="77" t="s">
        <v>145</v>
      </c>
      <c r="D7" s="56"/>
    </row>
    <row r="8" spans="1:4" ht="16.5" customHeight="1">
      <c r="A8" s="77" t="s">
        <v>146</v>
      </c>
      <c r="B8" s="43"/>
      <c r="C8" s="77" t="s">
        <v>147</v>
      </c>
      <c r="D8" s="56"/>
    </row>
    <row r="9" spans="1:4" ht="16.5" customHeight="1">
      <c r="A9" s="77" t="s">
        <v>148</v>
      </c>
      <c r="B9" s="43"/>
      <c r="C9" s="77" t="s">
        <v>149</v>
      </c>
      <c r="D9" s="56"/>
    </row>
    <row r="10" spans="1:4" ht="16.5" customHeight="1">
      <c r="A10" s="77" t="s">
        <v>150</v>
      </c>
      <c r="B10" s="43">
        <v>535085.98</v>
      </c>
      <c r="C10" s="77" t="s">
        <v>151</v>
      </c>
      <c r="D10" s="56"/>
    </row>
    <row r="11" spans="1:4" ht="16.5" customHeight="1">
      <c r="A11" s="77" t="s">
        <v>144</v>
      </c>
      <c r="B11" s="43">
        <v>535085.98</v>
      </c>
      <c r="C11" s="77" t="s">
        <v>152</v>
      </c>
      <c r="D11" s="56">
        <v>22428610.460000001</v>
      </c>
    </row>
    <row r="12" spans="1:4" ht="16.5" customHeight="1">
      <c r="A12" s="72" t="s">
        <v>146</v>
      </c>
      <c r="B12" s="43"/>
      <c r="C12" s="36" t="s">
        <v>153</v>
      </c>
      <c r="D12" s="56"/>
    </row>
    <row r="13" spans="1:4" ht="16.5" customHeight="1">
      <c r="A13" s="72" t="s">
        <v>148</v>
      </c>
      <c r="B13" s="43"/>
      <c r="C13" s="36" t="s">
        <v>154</v>
      </c>
      <c r="D13" s="56"/>
    </row>
    <row r="14" spans="1:4" ht="16.5" customHeight="1">
      <c r="A14" s="78"/>
      <c r="B14" s="43"/>
      <c r="C14" s="36" t="s">
        <v>155</v>
      </c>
      <c r="D14" s="56">
        <v>3976999.53</v>
      </c>
    </row>
    <row r="15" spans="1:4" ht="16.5" customHeight="1">
      <c r="A15" s="78"/>
      <c r="B15" s="43"/>
      <c r="C15" s="36" t="s">
        <v>156</v>
      </c>
      <c r="D15" s="56">
        <v>2902788.81</v>
      </c>
    </row>
    <row r="16" spans="1:4" ht="16.5" customHeight="1">
      <c r="A16" s="78"/>
      <c r="B16" s="43"/>
      <c r="C16" s="36" t="s">
        <v>157</v>
      </c>
      <c r="D16" s="56"/>
    </row>
    <row r="17" spans="1:4" ht="16.5" customHeight="1">
      <c r="A17" s="78"/>
      <c r="B17" s="43"/>
      <c r="C17" s="36" t="s">
        <v>158</v>
      </c>
      <c r="D17" s="56"/>
    </row>
    <row r="18" spans="1:4" ht="16.5" customHeight="1">
      <c r="A18" s="78"/>
      <c r="B18" s="43"/>
      <c r="C18" s="36" t="s">
        <v>159</v>
      </c>
      <c r="D18" s="56"/>
    </row>
    <row r="19" spans="1:4" ht="16.5" customHeight="1">
      <c r="A19" s="78"/>
      <c r="B19" s="43"/>
      <c r="C19" s="36" t="s">
        <v>160</v>
      </c>
      <c r="D19" s="56"/>
    </row>
    <row r="20" spans="1:4" ht="16.5" customHeight="1">
      <c r="A20" s="78"/>
      <c r="B20" s="43"/>
      <c r="C20" s="36" t="s">
        <v>161</v>
      </c>
      <c r="D20" s="56"/>
    </row>
    <row r="21" spans="1:4" ht="16.5" customHeight="1">
      <c r="A21" s="78"/>
      <c r="B21" s="43"/>
      <c r="C21" s="36" t="s">
        <v>162</v>
      </c>
      <c r="D21" s="56"/>
    </row>
    <row r="22" spans="1:4" ht="16.5" customHeight="1">
      <c r="A22" s="78"/>
      <c r="B22" s="43"/>
      <c r="C22" s="36" t="s">
        <v>163</v>
      </c>
      <c r="D22" s="56"/>
    </row>
    <row r="23" spans="1:4" ht="16.5" customHeight="1">
      <c r="A23" s="78"/>
      <c r="B23" s="43"/>
      <c r="C23" s="36" t="s">
        <v>164</v>
      </c>
      <c r="D23" s="56"/>
    </row>
    <row r="24" spans="1:4" ht="16.5" customHeight="1">
      <c r="A24" s="78"/>
      <c r="B24" s="43"/>
      <c r="C24" s="36" t="s">
        <v>165</v>
      </c>
      <c r="D24" s="56"/>
    </row>
    <row r="25" spans="1:4" ht="16.5" customHeight="1">
      <c r="A25" s="78"/>
      <c r="B25" s="43"/>
      <c r="C25" s="36" t="s">
        <v>166</v>
      </c>
      <c r="D25" s="56">
        <v>2294114.64</v>
      </c>
    </row>
    <row r="26" spans="1:4" ht="16.5" customHeight="1">
      <c r="A26" s="78"/>
      <c r="B26" s="43"/>
      <c r="C26" s="36" t="s">
        <v>167</v>
      </c>
      <c r="D26" s="56"/>
    </row>
    <row r="27" spans="1:4" ht="16.5" customHeight="1">
      <c r="A27" s="78"/>
      <c r="B27" s="43"/>
      <c r="C27" s="36" t="s">
        <v>168</v>
      </c>
      <c r="D27" s="56"/>
    </row>
    <row r="28" spans="1:4" ht="16.5" customHeight="1">
      <c r="A28" s="78"/>
      <c r="B28" s="43"/>
      <c r="C28" s="36" t="s">
        <v>169</v>
      </c>
      <c r="D28" s="56"/>
    </row>
    <row r="29" spans="1:4" ht="16.5" customHeight="1">
      <c r="A29" s="78"/>
      <c r="B29" s="43"/>
      <c r="C29" s="36" t="s">
        <v>170</v>
      </c>
      <c r="D29" s="56"/>
    </row>
    <row r="30" spans="1:4" ht="16.5" customHeight="1">
      <c r="A30" s="78"/>
      <c r="B30" s="43"/>
      <c r="C30" s="36" t="s">
        <v>171</v>
      </c>
      <c r="D30" s="56"/>
    </row>
    <row r="31" spans="1:4" ht="16.5" customHeight="1">
      <c r="A31" s="78"/>
      <c r="B31" s="43"/>
      <c r="C31" s="72" t="s">
        <v>172</v>
      </c>
      <c r="D31" s="56"/>
    </row>
    <row r="32" spans="1:4" ht="16.5" customHeight="1">
      <c r="A32" s="78"/>
      <c r="B32" s="43"/>
      <c r="C32" s="72" t="s">
        <v>173</v>
      </c>
      <c r="D32" s="56"/>
    </row>
    <row r="33" spans="1:4" ht="16.5" customHeight="1">
      <c r="A33" s="78"/>
      <c r="B33" s="43"/>
      <c r="C33" s="16" t="s">
        <v>174</v>
      </c>
      <c r="D33" s="56"/>
    </row>
    <row r="34" spans="1:4" ht="15" customHeight="1">
      <c r="A34" s="79" t="s">
        <v>50</v>
      </c>
      <c r="B34" s="80">
        <v>31602513.440000001</v>
      </c>
      <c r="C34" s="79" t="s">
        <v>51</v>
      </c>
      <c r="D34" s="80">
        <v>31602513.440000001</v>
      </c>
    </row>
  </sheetData>
  <mergeCells count="4">
    <mergeCell ref="A2:D2"/>
    <mergeCell ref="A3:B3"/>
    <mergeCell ref="A4:B4"/>
    <mergeCell ref="C4:D4"/>
  </mergeCells>
  <phoneticPr fontId="16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G29"/>
  <sheetViews>
    <sheetView showZeros="0" topLeftCell="A4" zoomScale="160" zoomScaleNormal="160" workbookViewId="0">
      <selection activeCell="C27" sqref="C27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D1" s="68"/>
      <c r="F1" s="38"/>
      <c r="G1" s="69" t="s">
        <v>175</v>
      </c>
    </row>
    <row r="2" spans="1:7" ht="41.25" customHeight="1">
      <c r="A2" s="123" t="str">
        <f>"2025"&amp;"年一般公共预算支出预算表（按功能科目分类）"</f>
        <v>2025年一般公共预算支出预算表（按功能科目分类）</v>
      </c>
      <c r="B2" s="123"/>
      <c r="C2" s="123"/>
      <c r="D2" s="123"/>
      <c r="E2" s="123"/>
      <c r="F2" s="123"/>
      <c r="G2" s="123"/>
    </row>
    <row r="3" spans="1:7" ht="18" customHeight="1">
      <c r="A3" s="3" t="str">
        <f>"单位名称："&amp;"寻甸回族彝族自治县仁德街道办事处第一初级中学"</f>
        <v>单位名称：寻甸回族彝族自治县仁德街道办事处第一初级中学</v>
      </c>
      <c r="F3" s="63"/>
      <c r="G3" s="69" t="s">
        <v>1</v>
      </c>
    </row>
    <row r="4" spans="1:7" ht="20.25" customHeight="1">
      <c r="A4" s="124" t="s">
        <v>176</v>
      </c>
      <c r="B4" s="125"/>
      <c r="C4" s="131" t="s">
        <v>55</v>
      </c>
      <c r="D4" s="126" t="s">
        <v>75</v>
      </c>
      <c r="E4" s="127"/>
      <c r="F4" s="128"/>
      <c r="G4" s="133" t="s">
        <v>76</v>
      </c>
    </row>
    <row r="5" spans="1:7" ht="20.25" customHeight="1">
      <c r="A5" s="74" t="s">
        <v>72</v>
      </c>
      <c r="B5" s="74" t="s">
        <v>73</v>
      </c>
      <c r="C5" s="132"/>
      <c r="D5" s="65" t="s">
        <v>57</v>
      </c>
      <c r="E5" s="65" t="s">
        <v>177</v>
      </c>
      <c r="F5" s="65" t="s">
        <v>178</v>
      </c>
      <c r="G5" s="134"/>
    </row>
    <row r="6" spans="1:7" ht="15" customHeight="1">
      <c r="A6" s="32" t="s">
        <v>82</v>
      </c>
      <c r="B6" s="32" t="s">
        <v>83</v>
      </c>
      <c r="C6" s="32" t="s">
        <v>84</v>
      </c>
      <c r="D6" s="32" t="s">
        <v>85</v>
      </c>
      <c r="E6" s="32" t="s">
        <v>86</v>
      </c>
      <c r="F6" s="32" t="s">
        <v>87</v>
      </c>
      <c r="G6" s="32" t="s">
        <v>88</v>
      </c>
    </row>
    <row r="7" spans="1:7" ht="18" customHeight="1">
      <c r="A7" s="16" t="s">
        <v>97</v>
      </c>
      <c r="B7" s="16" t="s">
        <v>98</v>
      </c>
      <c r="C7" s="43">
        <v>22428610.460000001</v>
      </c>
      <c r="D7" s="43">
        <v>21746462.48</v>
      </c>
      <c r="E7" s="43">
        <v>21330221.199999999</v>
      </c>
      <c r="F7" s="43">
        <v>416241.28</v>
      </c>
      <c r="G7" s="43">
        <v>682147.98</v>
      </c>
    </row>
    <row r="8" spans="1:7" ht="18" customHeight="1">
      <c r="A8" s="67" t="s">
        <v>99</v>
      </c>
      <c r="B8" s="67" t="s">
        <v>100</v>
      </c>
      <c r="C8" s="43">
        <v>22367575.460000001</v>
      </c>
      <c r="D8" s="43">
        <v>21745238.48</v>
      </c>
      <c r="E8" s="43">
        <v>21330221.199999999</v>
      </c>
      <c r="F8" s="43">
        <v>415017.28</v>
      </c>
      <c r="G8" s="43">
        <v>622336.98</v>
      </c>
    </row>
    <row r="9" spans="1:7" ht="18" customHeight="1">
      <c r="A9" s="75" t="s">
        <v>101</v>
      </c>
      <c r="B9" s="75" t="s">
        <v>102</v>
      </c>
      <c r="C9" s="43">
        <v>22250513.460000001</v>
      </c>
      <c r="D9" s="43">
        <v>21745238.48</v>
      </c>
      <c r="E9" s="43">
        <v>21330221.199999999</v>
      </c>
      <c r="F9" s="43">
        <v>415017.28</v>
      </c>
      <c r="G9" s="43">
        <v>505274.98</v>
      </c>
    </row>
    <row r="10" spans="1:7" ht="18" customHeight="1">
      <c r="A10" s="75" t="s">
        <v>103</v>
      </c>
      <c r="B10" s="75" t="s">
        <v>104</v>
      </c>
      <c r="C10" s="43">
        <v>117062</v>
      </c>
      <c r="D10" s="43"/>
      <c r="E10" s="43"/>
      <c r="F10" s="43"/>
      <c r="G10" s="43">
        <v>117062</v>
      </c>
    </row>
    <row r="11" spans="1:7" ht="18" customHeight="1">
      <c r="A11" s="67" t="s">
        <v>105</v>
      </c>
      <c r="B11" s="67" t="s">
        <v>106</v>
      </c>
      <c r="C11" s="43">
        <v>31035</v>
      </c>
      <c r="D11" s="43">
        <v>1224</v>
      </c>
      <c r="E11" s="43"/>
      <c r="F11" s="43">
        <v>1224</v>
      </c>
      <c r="G11" s="43">
        <v>29811</v>
      </c>
    </row>
    <row r="12" spans="1:7" ht="18" customHeight="1">
      <c r="A12" s="75" t="s">
        <v>107</v>
      </c>
      <c r="B12" s="75" t="s">
        <v>108</v>
      </c>
      <c r="C12" s="43">
        <v>31035</v>
      </c>
      <c r="D12" s="43">
        <v>1224</v>
      </c>
      <c r="E12" s="43"/>
      <c r="F12" s="43">
        <v>1224</v>
      </c>
      <c r="G12" s="43">
        <v>29811</v>
      </c>
    </row>
    <row r="13" spans="1:7" ht="18" customHeight="1">
      <c r="A13" s="67" t="s">
        <v>109</v>
      </c>
      <c r="B13" s="67" t="s">
        <v>110</v>
      </c>
      <c r="C13" s="43">
        <v>30000</v>
      </c>
      <c r="D13" s="43"/>
      <c r="E13" s="43"/>
      <c r="F13" s="43"/>
      <c r="G13" s="43">
        <v>30000</v>
      </c>
    </row>
    <row r="14" spans="1:7" ht="18" customHeight="1">
      <c r="A14" s="75" t="s">
        <v>111</v>
      </c>
      <c r="B14" s="75" t="s">
        <v>112</v>
      </c>
      <c r="C14" s="43">
        <v>30000</v>
      </c>
      <c r="D14" s="43"/>
      <c r="E14" s="43"/>
      <c r="F14" s="43"/>
      <c r="G14" s="43">
        <v>30000</v>
      </c>
    </row>
    <row r="15" spans="1:7" ht="18" customHeight="1">
      <c r="A15" s="16" t="s">
        <v>113</v>
      </c>
      <c r="B15" s="16" t="s">
        <v>114</v>
      </c>
      <c r="C15" s="43">
        <v>3976999.53</v>
      </c>
      <c r="D15" s="43">
        <v>3976999.53</v>
      </c>
      <c r="E15" s="43">
        <v>3976999.53</v>
      </c>
      <c r="F15" s="43"/>
      <c r="G15" s="43"/>
    </row>
    <row r="16" spans="1:7" ht="18" customHeight="1">
      <c r="A16" s="67" t="s">
        <v>115</v>
      </c>
      <c r="B16" s="67" t="s">
        <v>116</v>
      </c>
      <c r="C16" s="43">
        <v>3958819.53</v>
      </c>
      <c r="D16" s="43">
        <v>3958819.53</v>
      </c>
      <c r="E16" s="43">
        <v>3958819.53</v>
      </c>
      <c r="F16" s="43"/>
      <c r="G16" s="43"/>
    </row>
    <row r="17" spans="1:7" ht="18" customHeight="1">
      <c r="A17" s="75" t="s">
        <v>117</v>
      </c>
      <c r="B17" s="75" t="s">
        <v>118</v>
      </c>
      <c r="C17" s="43">
        <v>3058819.53</v>
      </c>
      <c r="D17" s="43">
        <v>3058819.53</v>
      </c>
      <c r="E17" s="43">
        <v>3058819.53</v>
      </c>
      <c r="F17" s="43"/>
      <c r="G17" s="43"/>
    </row>
    <row r="18" spans="1:7" ht="18" customHeight="1">
      <c r="A18" s="75" t="s">
        <v>119</v>
      </c>
      <c r="B18" s="75" t="s">
        <v>120</v>
      </c>
      <c r="C18" s="43">
        <v>900000</v>
      </c>
      <c r="D18" s="43">
        <v>900000</v>
      </c>
      <c r="E18" s="43">
        <v>900000</v>
      </c>
      <c r="F18" s="43"/>
      <c r="G18" s="43"/>
    </row>
    <row r="19" spans="1:7" ht="18" customHeight="1">
      <c r="A19" s="67" t="s">
        <v>121</v>
      </c>
      <c r="B19" s="67" t="s">
        <v>122</v>
      </c>
      <c r="C19" s="43">
        <v>18180</v>
      </c>
      <c r="D19" s="43">
        <v>18180</v>
      </c>
      <c r="E19" s="43">
        <v>18180</v>
      </c>
      <c r="F19" s="43"/>
      <c r="G19" s="43"/>
    </row>
    <row r="20" spans="1:7" ht="18" customHeight="1">
      <c r="A20" s="75" t="s">
        <v>123</v>
      </c>
      <c r="B20" s="75" t="s">
        <v>124</v>
      </c>
      <c r="C20" s="43">
        <v>18180</v>
      </c>
      <c r="D20" s="43">
        <v>18180</v>
      </c>
      <c r="E20" s="43">
        <v>18180</v>
      </c>
      <c r="F20" s="43"/>
      <c r="G20" s="43"/>
    </row>
    <row r="21" spans="1:7" ht="18" customHeight="1">
      <c r="A21" s="16" t="s">
        <v>125</v>
      </c>
      <c r="B21" s="16" t="s">
        <v>126</v>
      </c>
      <c r="C21" s="43">
        <v>2902788.81</v>
      </c>
      <c r="D21" s="43">
        <v>2902788.81</v>
      </c>
      <c r="E21" s="43">
        <v>2902788.81</v>
      </c>
      <c r="F21" s="43"/>
      <c r="G21" s="43"/>
    </row>
    <row r="22" spans="1:7" ht="18" customHeight="1">
      <c r="A22" s="67" t="s">
        <v>127</v>
      </c>
      <c r="B22" s="67" t="s">
        <v>128</v>
      </c>
      <c r="C22" s="43">
        <v>2902788.81</v>
      </c>
      <c r="D22" s="43">
        <v>2902788.81</v>
      </c>
      <c r="E22" s="43">
        <v>2902788.81</v>
      </c>
      <c r="F22" s="43"/>
      <c r="G22" s="43"/>
    </row>
    <row r="23" spans="1:7" ht="18" customHeight="1">
      <c r="A23" s="75" t="s">
        <v>129</v>
      </c>
      <c r="B23" s="75" t="s">
        <v>130</v>
      </c>
      <c r="C23" s="43">
        <v>1779546.98</v>
      </c>
      <c r="D23" s="43">
        <v>1779546.98</v>
      </c>
      <c r="E23" s="43">
        <v>1779546.98</v>
      </c>
      <c r="F23" s="43"/>
      <c r="G23" s="43"/>
    </row>
    <row r="24" spans="1:7" ht="18" customHeight="1">
      <c r="A24" s="75" t="s">
        <v>131</v>
      </c>
      <c r="B24" s="75" t="s">
        <v>132</v>
      </c>
      <c r="C24" s="43">
        <v>990761.1</v>
      </c>
      <c r="D24" s="43">
        <v>990761.1</v>
      </c>
      <c r="E24" s="43">
        <v>990761.1</v>
      </c>
      <c r="F24" s="43"/>
      <c r="G24" s="43"/>
    </row>
    <row r="25" spans="1:7" ht="18" customHeight="1">
      <c r="A25" s="75" t="s">
        <v>133</v>
      </c>
      <c r="B25" s="75" t="s">
        <v>134</v>
      </c>
      <c r="C25" s="43">
        <v>132480.73000000001</v>
      </c>
      <c r="D25" s="43">
        <v>132480.73000000001</v>
      </c>
      <c r="E25" s="43">
        <v>132480.73000000001</v>
      </c>
      <c r="F25" s="43"/>
      <c r="G25" s="43"/>
    </row>
    <row r="26" spans="1:7" ht="18" customHeight="1">
      <c r="A26" s="16" t="s">
        <v>135</v>
      </c>
      <c r="B26" s="16" t="s">
        <v>136</v>
      </c>
      <c r="C26" s="43">
        <v>2294114.64</v>
      </c>
      <c r="D26" s="43">
        <v>2294114.64</v>
      </c>
      <c r="E26" s="43">
        <v>2294114.64</v>
      </c>
      <c r="F26" s="43"/>
      <c r="G26" s="43"/>
    </row>
    <row r="27" spans="1:7" ht="18" customHeight="1">
      <c r="A27" s="67" t="s">
        <v>137</v>
      </c>
      <c r="B27" s="67" t="s">
        <v>138</v>
      </c>
      <c r="C27" s="43">
        <v>2294114.64</v>
      </c>
      <c r="D27" s="43">
        <v>2294114.64</v>
      </c>
      <c r="E27" s="43">
        <v>2294114.64</v>
      </c>
      <c r="F27" s="43"/>
      <c r="G27" s="43"/>
    </row>
    <row r="28" spans="1:7" ht="18" customHeight="1">
      <c r="A28" s="75" t="s">
        <v>139</v>
      </c>
      <c r="B28" s="75" t="s">
        <v>140</v>
      </c>
      <c r="C28" s="43">
        <v>2294114.64</v>
      </c>
      <c r="D28" s="43">
        <v>2294114.64</v>
      </c>
      <c r="E28" s="43">
        <v>2294114.64</v>
      </c>
      <c r="F28" s="43"/>
      <c r="G28" s="43"/>
    </row>
    <row r="29" spans="1:7" ht="18" customHeight="1">
      <c r="A29" s="129" t="s">
        <v>179</v>
      </c>
      <c r="B29" s="130" t="s">
        <v>179</v>
      </c>
      <c r="C29" s="43">
        <v>31602513.440000001</v>
      </c>
      <c r="D29" s="43">
        <v>30920365.460000001</v>
      </c>
      <c r="E29" s="43">
        <v>30504124.18</v>
      </c>
      <c r="F29" s="43">
        <v>416241.28</v>
      </c>
      <c r="G29" s="43">
        <v>682147.98</v>
      </c>
    </row>
  </sheetData>
  <mergeCells count="6">
    <mergeCell ref="A2:G2"/>
    <mergeCell ref="A4:B4"/>
    <mergeCell ref="D4:F4"/>
    <mergeCell ref="A29:B29"/>
    <mergeCell ref="C4:C5"/>
    <mergeCell ref="G4:G5"/>
  </mergeCells>
  <phoneticPr fontId="16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F9"/>
  <sheetViews>
    <sheetView showZeros="0" topLeftCell="B1" workbookViewId="0">
      <selection activeCell="C31" sqref="C29:C31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22"/>
      <c r="B1" s="22"/>
      <c r="C1" s="22"/>
      <c r="D1" s="22"/>
      <c r="E1" s="21"/>
      <c r="F1" s="73" t="s">
        <v>180</v>
      </c>
    </row>
    <row r="2" spans="1:6" ht="41.25" customHeight="1">
      <c r="A2" s="135" t="str">
        <f>"2025"&amp;"年一般公共预算“三公”经费支出预算表"</f>
        <v>2025年一般公共预算“三公”经费支出预算表</v>
      </c>
      <c r="B2" s="136"/>
      <c r="C2" s="136"/>
      <c r="D2" s="136"/>
      <c r="E2" s="137"/>
      <c r="F2" s="136"/>
    </row>
    <row r="3" spans="1:6" ht="14.25" customHeight="1">
      <c r="A3" s="138" t="str">
        <f>"单位名称："&amp;"寻甸回族彝族自治县仁德街道办事处第一初级中学"</f>
        <v>单位名称：寻甸回族彝族自治县仁德街道办事处第一初级中学</v>
      </c>
      <c r="B3" s="139"/>
      <c r="D3" s="22"/>
      <c r="E3" s="21"/>
      <c r="F3" s="33" t="s">
        <v>1</v>
      </c>
    </row>
    <row r="4" spans="1:6" ht="27" customHeight="1">
      <c r="A4" s="140" t="s">
        <v>181</v>
      </c>
      <c r="B4" s="140" t="s">
        <v>182</v>
      </c>
      <c r="C4" s="100" t="s">
        <v>183</v>
      </c>
      <c r="D4" s="140"/>
      <c r="E4" s="141"/>
      <c r="F4" s="140" t="s">
        <v>184</v>
      </c>
    </row>
    <row r="5" spans="1:6" ht="28.5" customHeight="1">
      <c r="A5" s="142"/>
      <c r="B5" s="143"/>
      <c r="C5" s="24" t="s">
        <v>57</v>
      </c>
      <c r="D5" s="24" t="s">
        <v>185</v>
      </c>
      <c r="E5" s="24" t="s">
        <v>186</v>
      </c>
      <c r="F5" s="144"/>
    </row>
    <row r="6" spans="1:6" ht="17.25" customHeight="1">
      <c r="A6" s="28" t="s">
        <v>82</v>
      </c>
      <c r="B6" s="28" t="s">
        <v>83</v>
      </c>
      <c r="C6" s="28" t="s">
        <v>84</v>
      </c>
      <c r="D6" s="28" t="s">
        <v>85</v>
      </c>
      <c r="E6" s="28" t="s">
        <v>86</v>
      </c>
      <c r="F6" s="28" t="s">
        <v>87</v>
      </c>
    </row>
    <row r="7" spans="1:6" ht="17.25" customHeight="1">
      <c r="A7" s="43"/>
      <c r="B7" s="43"/>
      <c r="C7" s="43"/>
      <c r="D7" s="43"/>
      <c r="E7" s="43"/>
      <c r="F7" s="43"/>
    </row>
    <row r="9" spans="1:6" ht="14.25" customHeight="1">
      <c r="B9" t="s">
        <v>187</v>
      </c>
    </row>
  </sheetData>
  <mergeCells count="6">
    <mergeCell ref="A2:F2"/>
    <mergeCell ref="A3:B3"/>
    <mergeCell ref="C4:E4"/>
    <mergeCell ref="A4:A5"/>
    <mergeCell ref="B4:B5"/>
    <mergeCell ref="F4:F5"/>
  </mergeCells>
  <phoneticPr fontId="16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X31"/>
  <sheetViews>
    <sheetView showZeros="0" topLeftCell="G1" workbookViewId="0">
      <selection activeCell="I31" sqref="I31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spans="1:24" ht="13.5" customHeight="1">
      <c r="B1" s="68"/>
      <c r="C1" s="70"/>
      <c r="E1" s="71"/>
      <c r="F1" s="71"/>
      <c r="G1" s="71"/>
      <c r="H1" s="71"/>
      <c r="I1" s="45"/>
      <c r="J1" s="45"/>
      <c r="K1" s="45"/>
      <c r="L1" s="45"/>
      <c r="M1" s="45"/>
      <c r="N1" s="45"/>
      <c r="R1" s="45"/>
      <c r="V1" s="70"/>
      <c r="X1" s="2" t="s">
        <v>188</v>
      </c>
    </row>
    <row r="2" spans="1:24" ht="45.75" customHeight="1">
      <c r="A2" s="145" t="str">
        <f>"2025"&amp;"年部门基本支出预算表"</f>
        <v>2025年部门基本支出预算表</v>
      </c>
      <c r="B2" s="146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6"/>
      <c r="P2" s="146"/>
      <c r="Q2" s="146"/>
      <c r="R2" s="145"/>
      <c r="S2" s="145"/>
      <c r="T2" s="145"/>
      <c r="U2" s="145"/>
      <c r="V2" s="145"/>
      <c r="W2" s="145"/>
      <c r="X2" s="145"/>
    </row>
    <row r="3" spans="1:24" ht="18.75" customHeight="1">
      <c r="A3" s="147" t="str">
        <f>"单位名称："&amp;"寻甸回族彝族自治县仁德街道办事处第一初级中学"</f>
        <v>单位名称：寻甸回族彝族自治县仁德街道办事处第一初级中学</v>
      </c>
      <c r="B3" s="148"/>
      <c r="C3" s="149"/>
      <c r="D3" s="149"/>
      <c r="E3" s="149"/>
      <c r="F3" s="149"/>
      <c r="G3" s="149"/>
      <c r="H3" s="149"/>
      <c r="I3" s="46"/>
      <c r="J3" s="46"/>
      <c r="K3" s="46"/>
      <c r="L3" s="46"/>
      <c r="M3" s="46"/>
      <c r="N3" s="46"/>
      <c r="O3" s="4"/>
      <c r="P3" s="4"/>
      <c r="Q3" s="4"/>
      <c r="R3" s="46"/>
      <c r="V3" s="70"/>
      <c r="X3" s="2" t="s">
        <v>1</v>
      </c>
    </row>
    <row r="4" spans="1:24" ht="18" customHeight="1">
      <c r="A4" s="159" t="s">
        <v>189</v>
      </c>
      <c r="B4" s="159" t="s">
        <v>190</v>
      </c>
      <c r="C4" s="159" t="s">
        <v>191</v>
      </c>
      <c r="D4" s="159" t="s">
        <v>192</v>
      </c>
      <c r="E4" s="159" t="s">
        <v>193</v>
      </c>
      <c r="F4" s="159" t="s">
        <v>194</v>
      </c>
      <c r="G4" s="159" t="s">
        <v>195</v>
      </c>
      <c r="H4" s="159" t="s">
        <v>196</v>
      </c>
      <c r="I4" s="126" t="s">
        <v>197</v>
      </c>
      <c r="J4" s="150" t="s">
        <v>197</v>
      </c>
      <c r="K4" s="150"/>
      <c r="L4" s="150"/>
      <c r="M4" s="150"/>
      <c r="N4" s="150"/>
      <c r="O4" s="127"/>
      <c r="P4" s="127"/>
      <c r="Q4" s="127"/>
      <c r="R4" s="151" t="s">
        <v>61</v>
      </c>
      <c r="S4" s="150" t="s">
        <v>62</v>
      </c>
      <c r="T4" s="150"/>
      <c r="U4" s="150"/>
      <c r="V4" s="150"/>
      <c r="W4" s="150"/>
      <c r="X4" s="152"/>
    </row>
    <row r="5" spans="1:24" ht="18" customHeight="1">
      <c r="A5" s="160"/>
      <c r="B5" s="161"/>
      <c r="C5" s="163"/>
      <c r="D5" s="160"/>
      <c r="E5" s="160"/>
      <c r="F5" s="160"/>
      <c r="G5" s="160"/>
      <c r="H5" s="160"/>
      <c r="I5" s="131" t="s">
        <v>198</v>
      </c>
      <c r="J5" s="126" t="s">
        <v>58</v>
      </c>
      <c r="K5" s="150"/>
      <c r="L5" s="150"/>
      <c r="M5" s="150"/>
      <c r="N5" s="152"/>
      <c r="O5" s="153" t="s">
        <v>199</v>
      </c>
      <c r="P5" s="127"/>
      <c r="Q5" s="128"/>
      <c r="R5" s="159" t="s">
        <v>61</v>
      </c>
      <c r="S5" s="126" t="s">
        <v>62</v>
      </c>
      <c r="T5" s="151" t="s">
        <v>64</v>
      </c>
      <c r="U5" s="150" t="s">
        <v>62</v>
      </c>
      <c r="V5" s="151" t="s">
        <v>66</v>
      </c>
      <c r="W5" s="151" t="s">
        <v>67</v>
      </c>
      <c r="X5" s="154" t="s">
        <v>68</v>
      </c>
    </row>
    <row r="6" spans="1:24" ht="19.5" customHeight="1">
      <c r="A6" s="161"/>
      <c r="B6" s="161"/>
      <c r="C6" s="161"/>
      <c r="D6" s="161"/>
      <c r="E6" s="161"/>
      <c r="F6" s="161"/>
      <c r="G6" s="161"/>
      <c r="H6" s="161"/>
      <c r="I6" s="161"/>
      <c r="J6" s="164" t="s">
        <v>200</v>
      </c>
      <c r="K6" s="159" t="s">
        <v>201</v>
      </c>
      <c r="L6" s="159" t="s">
        <v>202</v>
      </c>
      <c r="M6" s="159" t="s">
        <v>203</v>
      </c>
      <c r="N6" s="159" t="s">
        <v>204</v>
      </c>
      <c r="O6" s="159" t="s">
        <v>58</v>
      </c>
      <c r="P6" s="159" t="s">
        <v>59</v>
      </c>
      <c r="Q6" s="159" t="s">
        <v>60</v>
      </c>
      <c r="R6" s="161"/>
      <c r="S6" s="159" t="s">
        <v>57</v>
      </c>
      <c r="T6" s="159" t="s">
        <v>64</v>
      </c>
      <c r="U6" s="159" t="s">
        <v>205</v>
      </c>
      <c r="V6" s="159" t="s">
        <v>66</v>
      </c>
      <c r="W6" s="159" t="s">
        <v>67</v>
      </c>
      <c r="X6" s="159" t="s">
        <v>68</v>
      </c>
    </row>
    <row r="7" spans="1:24" ht="37.5" customHeight="1">
      <c r="A7" s="162"/>
      <c r="B7" s="132"/>
      <c r="C7" s="162"/>
      <c r="D7" s="162"/>
      <c r="E7" s="162"/>
      <c r="F7" s="162"/>
      <c r="G7" s="162"/>
      <c r="H7" s="162"/>
      <c r="I7" s="162"/>
      <c r="J7" s="165" t="s">
        <v>57</v>
      </c>
      <c r="K7" s="166" t="s">
        <v>206</v>
      </c>
      <c r="L7" s="166" t="s">
        <v>202</v>
      </c>
      <c r="M7" s="166" t="s">
        <v>203</v>
      </c>
      <c r="N7" s="166" t="s">
        <v>204</v>
      </c>
      <c r="O7" s="166" t="s">
        <v>202</v>
      </c>
      <c r="P7" s="166" t="s">
        <v>203</v>
      </c>
      <c r="Q7" s="166" t="s">
        <v>204</v>
      </c>
      <c r="R7" s="166" t="s">
        <v>61</v>
      </c>
      <c r="S7" s="166" t="s">
        <v>57</v>
      </c>
      <c r="T7" s="166" t="s">
        <v>64</v>
      </c>
      <c r="U7" s="166" t="s">
        <v>205</v>
      </c>
      <c r="V7" s="166" t="s">
        <v>66</v>
      </c>
      <c r="W7" s="166" t="s">
        <v>67</v>
      </c>
      <c r="X7" s="166" t="s">
        <v>68</v>
      </c>
    </row>
    <row r="8" spans="1:24" ht="14.25" customHeight="1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19">
        <v>12</v>
      </c>
      <c r="M8" s="19">
        <v>13</v>
      </c>
      <c r="N8" s="19">
        <v>14</v>
      </c>
      <c r="O8" s="19">
        <v>15</v>
      </c>
      <c r="P8" s="19">
        <v>16</v>
      </c>
      <c r="Q8" s="19">
        <v>17</v>
      </c>
      <c r="R8" s="19">
        <v>18</v>
      </c>
      <c r="S8" s="19">
        <v>19</v>
      </c>
      <c r="T8" s="19">
        <v>20</v>
      </c>
      <c r="U8" s="19">
        <v>21</v>
      </c>
      <c r="V8" s="19">
        <v>22</v>
      </c>
      <c r="W8" s="19">
        <v>23</v>
      </c>
      <c r="X8" s="19">
        <v>24</v>
      </c>
    </row>
    <row r="9" spans="1:24" ht="20.25" customHeight="1">
      <c r="A9" s="72" t="s">
        <v>207</v>
      </c>
      <c r="B9" s="72" t="s">
        <v>70</v>
      </c>
      <c r="C9" s="72" t="s">
        <v>208</v>
      </c>
      <c r="D9" s="72" t="s">
        <v>209</v>
      </c>
      <c r="E9" s="72" t="s">
        <v>101</v>
      </c>
      <c r="F9" s="72" t="s">
        <v>102</v>
      </c>
      <c r="G9" s="72" t="s">
        <v>210</v>
      </c>
      <c r="H9" s="72" t="s">
        <v>211</v>
      </c>
      <c r="I9" s="43">
        <v>2448000</v>
      </c>
      <c r="J9" s="43">
        <v>2448000</v>
      </c>
      <c r="K9" s="43"/>
      <c r="L9" s="43"/>
      <c r="M9" s="56">
        <v>2448000</v>
      </c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1:24" ht="20.25" customHeight="1">
      <c r="A10" s="72" t="s">
        <v>207</v>
      </c>
      <c r="B10" s="72" t="s">
        <v>70</v>
      </c>
      <c r="C10" s="72" t="s">
        <v>212</v>
      </c>
      <c r="D10" s="72" t="s">
        <v>213</v>
      </c>
      <c r="E10" s="72" t="s">
        <v>117</v>
      </c>
      <c r="F10" s="72" t="s">
        <v>118</v>
      </c>
      <c r="G10" s="72" t="s">
        <v>214</v>
      </c>
      <c r="H10" s="72" t="s">
        <v>215</v>
      </c>
      <c r="I10" s="43">
        <v>3058819.53</v>
      </c>
      <c r="J10" s="43">
        <v>3058819.53</v>
      </c>
      <c r="K10" s="14"/>
      <c r="L10" s="14"/>
      <c r="M10" s="56">
        <v>3058819.53</v>
      </c>
      <c r="N10" s="14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ht="20.25" customHeight="1">
      <c r="A11" s="72" t="s">
        <v>207</v>
      </c>
      <c r="B11" s="72" t="s">
        <v>70</v>
      </c>
      <c r="C11" s="72" t="s">
        <v>212</v>
      </c>
      <c r="D11" s="72" t="s">
        <v>213</v>
      </c>
      <c r="E11" s="72" t="s">
        <v>119</v>
      </c>
      <c r="F11" s="72" t="s">
        <v>120</v>
      </c>
      <c r="G11" s="72" t="s">
        <v>216</v>
      </c>
      <c r="H11" s="72" t="s">
        <v>217</v>
      </c>
      <c r="I11" s="43">
        <v>900000</v>
      </c>
      <c r="J11" s="43">
        <v>900000</v>
      </c>
      <c r="K11" s="14"/>
      <c r="L11" s="14"/>
      <c r="M11" s="56">
        <v>900000</v>
      </c>
      <c r="N11" s="14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1:24" ht="20.25" customHeight="1">
      <c r="A12" s="72" t="s">
        <v>207</v>
      </c>
      <c r="B12" s="72" t="s">
        <v>70</v>
      </c>
      <c r="C12" s="72" t="s">
        <v>212</v>
      </c>
      <c r="D12" s="72" t="s">
        <v>213</v>
      </c>
      <c r="E12" s="72" t="s">
        <v>129</v>
      </c>
      <c r="F12" s="72" t="s">
        <v>130</v>
      </c>
      <c r="G12" s="72" t="s">
        <v>218</v>
      </c>
      <c r="H12" s="72" t="s">
        <v>219</v>
      </c>
      <c r="I12" s="43">
        <v>1779546.98</v>
      </c>
      <c r="J12" s="43">
        <v>1779546.98</v>
      </c>
      <c r="K12" s="14"/>
      <c r="L12" s="14"/>
      <c r="M12" s="56">
        <v>1779546.98</v>
      </c>
      <c r="N12" s="14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1:24" ht="20.25" customHeight="1">
      <c r="A13" s="72" t="s">
        <v>207</v>
      </c>
      <c r="B13" s="72" t="s">
        <v>70</v>
      </c>
      <c r="C13" s="72" t="s">
        <v>212</v>
      </c>
      <c r="D13" s="72" t="s">
        <v>213</v>
      </c>
      <c r="E13" s="72" t="s">
        <v>131</v>
      </c>
      <c r="F13" s="72" t="s">
        <v>132</v>
      </c>
      <c r="G13" s="72" t="s">
        <v>220</v>
      </c>
      <c r="H13" s="72" t="s">
        <v>221</v>
      </c>
      <c r="I13" s="43">
        <v>898761.1</v>
      </c>
      <c r="J13" s="43">
        <v>898761.1</v>
      </c>
      <c r="K13" s="14"/>
      <c r="L13" s="14"/>
      <c r="M13" s="56">
        <v>898761.1</v>
      </c>
      <c r="N13" s="14"/>
      <c r="O13" s="43"/>
      <c r="P13" s="43"/>
      <c r="Q13" s="43"/>
      <c r="R13" s="43"/>
      <c r="S13" s="43"/>
      <c r="T13" s="43"/>
      <c r="U13" s="43"/>
      <c r="V13" s="43"/>
      <c r="W13" s="43"/>
      <c r="X13" s="43"/>
    </row>
    <row r="14" spans="1:24" ht="20.25" customHeight="1">
      <c r="A14" s="72" t="s">
        <v>207</v>
      </c>
      <c r="B14" s="72" t="s">
        <v>70</v>
      </c>
      <c r="C14" s="72" t="s">
        <v>212</v>
      </c>
      <c r="D14" s="72" t="s">
        <v>213</v>
      </c>
      <c r="E14" s="72" t="s">
        <v>101</v>
      </c>
      <c r="F14" s="72" t="s">
        <v>102</v>
      </c>
      <c r="G14" s="72" t="s">
        <v>222</v>
      </c>
      <c r="H14" s="72" t="s">
        <v>223</v>
      </c>
      <c r="I14" s="43">
        <v>52224</v>
      </c>
      <c r="J14" s="43">
        <v>52224</v>
      </c>
      <c r="K14" s="14"/>
      <c r="L14" s="14"/>
      <c r="M14" s="56">
        <v>52224</v>
      </c>
      <c r="N14" s="14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1:24" ht="20.25" customHeight="1">
      <c r="A15" s="72" t="s">
        <v>207</v>
      </c>
      <c r="B15" s="72" t="s">
        <v>70</v>
      </c>
      <c r="C15" s="72" t="s">
        <v>212</v>
      </c>
      <c r="D15" s="72" t="s">
        <v>213</v>
      </c>
      <c r="E15" s="72" t="s">
        <v>133</v>
      </c>
      <c r="F15" s="72" t="s">
        <v>134</v>
      </c>
      <c r="G15" s="72" t="s">
        <v>222</v>
      </c>
      <c r="H15" s="72" t="s">
        <v>223</v>
      </c>
      <c r="I15" s="43">
        <v>56010.239999999998</v>
      </c>
      <c r="J15" s="43">
        <v>56010.239999999998</v>
      </c>
      <c r="K15" s="14"/>
      <c r="L15" s="14"/>
      <c r="M15" s="56">
        <v>56010.239999999998</v>
      </c>
      <c r="N15" s="14"/>
      <c r="O15" s="43"/>
      <c r="P15" s="43"/>
      <c r="Q15" s="43"/>
      <c r="R15" s="43"/>
      <c r="S15" s="43"/>
      <c r="T15" s="43"/>
      <c r="U15" s="43"/>
      <c r="V15" s="43"/>
      <c r="W15" s="43"/>
      <c r="X15" s="43"/>
    </row>
    <row r="16" spans="1:24" ht="20.25" customHeight="1">
      <c r="A16" s="72" t="s">
        <v>207</v>
      </c>
      <c r="B16" s="72" t="s">
        <v>70</v>
      </c>
      <c r="C16" s="72" t="s">
        <v>212</v>
      </c>
      <c r="D16" s="72" t="s">
        <v>213</v>
      </c>
      <c r="E16" s="72" t="s">
        <v>133</v>
      </c>
      <c r="F16" s="72" t="s">
        <v>134</v>
      </c>
      <c r="G16" s="72" t="s">
        <v>222</v>
      </c>
      <c r="H16" s="72" t="s">
        <v>223</v>
      </c>
      <c r="I16" s="43">
        <v>76470.490000000005</v>
      </c>
      <c r="J16" s="43">
        <v>76470.490000000005</v>
      </c>
      <c r="K16" s="14"/>
      <c r="L16" s="14"/>
      <c r="M16" s="56">
        <v>76470.490000000005</v>
      </c>
      <c r="N16" s="14"/>
      <c r="O16" s="43"/>
      <c r="P16" s="43"/>
      <c r="Q16" s="43"/>
      <c r="R16" s="43"/>
      <c r="S16" s="43"/>
      <c r="T16" s="43"/>
      <c r="U16" s="43"/>
      <c r="V16" s="43"/>
      <c r="W16" s="43"/>
      <c r="X16" s="43"/>
    </row>
    <row r="17" spans="1:24" ht="20.25" customHeight="1">
      <c r="A17" s="72" t="s">
        <v>207</v>
      </c>
      <c r="B17" s="72" t="s">
        <v>70</v>
      </c>
      <c r="C17" s="72" t="s">
        <v>224</v>
      </c>
      <c r="D17" s="72" t="s">
        <v>140</v>
      </c>
      <c r="E17" s="72" t="s">
        <v>139</v>
      </c>
      <c r="F17" s="72" t="s">
        <v>140</v>
      </c>
      <c r="G17" s="72" t="s">
        <v>225</v>
      </c>
      <c r="H17" s="72" t="s">
        <v>140</v>
      </c>
      <c r="I17" s="43">
        <v>2294114.64</v>
      </c>
      <c r="J17" s="43">
        <v>2294114.64</v>
      </c>
      <c r="K17" s="14"/>
      <c r="L17" s="14"/>
      <c r="M17" s="56">
        <v>2294114.64</v>
      </c>
      <c r="N17" s="14"/>
      <c r="O17" s="43"/>
      <c r="P17" s="43"/>
      <c r="Q17" s="43"/>
      <c r="R17" s="43"/>
      <c r="S17" s="43"/>
      <c r="T17" s="43"/>
      <c r="U17" s="43"/>
      <c r="V17" s="43"/>
      <c r="W17" s="43"/>
      <c r="X17" s="43"/>
    </row>
    <row r="18" spans="1:24" ht="20.25" customHeight="1">
      <c r="A18" s="72" t="s">
        <v>207</v>
      </c>
      <c r="B18" s="72" t="s">
        <v>70</v>
      </c>
      <c r="C18" s="72" t="s">
        <v>226</v>
      </c>
      <c r="D18" s="72" t="s">
        <v>227</v>
      </c>
      <c r="E18" s="72" t="s">
        <v>107</v>
      </c>
      <c r="F18" s="72" t="s">
        <v>108</v>
      </c>
      <c r="G18" s="72" t="s">
        <v>228</v>
      </c>
      <c r="H18" s="72" t="s">
        <v>229</v>
      </c>
      <c r="I18" s="43">
        <v>1224</v>
      </c>
      <c r="J18" s="43">
        <v>1224</v>
      </c>
      <c r="K18" s="14"/>
      <c r="L18" s="14"/>
      <c r="M18" s="56">
        <v>1224</v>
      </c>
      <c r="N18" s="14"/>
      <c r="O18" s="43"/>
      <c r="P18" s="43"/>
      <c r="Q18" s="43"/>
      <c r="R18" s="43"/>
      <c r="S18" s="43"/>
      <c r="T18" s="43"/>
      <c r="U18" s="43"/>
      <c r="V18" s="43"/>
      <c r="W18" s="43"/>
      <c r="X18" s="43"/>
    </row>
    <row r="19" spans="1:24" ht="20.25" customHeight="1">
      <c r="A19" s="72" t="s">
        <v>207</v>
      </c>
      <c r="B19" s="72" t="s">
        <v>70</v>
      </c>
      <c r="C19" s="72" t="s">
        <v>226</v>
      </c>
      <c r="D19" s="72" t="s">
        <v>227</v>
      </c>
      <c r="E19" s="72" t="s">
        <v>101</v>
      </c>
      <c r="F19" s="72" t="s">
        <v>102</v>
      </c>
      <c r="G19" s="72" t="s">
        <v>230</v>
      </c>
      <c r="H19" s="72" t="s">
        <v>231</v>
      </c>
      <c r="I19" s="43">
        <v>85697.279999999999</v>
      </c>
      <c r="J19" s="43">
        <v>85697.279999999999</v>
      </c>
      <c r="K19" s="14"/>
      <c r="L19" s="14"/>
      <c r="M19" s="56">
        <v>85697.279999999999</v>
      </c>
      <c r="N19" s="14"/>
      <c r="O19" s="43"/>
      <c r="P19" s="43"/>
      <c r="Q19" s="43"/>
      <c r="R19" s="43"/>
      <c r="S19" s="43"/>
      <c r="T19" s="43"/>
      <c r="U19" s="43"/>
      <c r="V19" s="43"/>
      <c r="W19" s="43"/>
      <c r="X19" s="43"/>
    </row>
    <row r="20" spans="1:24" ht="20.25" customHeight="1">
      <c r="A20" s="72" t="s">
        <v>207</v>
      </c>
      <c r="B20" s="72" t="s">
        <v>70</v>
      </c>
      <c r="C20" s="72" t="s">
        <v>232</v>
      </c>
      <c r="D20" s="72" t="s">
        <v>233</v>
      </c>
      <c r="E20" s="72" t="s">
        <v>101</v>
      </c>
      <c r="F20" s="72" t="s">
        <v>102</v>
      </c>
      <c r="G20" s="72" t="s">
        <v>234</v>
      </c>
      <c r="H20" s="72" t="s">
        <v>235</v>
      </c>
      <c r="I20" s="43">
        <v>9281688</v>
      </c>
      <c r="J20" s="43">
        <v>9281688</v>
      </c>
      <c r="K20" s="14"/>
      <c r="L20" s="14"/>
      <c r="M20" s="56">
        <v>9281688</v>
      </c>
      <c r="N20" s="14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ht="20.25" customHeight="1">
      <c r="A21" s="72" t="s">
        <v>207</v>
      </c>
      <c r="B21" s="72" t="s">
        <v>70</v>
      </c>
      <c r="C21" s="72" t="s">
        <v>232</v>
      </c>
      <c r="D21" s="72" t="s">
        <v>233</v>
      </c>
      <c r="E21" s="72" t="s">
        <v>101</v>
      </c>
      <c r="F21" s="72" t="s">
        <v>102</v>
      </c>
      <c r="G21" s="72" t="s">
        <v>236</v>
      </c>
      <c r="H21" s="72" t="s">
        <v>237</v>
      </c>
      <c r="I21" s="43">
        <v>776640</v>
      </c>
      <c r="J21" s="43">
        <v>776640</v>
      </c>
      <c r="K21" s="14"/>
      <c r="L21" s="14"/>
      <c r="M21" s="56">
        <v>776640</v>
      </c>
      <c r="N21" s="14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ht="20.25" customHeight="1">
      <c r="A22" s="72" t="s">
        <v>207</v>
      </c>
      <c r="B22" s="72" t="s">
        <v>70</v>
      </c>
      <c r="C22" s="72" t="s">
        <v>232</v>
      </c>
      <c r="D22" s="72" t="s">
        <v>233</v>
      </c>
      <c r="E22" s="72" t="s">
        <v>101</v>
      </c>
      <c r="F22" s="72" t="s">
        <v>102</v>
      </c>
      <c r="G22" s="72" t="s">
        <v>236</v>
      </c>
      <c r="H22" s="72" t="s">
        <v>237</v>
      </c>
      <c r="I22" s="43">
        <v>816000</v>
      </c>
      <c r="J22" s="43">
        <v>816000</v>
      </c>
      <c r="K22" s="14"/>
      <c r="L22" s="14"/>
      <c r="M22" s="56">
        <v>816000</v>
      </c>
      <c r="N22" s="14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ht="20.25" customHeight="1">
      <c r="A23" s="72" t="s">
        <v>207</v>
      </c>
      <c r="B23" s="72" t="s">
        <v>70</v>
      </c>
      <c r="C23" s="72" t="s">
        <v>232</v>
      </c>
      <c r="D23" s="72" t="s">
        <v>233</v>
      </c>
      <c r="E23" s="72" t="s">
        <v>101</v>
      </c>
      <c r="F23" s="72" t="s">
        <v>102</v>
      </c>
      <c r="G23" s="72" t="s">
        <v>210</v>
      </c>
      <c r="H23" s="72" t="s">
        <v>211</v>
      </c>
      <c r="I23" s="43">
        <v>2637900</v>
      </c>
      <c r="J23" s="43">
        <v>2637900</v>
      </c>
      <c r="K23" s="14"/>
      <c r="L23" s="14"/>
      <c r="M23" s="56">
        <v>2637900</v>
      </c>
      <c r="N23" s="14"/>
      <c r="O23" s="43"/>
      <c r="P23" s="43"/>
      <c r="Q23" s="43"/>
      <c r="R23" s="43"/>
      <c r="S23" s="43"/>
      <c r="T23" s="43"/>
      <c r="U23" s="43"/>
      <c r="V23" s="43"/>
      <c r="W23" s="43"/>
      <c r="X23" s="43"/>
    </row>
    <row r="24" spans="1:24" ht="20.25" customHeight="1">
      <c r="A24" s="72" t="s">
        <v>207</v>
      </c>
      <c r="B24" s="72" t="s">
        <v>70</v>
      </c>
      <c r="C24" s="72" t="s">
        <v>232</v>
      </c>
      <c r="D24" s="72" t="s">
        <v>233</v>
      </c>
      <c r="E24" s="72" t="s">
        <v>101</v>
      </c>
      <c r="F24" s="72" t="s">
        <v>102</v>
      </c>
      <c r="G24" s="72" t="s">
        <v>210</v>
      </c>
      <c r="H24" s="72" t="s">
        <v>211</v>
      </c>
      <c r="I24" s="43">
        <v>800674</v>
      </c>
      <c r="J24" s="43">
        <v>800674</v>
      </c>
      <c r="K24" s="14"/>
      <c r="L24" s="14"/>
      <c r="M24" s="56">
        <v>800674</v>
      </c>
      <c r="N24" s="14"/>
      <c r="O24" s="43"/>
      <c r="P24" s="43"/>
      <c r="Q24" s="43"/>
      <c r="R24" s="43"/>
      <c r="S24" s="43"/>
      <c r="T24" s="43"/>
      <c r="U24" s="43"/>
      <c r="V24" s="43"/>
      <c r="W24" s="43"/>
      <c r="X24" s="43"/>
    </row>
    <row r="25" spans="1:24" ht="20.25" customHeight="1">
      <c r="A25" s="72" t="s">
        <v>207</v>
      </c>
      <c r="B25" s="72" t="s">
        <v>70</v>
      </c>
      <c r="C25" s="72" t="s">
        <v>232</v>
      </c>
      <c r="D25" s="72" t="s">
        <v>233</v>
      </c>
      <c r="E25" s="72" t="s">
        <v>101</v>
      </c>
      <c r="F25" s="72" t="s">
        <v>102</v>
      </c>
      <c r="G25" s="72" t="s">
        <v>210</v>
      </c>
      <c r="H25" s="72" t="s">
        <v>211</v>
      </c>
      <c r="I25" s="43">
        <v>4505820</v>
      </c>
      <c r="J25" s="43">
        <v>4505820</v>
      </c>
      <c r="K25" s="14"/>
      <c r="L25" s="14"/>
      <c r="M25" s="56">
        <v>4505820</v>
      </c>
      <c r="N25" s="14"/>
      <c r="O25" s="43"/>
      <c r="P25" s="43"/>
      <c r="Q25" s="43"/>
      <c r="R25" s="43"/>
      <c r="S25" s="43"/>
      <c r="T25" s="43"/>
      <c r="U25" s="43"/>
      <c r="V25" s="43"/>
      <c r="W25" s="43"/>
      <c r="X25" s="43"/>
    </row>
    <row r="26" spans="1:24" ht="20.25" customHeight="1">
      <c r="A26" s="72" t="s">
        <v>207</v>
      </c>
      <c r="B26" s="72" t="s">
        <v>70</v>
      </c>
      <c r="C26" s="72" t="s">
        <v>238</v>
      </c>
      <c r="D26" s="72" t="s">
        <v>223</v>
      </c>
      <c r="E26" s="72" t="s">
        <v>131</v>
      </c>
      <c r="F26" s="72" t="s">
        <v>132</v>
      </c>
      <c r="G26" s="72" t="s">
        <v>220</v>
      </c>
      <c r="H26" s="72" t="s">
        <v>221</v>
      </c>
      <c r="I26" s="43">
        <v>92000</v>
      </c>
      <c r="J26" s="43">
        <v>92000</v>
      </c>
      <c r="K26" s="14"/>
      <c r="L26" s="14"/>
      <c r="M26" s="56">
        <v>92000</v>
      </c>
      <c r="N26" s="14"/>
      <c r="O26" s="43"/>
      <c r="P26" s="43"/>
      <c r="Q26" s="43"/>
      <c r="R26" s="43"/>
      <c r="S26" s="43"/>
      <c r="T26" s="43"/>
      <c r="U26" s="43"/>
      <c r="V26" s="43"/>
      <c r="W26" s="43"/>
      <c r="X26" s="43"/>
    </row>
    <row r="27" spans="1:24" ht="20.25" customHeight="1">
      <c r="A27" s="72" t="s">
        <v>207</v>
      </c>
      <c r="B27" s="72" t="s">
        <v>70</v>
      </c>
      <c r="C27" s="72" t="s">
        <v>239</v>
      </c>
      <c r="D27" s="72" t="s">
        <v>240</v>
      </c>
      <c r="E27" s="72" t="s">
        <v>101</v>
      </c>
      <c r="F27" s="72" t="s">
        <v>102</v>
      </c>
      <c r="G27" s="72" t="s">
        <v>241</v>
      </c>
      <c r="H27" s="72" t="s">
        <v>242</v>
      </c>
      <c r="I27" s="43">
        <v>11275.2</v>
      </c>
      <c r="J27" s="43">
        <v>11275.2</v>
      </c>
      <c r="K27" s="14"/>
      <c r="L27" s="14"/>
      <c r="M27" s="56">
        <v>11275.2</v>
      </c>
      <c r="N27" s="14"/>
      <c r="O27" s="43"/>
      <c r="P27" s="43"/>
      <c r="Q27" s="43"/>
      <c r="R27" s="43"/>
      <c r="S27" s="43"/>
      <c r="T27" s="43"/>
      <c r="U27" s="43"/>
      <c r="V27" s="43"/>
      <c r="W27" s="43"/>
      <c r="X27" s="43"/>
    </row>
    <row r="28" spans="1:24" ht="20.25" customHeight="1">
      <c r="A28" s="72" t="s">
        <v>207</v>
      </c>
      <c r="B28" s="72" t="s">
        <v>70</v>
      </c>
      <c r="C28" s="72" t="s">
        <v>243</v>
      </c>
      <c r="D28" s="72" t="s">
        <v>244</v>
      </c>
      <c r="E28" s="72" t="s">
        <v>123</v>
      </c>
      <c r="F28" s="72" t="s">
        <v>124</v>
      </c>
      <c r="G28" s="72" t="s">
        <v>245</v>
      </c>
      <c r="H28" s="72" t="s">
        <v>246</v>
      </c>
      <c r="I28" s="43">
        <v>18180</v>
      </c>
      <c r="J28" s="43">
        <v>18180</v>
      </c>
      <c r="K28" s="14"/>
      <c r="L28" s="14"/>
      <c r="M28" s="56">
        <v>18180</v>
      </c>
      <c r="N28" s="14"/>
      <c r="O28" s="43"/>
      <c r="P28" s="43"/>
      <c r="Q28" s="43"/>
      <c r="R28" s="43"/>
      <c r="S28" s="43"/>
      <c r="T28" s="43"/>
      <c r="U28" s="43"/>
      <c r="V28" s="43"/>
      <c r="W28" s="43"/>
      <c r="X28" s="43"/>
    </row>
    <row r="29" spans="1:24" ht="20.25" customHeight="1">
      <c r="A29" s="72" t="s">
        <v>207</v>
      </c>
      <c r="B29" s="72" t="s">
        <v>70</v>
      </c>
      <c r="C29" s="72" t="s">
        <v>247</v>
      </c>
      <c r="D29" s="72" t="s">
        <v>248</v>
      </c>
      <c r="E29" s="72" t="s">
        <v>101</v>
      </c>
      <c r="F29" s="72" t="s">
        <v>102</v>
      </c>
      <c r="G29" s="72" t="s">
        <v>249</v>
      </c>
      <c r="H29" s="72" t="s">
        <v>248</v>
      </c>
      <c r="I29" s="43">
        <v>315520</v>
      </c>
      <c r="J29" s="43">
        <v>315520</v>
      </c>
      <c r="K29" s="14"/>
      <c r="L29" s="14"/>
      <c r="M29" s="56">
        <v>315520</v>
      </c>
      <c r="N29" s="14"/>
      <c r="O29" s="43"/>
      <c r="P29" s="43"/>
      <c r="Q29" s="43"/>
      <c r="R29" s="43"/>
      <c r="S29" s="43"/>
      <c r="T29" s="43"/>
      <c r="U29" s="43"/>
      <c r="V29" s="43"/>
      <c r="W29" s="43"/>
      <c r="X29" s="43"/>
    </row>
    <row r="30" spans="1:24" ht="20.25" customHeight="1">
      <c r="A30" s="72" t="s">
        <v>207</v>
      </c>
      <c r="B30" s="72" t="s">
        <v>70</v>
      </c>
      <c r="C30" s="72" t="s">
        <v>250</v>
      </c>
      <c r="D30" s="72" t="s">
        <v>251</v>
      </c>
      <c r="E30" s="72" t="s">
        <v>101</v>
      </c>
      <c r="F30" s="72" t="s">
        <v>102</v>
      </c>
      <c r="G30" s="72" t="s">
        <v>228</v>
      </c>
      <c r="H30" s="72" t="s">
        <v>229</v>
      </c>
      <c r="I30" s="43">
        <v>13800</v>
      </c>
      <c r="J30" s="43">
        <v>13800</v>
      </c>
      <c r="K30" s="14"/>
      <c r="L30" s="14"/>
      <c r="M30" s="56">
        <v>13800</v>
      </c>
      <c r="N30" s="14"/>
      <c r="O30" s="43"/>
      <c r="P30" s="43"/>
      <c r="Q30" s="43"/>
      <c r="R30" s="43"/>
      <c r="S30" s="43"/>
      <c r="T30" s="43"/>
      <c r="U30" s="43"/>
      <c r="V30" s="43"/>
      <c r="W30" s="43"/>
      <c r="X30" s="43"/>
    </row>
    <row r="31" spans="1:24" ht="17.25" customHeight="1">
      <c r="A31" s="155" t="s">
        <v>179</v>
      </c>
      <c r="B31" s="156"/>
      <c r="C31" s="157"/>
      <c r="D31" s="157"/>
      <c r="E31" s="157"/>
      <c r="F31" s="157"/>
      <c r="G31" s="157"/>
      <c r="H31" s="158"/>
      <c r="I31" s="43">
        <v>30920365.460000001</v>
      </c>
      <c r="J31" s="43">
        <v>30920365.460000001</v>
      </c>
      <c r="K31" s="43"/>
      <c r="L31" s="43"/>
      <c r="M31" s="56">
        <v>30920365.460000001</v>
      </c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</row>
  </sheetData>
  <mergeCells count="31">
    <mergeCell ref="X6:X7"/>
    <mergeCell ref="S6:S7"/>
    <mergeCell ref="T6:T7"/>
    <mergeCell ref="U6:U7"/>
    <mergeCell ref="V6:V7"/>
    <mergeCell ref="W6:W7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A2:X2"/>
    <mergeCell ref="A3:H3"/>
    <mergeCell ref="I4:X4"/>
    <mergeCell ref="J5:N5"/>
    <mergeCell ref="O5:Q5"/>
    <mergeCell ref="S5:X5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</mergeCells>
  <phoneticPr fontId="16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W27"/>
  <sheetViews>
    <sheetView showZeros="0" workbookViewId="0">
      <selection activeCell="D42" sqref="D42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3.5" customHeight="1">
      <c r="B1" s="68"/>
      <c r="E1" s="1"/>
      <c r="F1" s="1"/>
      <c r="G1" s="1"/>
      <c r="H1" s="1"/>
      <c r="U1" s="68"/>
      <c r="W1" s="69" t="s">
        <v>252</v>
      </c>
    </row>
    <row r="2" spans="1:23" ht="46.5" customHeight="1">
      <c r="A2" s="146" t="str">
        <f>"2025"&amp;"年部门项目支出预算表"</f>
        <v>2025年部门项目支出预算表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</row>
    <row r="3" spans="1:23" ht="13.5" customHeight="1">
      <c r="A3" s="147" t="str">
        <f>"单位名称："&amp;"寻甸回族彝族自治县仁德街道办事处第一初级中学"</f>
        <v>单位名称：寻甸回族彝族自治县仁德街道办事处第一初级中学</v>
      </c>
      <c r="B3" s="148"/>
      <c r="C3" s="148"/>
      <c r="D3" s="148"/>
      <c r="E3" s="148"/>
      <c r="F3" s="148"/>
      <c r="G3" s="148"/>
      <c r="H3" s="148"/>
      <c r="I3" s="4"/>
      <c r="J3" s="4"/>
      <c r="K3" s="4"/>
      <c r="L3" s="4"/>
      <c r="M3" s="4"/>
      <c r="N3" s="4"/>
      <c r="O3" s="4"/>
      <c r="P3" s="4"/>
      <c r="Q3" s="4"/>
      <c r="U3" s="68"/>
      <c r="W3" s="60" t="s">
        <v>1</v>
      </c>
    </row>
    <row r="4" spans="1:23" ht="21.75" customHeight="1">
      <c r="A4" s="159" t="s">
        <v>253</v>
      </c>
      <c r="B4" s="167" t="s">
        <v>191</v>
      </c>
      <c r="C4" s="159" t="s">
        <v>192</v>
      </c>
      <c r="D4" s="159" t="s">
        <v>254</v>
      </c>
      <c r="E4" s="167" t="s">
        <v>193</v>
      </c>
      <c r="F4" s="167" t="s">
        <v>194</v>
      </c>
      <c r="G4" s="167" t="s">
        <v>255</v>
      </c>
      <c r="H4" s="167" t="s">
        <v>256</v>
      </c>
      <c r="I4" s="170" t="s">
        <v>55</v>
      </c>
      <c r="J4" s="153" t="s">
        <v>257</v>
      </c>
      <c r="K4" s="127"/>
      <c r="L4" s="127"/>
      <c r="M4" s="128"/>
      <c r="N4" s="153" t="s">
        <v>199</v>
      </c>
      <c r="O4" s="127"/>
      <c r="P4" s="128"/>
      <c r="Q4" s="167" t="s">
        <v>61</v>
      </c>
      <c r="R4" s="153" t="s">
        <v>62</v>
      </c>
      <c r="S4" s="127"/>
      <c r="T4" s="127"/>
      <c r="U4" s="127"/>
      <c r="V4" s="127"/>
      <c r="W4" s="128"/>
    </row>
    <row r="5" spans="1:23" ht="21.75" customHeight="1">
      <c r="A5" s="160"/>
      <c r="B5" s="161"/>
      <c r="C5" s="160"/>
      <c r="D5" s="160"/>
      <c r="E5" s="168"/>
      <c r="F5" s="168"/>
      <c r="G5" s="168"/>
      <c r="H5" s="168"/>
      <c r="I5" s="161"/>
      <c r="J5" s="171" t="s">
        <v>58</v>
      </c>
      <c r="K5" s="133"/>
      <c r="L5" s="167" t="s">
        <v>59</v>
      </c>
      <c r="M5" s="167" t="s">
        <v>60</v>
      </c>
      <c r="N5" s="167" t="s">
        <v>58</v>
      </c>
      <c r="O5" s="167" t="s">
        <v>59</v>
      </c>
      <c r="P5" s="167" t="s">
        <v>60</v>
      </c>
      <c r="Q5" s="168"/>
      <c r="R5" s="167" t="s">
        <v>57</v>
      </c>
      <c r="S5" s="167" t="s">
        <v>64</v>
      </c>
      <c r="T5" s="167" t="s">
        <v>205</v>
      </c>
      <c r="U5" s="167" t="s">
        <v>66</v>
      </c>
      <c r="V5" s="167" t="s">
        <v>67</v>
      </c>
      <c r="W5" s="167" t="s">
        <v>68</v>
      </c>
    </row>
    <row r="6" spans="1:23" ht="21" customHeight="1">
      <c r="A6" s="161"/>
      <c r="B6" s="161"/>
      <c r="C6" s="161"/>
      <c r="D6" s="161"/>
      <c r="E6" s="161"/>
      <c r="F6" s="161"/>
      <c r="G6" s="161"/>
      <c r="H6" s="161"/>
      <c r="I6" s="161"/>
      <c r="J6" s="172" t="s">
        <v>57</v>
      </c>
      <c r="K6" s="134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</row>
    <row r="7" spans="1:23" ht="39.75" customHeight="1">
      <c r="A7" s="166"/>
      <c r="B7" s="132"/>
      <c r="C7" s="166"/>
      <c r="D7" s="166"/>
      <c r="E7" s="169"/>
      <c r="F7" s="169"/>
      <c r="G7" s="169"/>
      <c r="H7" s="169"/>
      <c r="I7" s="132"/>
      <c r="J7" s="34" t="s">
        <v>57</v>
      </c>
      <c r="K7" s="34" t="s">
        <v>258</v>
      </c>
      <c r="L7" s="169"/>
      <c r="M7" s="169"/>
      <c r="N7" s="169"/>
      <c r="O7" s="169"/>
      <c r="P7" s="169"/>
      <c r="Q7" s="169"/>
      <c r="R7" s="169"/>
      <c r="S7" s="169"/>
      <c r="T7" s="169"/>
      <c r="U7" s="132"/>
      <c r="V7" s="169"/>
      <c r="W7" s="169"/>
    </row>
    <row r="8" spans="1:23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9">
        <v>12</v>
      </c>
      <c r="M8" s="19">
        <v>13</v>
      </c>
      <c r="N8" s="19">
        <v>14</v>
      </c>
      <c r="O8" s="19">
        <v>15</v>
      </c>
      <c r="P8" s="19">
        <v>16</v>
      </c>
      <c r="Q8" s="19">
        <v>17</v>
      </c>
      <c r="R8" s="19">
        <v>18</v>
      </c>
      <c r="S8" s="19">
        <v>19</v>
      </c>
      <c r="T8" s="19">
        <v>20</v>
      </c>
      <c r="U8" s="10">
        <v>21</v>
      </c>
      <c r="V8" s="19">
        <v>22</v>
      </c>
      <c r="W8" s="10">
        <v>23</v>
      </c>
    </row>
    <row r="9" spans="1:23" ht="21.75" customHeight="1">
      <c r="A9" s="36" t="s">
        <v>259</v>
      </c>
      <c r="B9" s="36" t="s">
        <v>260</v>
      </c>
      <c r="C9" s="36" t="s">
        <v>261</v>
      </c>
      <c r="D9" s="36" t="s">
        <v>70</v>
      </c>
      <c r="E9" s="36" t="s">
        <v>101</v>
      </c>
      <c r="F9" s="36" t="s">
        <v>102</v>
      </c>
      <c r="G9" s="36" t="s">
        <v>228</v>
      </c>
      <c r="H9" s="36" t="s">
        <v>229</v>
      </c>
      <c r="I9" s="43"/>
      <c r="J9" s="43"/>
      <c r="K9" s="56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</row>
    <row r="10" spans="1:23" ht="21.75" customHeight="1">
      <c r="A10" s="36" t="s">
        <v>259</v>
      </c>
      <c r="B10" s="36" t="s">
        <v>262</v>
      </c>
      <c r="C10" s="36" t="s">
        <v>263</v>
      </c>
      <c r="D10" s="36" t="s">
        <v>70</v>
      </c>
      <c r="E10" s="36" t="s">
        <v>103</v>
      </c>
      <c r="F10" s="36" t="s">
        <v>104</v>
      </c>
      <c r="G10" s="36" t="s">
        <v>228</v>
      </c>
      <c r="H10" s="36" t="s">
        <v>229</v>
      </c>
      <c r="I10" s="43"/>
      <c r="J10" s="43"/>
      <c r="K10" s="56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23" ht="21.75" customHeight="1">
      <c r="A11" s="36" t="s">
        <v>259</v>
      </c>
      <c r="B11" s="36" t="s">
        <v>264</v>
      </c>
      <c r="C11" s="36" t="s">
        <v>265</v>
      </c>
      <c r="D11" s="36" t="s">
        <v>70</v>
      </c>
      <c r="E11" s="36" t="s">
        <v>103</v>
      </c>
      <c r="F11" s="36" t="s">
        <v>104</v>
      </c>
      <c r="G11" s="36" t="s">
        <v>266</v>
      </c>
      <c r="H11" s="36" t="s">
        <v>267</v>
      </c>
      <c r="I11" s="43">
        <v>117062</v>
      </c>
      <c r="J11" s="43">
        <v>117062</v>
      </c>
      <c r="K11" s="56">
        <v>117062</v>
      </c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</row>
    <row r="12" spans="1:23" ht="21.75" customHeight="1">
      <c r="A12" s="36" t="s">
        <v>259</v>
      </c>
      <c r="B12" s="36" t="s">
        <v>268</v>
      </c>
      <c r="C12" s="36" t="s">
        <v>269</v>
      </c>
      <c r="D12" s="36" t="s">
        <v>70</v>
      </c>
      <c r="E12" s="36" t="s">
        <v>111</v>
      </c>
      <c r="F12" s="36" t="s">
        <v>112</v>
      </c>
      <c r="G12" s="36" t="s">
        <v>270</v>
      </c>
      <c r="H12" s="36" t="s">
        <v>271</v>
      </c>
      <c r="I12" s="43">
        <v>30000</v>
      </c>
      <c r="J12" s="43">
        <v>30000</v>
      </c>
      <c r="K12" s="56">
        <v>30000</v>
      </c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</row>
    <row r="13" spans="1:23" ht="21.75" customHeight="1">
      <c r="A13" s="36" t="s">
        <v>272</v>
      </c>
      <c r="B13" s="36" t="s">
        <v>273</v>
      </c>
      <c r="C13" s="36" t="s">
        <v>274</v>
      </c>
      <c r="D13" s="36" t="s">
        <v>70</v>
      </c>
      <c r="E13" s="36" t="s">
        <v>101</v>
      </c>
      <c r="F13" s="36" t="s">
        <v>102</v>
      </c>
      <c r="G13" s="36" t="s">
        <v>245</v>
      </c>
      <c r="H13" s="36" t="s">
        <v>246</v>
      </c>
      <c r="I13" s="43">
        <v>226575.21</v>
      </c>
      <c r="J13" s="43"/>
      <c r="K13" s="56"/>
      <c r="L13" s="43"/>
      <c r="M13" s="43"/>
      <c r="N13" s="43">
        <v>226575.21</v>
      </c>
      <c r="O13" s="43"/>
      <c r="P13" s="43"/>
      <c r="Q13" s="43"/>
      <c r="R13" s="43"/>
      <c r="S13" s="43"/>
      <c r="T13" s="43"/>
      <c r="U13" s="43"/>
      <c r="V13" s="43"/>
      <c r="W13" s="43"/>
    </row>
    <row r="14" spans="1:23" ht="21.75" customHeight="1">
      <c r="A14" s="36" t="s">
        <v>272</v>
      </c>
      <c r="B14" s="36" t="s">
        <v>275</v>
      </c>
      <c r="C14" s="36" t="s">
        <v>276</v>
      </c>
      <c r="D14" s="36" t="s">
        <v>70</v>
      </c>
      <c r="E14" s="36" t="s">
        <v>101</v>
      </c>
      <c r="F14" s="36" t="s">
        <v>102</v>
      </c>
      <c r="G14" s="36" t="s">
        <v>228</v>
      </c>
      <c r="H14" s="36" t="s">
        <v>229</v>
      </c>
      <c r="I14" s="43">
        <v>162.94</v>
      </c>
      <c r="J14" s="43"/>
      <c r="K14" s="56"/>
      <c r="L14" s="43"/>
      <c r="M14" s="43"/>
      <c r="N14" s="43">
        <v>162.94</v>
      </c>
      <c r="O14" s="43"/>
      <c r="P14" s="43"/>
      <c r="Q14" s="43"/>
      <c r="R14" s="43"/>
      <c r="S14" s="43"/>
      <c r="T14" s="43"/>
      <c r="U14" s="43"/>
      <c r="V14" s="43"/>
      <c r="W14" s="43"/>
    </row>
    <row r="15" spans="1:23" ht="21.75" customHeight="1">
      <c r="A15" s="36" t="s">
        <v>272</v>
      </c>
      <c r="B15" s="36" t="s">
        <v>275</v>
      </c>
      <c r="C15" s="36" t="s">
        <v>276</v>
      </c>
      <c r="D15" s="36" t="s">
        <v>70</v>
      </c>
      <c r="E15" s="36" t="s">
        <v>101</v>
      </c>
      <c r="F15" s="36" t="s">
        <v>102</v>
      </c>
      <c r="G15" s="36" t="s">
        <v>228</v>
      </c>
      <c r="H15" s="36" t="s">
        <v>229</v>
      </c>
      <c r="I15" s="43">
        <v>2706.3</v>
      </c>
      <c r="J15" s="43"/>
      <c r="K15" s="56"/>
      <c r="L15" s="43"/>
      <c r="M15" s="43"/>
      <c r="N15" s="43">
        <v>2706.3</v>
      </c>
      <c r="O15" s="43"/>
      <c r="P15" s="43"/>
      <c r="Q15" s="43"/>
      <c r="R15" s="43"/>
      <c r="S15" s="43"/>
      <c r="T15" s="43"/>
      <c r="U15" s="43"/>
      <c r="V15" s="43"/>
      <c r="W15" s="43"/>
    </row>
    <row r="16" spans="1:23" ht="21.75" customHeight="1">
      <c r="A16" s="36" t="s">
        <v>272</v>
      </c>
      <c r="B16" s="36" t="s">
        <v>275</v>
      </c>
      <c r="C16" s="36" t="s">
        <v>276</v>
      </c>
      <c r="D16" s="36" t="s">
        <v>70</v>
      </c>
      <c r="E16" s="36" t="s">
        <v>101</v>
      </c>
      <c r="F16" s="36" t="s">
        <v>102</v>
      </c>
      <c r="G16" s="36" t="s">
        <v>277</v>
      </c>
      <c r="H16" s="36" t="s">
        <v>278</v>
      </c>
      <c r="I16" s="43">
        <v>22322.5</v>
      </c>
      <c r="J16" s="43"/>
      <c r="K16" s="56"/>
      <c r="L16" s="43"/>
      <c r="M16" s="43"/>
      <c r="N16" s="43">
        <v>22322.5</v>
      </c>
      <c r="O16" s="43"/>
      <c r="P16" s="43"/>
      <c r="Q16" s="43"/>
      <c r="R16" s="43"/>
      <c r="S16" s="43"/>
      <c r="T16" s="43"/>
      <c r="U16" s="43"/>
      <c r="V16" s="43"/>
      <c r="W16" s="43"/>
    </row>
    <row r="17" spans="1:23" ht="21.75" customHeight="1">
      <c r="A17" s="36" t="s">
        <v>272</v>
      </c>
      <c r="B17" s="36" t="s">
        <v>275</v>
      </c>
      <c r="C17" s="36" t="s">
        <v>276</v>
      </c>
      <c r="D17" s="36" t="s">
        <v>70</v>
      </c>
      <c r="E17" s="36" t="s">
        <v>101</v>
      </c>
      <c r="F17" s="36" t="s">
        <v>102</v>
      </c>
      <c r="G17" s="36" t="s">
        <v>279</v>
      </c>
      <c r="H17" s="36" t="s">
        <v>280</v>
      </c>
      <c r="I17" s="43">
        <v>56027.21</v>
      </c>
      <c r="J17" s="43"/>
      <c r="K17" s="56"/>
      <c r="L17" s="43"/>
      <c r="M17" s="43"/>
      <c r="N17" s="43">
        <v>56027.21</v>
      </c>
      <c r="O17" s="43"/>
      <c r="P17" s="43"/>
      <c r="Q17" s="43"/>
      <c r="R17" s="43"/>
      <c r="S17" s="43"/>
      <c r="T17" s="43"/>
      <c r="U17" s="43"/>
      <c r="V17" s="43"/>
      <c r="W17" s="43"/>
    </row>
    <row r="18" spans="1:23" ht="21.75" customHeight="1">
      <c r="A18" s="36" t="s">
        <v>272</v>
      </c>
      <c r="B18" s="36" t="s">
        <v>275</v>
      </c>
      <c r="C18" s="36" t="s">
        <v>276</v>
      </c>
      <c r="D18" s="36" t="s">
        <v>70</v>
      </c>
      <c r="E18" s="36" t="s">
        <v>101</v>
      </c>
      <c r="F18" s="36" t="s">
        <v>102</v>
      </c>
      <c r="G18" s="36" t="s">
        <v>281</v>
      </c>
      <c r="H18" s="36" t="s">
        <v>282</v>
      </c>
      <c r="I18" s="43">
        <v>4776.24</v>
      </c>
      <c r="J18" s="43"/>
      <c r="K18" s="56"/>
      <c r="L18" s="43"/>
      <c r="M18" s="43"/>
      <c r="N18" s="43">
        <v>4776.24</v>
      </c>
      <c r="O18" s="43"/>
      <c r="P18" s="43"/>
      <c r="Q18" s="43"/>
      <c r="R18" s="43"/>
      <c r="S18" s="43"/>
      <c r="T18" s="43"/>
      <c r="U18" s="43"/>
      <c r="V18" s="43"/>
      <c r="W18" s="43"/>
    </row>
    <row r="19" spans="1:23" ht="21.75" customHeight="1">
      <c r="A19" s="36" t="s">
        <v>272</v>
      </c>
      <c r="B19" s="36" t="s">
        <v>275</v>
      </c>
      <c r="C19" s="36" t="s">
        <v>276</v>
      </c>
      <c r="D19" s="36" t="s">
        <v>70</v>
      </c>
      <c r="E19" s="36" t="s">
        <v>101</v>
      </c>
      <c r="F19" s="36" t="s">
        <v>102</v>
      </c>
      <c r="G19" s="36" t="s">
        <v>283</v>
      </c>
      <c r="H19" s="36" t="s">
        <v>284</v>
      </c>
      <c r="I19" s="43">
        <v>6151.39</v>
      </c>
      <c r="J19" s="43"/>
      <c r="K19" s="56"/>
      <c r="L19" s="43"/>
      <c r="M19" s="43"/>
      <c r="N19" s="43">
        <v>6151.39</v>
      </c>
      <c r="O19" s="43"/>
      <c r="P19" s="43"/>
      <c r="Q19" s="43"/>
      <c r="R19" s="43"/>
      <c r="S19" s="43"/>
      <c r="T19" s="43"/>
      <c r="U19" s="43"/>
      <c r="V19" s="43"/>
      <c r="W19" s="43"/>
    </row>
    <row r="20" spans="1:23" ht="21.75" customHeight="1">
      <c r="A20" s="36" t="s">
        <v>272</v>
      </c>
      <c r="B20" s="36" t="s">
        <v>275</v>
      </c>
      <c r="C20" s="36" t="s">
        <v>276</v>
      </c>
      <c r="D20" s="36" t="s">
        <v>70</v>
      </c>
      <c r="E20" s="36" t="s">
        <v>101</v>
      </c>
      <c r="F20" s="36" t="s">
        <v>102</v>
      </c>
      <c r="G20" s="36" t="s">
        <v>230</v>
      </c>
      <c r="H20" s="36" t="s">
        <v>231</v>
      </c>
      <c r="I20" s="43">
        <v>53034.03</v>
      </c>
      <c r="J20" s="43"/>
      <c r="K20" s="56"/>
      <c r="L20" s="43"/>
      <c r="M20" s="43"/>
      <c r="N20" s="43">
        <v>53034.03</v>
      </c>
      <c r="O20" s="43"/>
      <c r="P20" s="43"/>
      <c r="Q20" s="43"/>
      <c r="R20" s="43"/>
      <c r="S20" s="43"/>
      <c r="T20" s="43"/>
      <c r="U20" s="43"/>
      <c r="V20" s="43"/>
      <c r="W20" s="43"/>
    </row>
    <row r="21" spans="1:23" ht="21.75" customHeight="1">
      <c r="A21" s="36" t="s">
        <v>272</v>
      </c>
      <c r="B21" s="36" t="s">
        <v>285</v>
      </c>
      <c r="C21" s="36" t="s">
        <v>286</v>
      </c>
      <c r="D21" s="36" t="s">
        <v>70</v>
      </c>
      <c r="E21" s="36" t="s">
        <v>107</v>
      </c>
      <c r="F21" s="36" t="s">
        <v>108</v>
      </c>
      <c r="G21" s="36" t="s">
        <v>228</v>
      </c>
      <c r="H21" s="36" t="s">
        <v>229</v>
      </c>
      <c r="I21" s="43">
        <v>22749</v>
      </c>
      <c r="J21" s="43"/>
      <c r="K21" s="56"/>
      <c r="L21" s="43"/>
      <c r="M21" s="43"/>
      <c r="N21" s="43">
        <v>22749</v>
      </c>
      <c r="O21" s="43"/>
      <c r="P21" s="43"/>
      <c r="Q21" s="43"/>
      <c r="R21" s="43"/>
      <c r="S21" s="43"/>
      <c r="T21" s="43"/>
      <c r="U21" s="43"/>
      <c r="V21" s="43"/>
      <c r="W21" s="43"/>
    </row>
    <row r="22" spans="1:23" ht="21.75" customHeight="1">
      <c r="A22" s="36" t="s">
        <v>272</v>
      </c>
      <c r="B22" s="36" t="s">
        <v>285</v>
      </c>
      <c r="C22" s="36" t="s">
        <v>286</v>
      </c>
      <c r="D22" s="36" t="s">
        <v>70</v>
      </c>
      <c r="E22" s="36" t="s">
        <v>107</v>
      </c>
      <c r="F22" s="36" t="s">
        <v>108</v>
      </c>
      <c r="G22" s="36" t="s">
        <v>281</v>
      </c>
      <c r="H22" s="36" t="s">
        <v>282</v>
      </c>
      <c r="I22" s="43">
        <v>6882</v>
      </c>
      <c r="J22" s="43"/>
      <c r="K22" s="56"/>
      <c r="L22" s="43"/>
      <c r="M22" s="43"/>
      <c r="N22" s="43">
        <v>6882</v>
      </c>
      <c r="O22" s="43"/>
      <c r="P22" s="43"/>
      <c r="Q22" s="43"/>
      <c r="R22" s="43"/>
      <c r="S22" s="43"/>
      <c r="T22" s="43"/>
      <c r="U22" s="43"/>
      <c r="V22" s="43"/>
      <c r="W22" s="43"/>
    </row>
    <row r="23" spans="1:23" ht="21.75" customHeight="1">
      <c r="A23" s="36" t="s">
        <v>272</v>
      </c>
      <c r="B23" s="36" t="s">
        <v>287</v>
      </c>
      <c r="C23" s="36" t="s">
        <v>288</v>
      </c>
      <c r="D23" s="36" t="s">
        <v>70</v>
      </c>
      <c r="E23" s="36" t="s">
        <v>101</v>
      </c>
      <c r="F23" s="36" t="s">
        <v>102</v>
      </c>
      <c r="G23" s="36" t="s">
        <v>228</v>
      </c>
      <c r="H23" s="36" t="s">
        <v>229</v>
      </c>
      <c r="I23" s="43">
        <v>333.2</v>
      </c>
      <c r="J23" s="43"/>
      <c r="K23" s="56"/>
      <c r="L23" s="43"/>
      <c r="M23" s="43"/>
      <c r="N23" s="43">
        <v>333.2</v>
      </c>
      <c r="O23" s="43"/>
      <c r="P23" s="43"/>
      <c r="Q23" s="43"/>
      <c r="R23" s="43"/>
      <c r="S23" s="43"/>
      <c r="T23" s="43"/>
      <c r="U23" s="43"/>
      <c r="V23" s="43"/>
      <c r="W23" s="43"/>
    </row>
    <row r="24" spans="1:23" ht="21.75" customHeight="1">
      <c r="A24" s="36" t="s">
        <v>272</v>
      </c>
      <c r="B24" s="36" t="s">
        <v>289</v>
      </c>
      <c r="C24" s="36" t="s">
        <v>290</v>
      </c>
      <c r="D24" s="36" t="s">
        <v>70</v>
      </c>
      <c r="E24" s="36" t="s">
        <v>107</v>
      </c>
      <c r="F24" s="36" t="s">
        <v>108</v>
      </c>
      <c r="G24" s="36" t="s">
        <v>228</v>
      </c>
      <c r="H24" s="36" t="s">
        <v>229</v>
      </c>
      <c r="I24" s="43">
        <v>180</v>
      </c>
      <c r="J24" s="43"/>
      <c r="K24" s="56"/>
      <c r="L24" s="43"/>
      <c r="M24" s="43"/>
      <c r="N24" s="43">
        <v>180</v>
      </c>
      <c r="O24" s="43"/>
      <c r="P24" s="43"/>
      <c r="Q24" s="43"/>
      <c r="R24" s="43"/>
      <c r="S24" s="43"/>
      <c r="T24" s="43"/>
      <c r="U24" s="43"/>
      <c r="V24" s="43"/>
      <c r="W24" s="43"/>
    </row>
    <row r="25" spans="1:23" ht="21.75" customHeight="1">
      <c r="A25" s="36" t="s">
        <v>272</v>
      </c>
      <c r="B25" s="36" t="s">
        <v>291</v>
      </c>
      <c r="C25" s="36" t="s">
        <v>292</v>
      </c>
      <c r="D25" s="36" t="s">
        <v>70</v>
      </c>
      <c r="E25" s="36" t="s">
        <v>101</v>
      </c>
      <c r="F25" s="36" t="s">
        <v>102</v>
      </c>
      <c r="G25" s="36" t="s">
        <v>270</v>
      </c>
      <c r="H25" s="36" t="s">
        <v>271</v>
      </c>
      <c r="I25" s="43">
        <v>115824.18</v>
      </c>
      <c r="J25" s="43"/>
      <c r="K25" s="56"/>
      <c r="L25" s="43"/>
      <c r="M25" s="43"/>
      <c r="N25" s="43">
        <v>115824.18</v>
      </c>
      <c r="O25" s="43"/>
      <c r="P25" s="43"/>
      <c r="Q25" s="43"/>
      <c r="R25" s="43"/>
      <c r="S25" s="43"/>
      <c r="T25" s="43"/>
      <c r="U25" s="43"/>
      <c r="V25" s="43"/>
      <c r="W25" s="43"/>
    </row>
    <row r="26" spans="1:23" ht="21.75" customHeight="1">
      <c r="A26" s="36" t="s">
        <v>272</v>
      </c>
      <c r="B26" s="36" t="s">
        <v>291</v>
      </c>
      <c r="C26" s="36" t="s">
        <v>292</v>
      </c>
      <c r="D26" s="36" t="s">
        <v>70</v>
      </c>
      <c r="E26" s="36" t="s">
        <v>101</v>
      </c>
      <c r="F26" s="36" t="s">
        <v>102</v>
      </c>
      <c r="G26" s="36" t="s">
        <v>266</v>
      </c>
      <c r="H26" s="36" t="s">
        <v>267</v>
      </c>
      <c r="I26" s="43">
        <v>17361.78</v>
      </c>
      <c r="J26" s="43"/>
      <c r="K26" s="56"/>
      <c r="L26" s="43"/>
      <c r="M26" s="43"/>
      <c r="N26" s="43">
        <v>17361.78</v>
      </c>
      <c r="O26" s="43"/>
      <c r="P26" s="43"/>
      <c r="Q26" s="43"/>
      <c r="R26" s="43"/>
      <c r="S26" s="43"/>
      <c r="T26" s="43"/>
      <c r="U26" s="43"/>
      <c r="V26" s="43"/>
      <c r="W26" s="43"/>
    </row>
    <row r="27" spans="1:23" ht="18.75" customHeight="1">
      <c r="A27" s="155" t="s">
        <v>179</v>
      </c>
      <c r="B27" s="156"/>
      <c r="C27" s="156"/>
      <c r="D27" s="156"/>
      <c r="E27" s="156"/>
      <c r="F27" s="156"/>
      <c r="G27" s="156"/>
      <c r="H27" s="117"/>
      <c r="I27" s="43">
        <v>682147.98</v>
      </c>
      <c r="J27" s="43">
        <v>147062</v>
      </c>
      <c r="K27" s="56">
        <v>147062</v>
      </c>
      <c r="L27" s="43"/>
      <c r="M27" s="43"/>
      <c r="N27" s="43">
        <v>535085.98</v>
      </c>
      <c r="O27" s="43"/>
      <c r="P27" s="43"/>
      <c r="Q27" s="43"/>
      <c r="R27" s="43"/>
      <c r="S27" s="43"/>
      <c r="T27" s="43"/>
      <c r="U27" s="43"/>
      <c r="V27" s="43"/>
      <c r="W27" s="43"/>
    </row>
  </sheetData>
  <mergeCells count="28">
    <mergeCell ref="V5:V7"/>
    <mergeCell ref="W5:W7"/>
    <mergeCell ref="J5:K6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16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J21"/>
  <sheetViews>
    <sheetView showZeros="0" workbookViewId="0">
      <selection activeCell="N20" sqref="N20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8" customHeight="1">
      <c r="J1" s="2" t="s">
        <v>293</v>
      </c>
    </row>
    <row r="2" spans="1:10" ht="39.75" customHeight="1">
      <c r="A2" s="173" t="str">
        <f>"2025"&amp;"年部门项目支出绩效目标表"</f>
        <v>2025年部门项目支出绩效目标表</v>
      </c>
      <c r="B2" s="146"/>
      <c r="C2" s="146"/>
      <c r="D2" s="146"/>
      <c r="E2" s="146"/>
      <c r="F2" s="145"/>
      <c r="G2" s="146"/>
      <c r="H2" s="145"/>
      <c r="I2" s="145"/>
      <c r="J2" s="146"/>
    </row>
    <row r="3" spans="1:10" ht="17.25" customHeight="1">
      <c r="A3" s="147" t="str">
        <f>"单位名称："&amp;"寻甸回族彝族自治县仁德街道办事处第一初级中学"</f>
        <v>单位名称：寻甸回族彝族自治县仁德街道办事处第一初级中学</v>
      </c>
      <c r="B3" s="88"/>
      <c r="C3" s="88"/>
      <c r="D3" s="88"/>
      <c r="E3" s="88"/>
      <c r="F3" s="88"/>
      <c r="G3" s="88"/>
      <c r="H3" s="88"/>
    </row>
    <row r="4" spans="1:10" ht="44.25" customHeight="1">
      <c r="A4" s="34" t="s">
        <v>192</v>
      </c>
      <c r="B4" s="34" t="s">
        <v>294</v>
      </c>
      <c r="C4" s="34" t="s">
        <v>295</v>
      </c>
      <c r="D4" s="34" t="s">
        <v>296</v>
      </c>
      <c r="E4" s="34" t="s">
        <v>297</v>
      </c>
      <c r="F4" s="35" t="s">
        <v>298</v>
      </c>
      <c r="G4" s="34" t="s">
        <v>299</v>
      </c>
      <c r="H4" s="35" t="s">
        <v>300</v>
      </c>
      <c r="I4" s="35" t="s">
        <v>301</v>
      </c>
      <c r="J4" s="34" t="s">
        <v>302</v>
      </c>
    </row>
    <row r="5" spans="1:10" ht="18.75" customHeight="1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19">
        <v>6</v>
      </c>
      <c r="G5" s="66">
        <v>7</v>
      </c>
      <c r="H5" s="19">
        <v>8</v>
      </c>
      <c r="I5" s="19">
        <v>9</v>
      </c>
      <c r="J5" s="66">
        <v>10</v>
      </c>
    </row>
    <row r="6" spans="1:10" ht="42" customHeight="1">
      <c r="A6" s="16" t="s">
        <v>70</v>
      </c>
      <c r="B6" s="36"/>
      <c r="C6" s="36"/>
      <c r="D6" s="36"/>
      <c r="E6" s="27"/>
      <c r="F6" s="37"/>
      <c r="G6" s="27"/>
      <c r="H6" s="37"/>
      <c r="I6" s="37"/>
      <c r="J6" s="27"/>
    </row>
    <row r="7" spans="1:10" ht="42" customHeight="1">
      <c r="A7" s="174" t="s">
        <v>265</v>
      </c>
      <c r="B7" s="175" t="s">
        <v>303</v>
      </c>
      <c r="C7" s="11" t="s">
        <v>304</v>
      </c>
      <c r="D7" s="11" t="s">
        <v>305</v>
      </c>
      <c r="E7" s="16" t="s">
        <v>306</v>
      </c>
      <c r="F7" s="11" t="s">
        <v>307</v>
      </c>
      <c r="G7" s="16" t="s">
        <v>308</v>
      </c>
      <c r="H7" s="11" t="s">
        <v>309</v>
      </c>
      <c r="I7" s="11" t="s">
        <v>310</v>
      </c>
      <c r="J7" s="16" t="s">
        <v>311</v>
      </c>
    </row>
    <row r="8" spans="1:10" ht="42" customHeight="1">
      <c r="A8" s="174" t="s">
        <v>265</v>
      </c>
      <c r="B8" s="175" t="s">
        <v>303</v>
      </c>
      <c r="C8" s="11" t="s">
        <v>304</v>
      </c>
      <c r="D8" s="11" t="s">
        <v>305</v>
      </c>
      <c r="E8" s="16" t="s">
        <v>312</v>
      </c>
      <c r="F8" s="11" t="s">
        <v>307</v>
      </c>
      <c r="G8" s="16" t="s">
        <v>308</v>
      </c>
      <c r="H8" s="11" t="s">
        <v>309</v>
      </c>
      <c r="I8" s="11" t="s">
        <v>310</v>
      </c>
      <c r="J8" s="16" t="s">
        <v>313</v>
      </c>
    </row>
    <row r="9" spans="1:10" ht="42" customHeight="1">
      <c r="A9" s="174" t="s">
        <v>265</v>
      </c>
      <c r="B9" s="175" t="s">
        <v>303</v>
      </c>
      <c r="C9" s="11" t="s">
        <v>304</v>
      </c>
      <c r="D9" s="11" t="s">
        <v>314</v>
      </c>
      <c r="E9" s="16" t="s">
        <v>315</v>
      </c>
      <c r="F9" s="11" t="s">
        <v>307</v>
      </c>
      <c r="G9" s="16" t="s">
        <v>308</v>
      </c>
      <c r="H9" s="11" t="s">
        <v>309</v>
      </c>
      <c r="I9" s="11" t="s">
        <v>310</v>
      </c>
      <c r="J9" s="16" t="s">
        <v>316</v>
      </c>
    </row>
    <row r="10" spans="1:10" ht="42" customHeight="1">
      <c r="A10" s="174" t="s">
        <v>265</v>
      </c>
      <c r="B10" s="175" t="s">
        <v>303</v>
      </c>
      <c r="C10" s="11" t="s">
        <v>304</v>
      </c>
      <c r="D10" s="11" t="s">
        <v>314</v>
      </c>
      <c r="E10" s="16" t="s">
        <v>317</v>
      </c>
      <c r="F10" s="11" t="s">
        <v>318</v>
      </c>
      <c r="G10" s="16" t="s">
        <v>319</v>
      </c>
      <c r="H10" s="11" t="s">
        <v>309</v>
      </c>
      <c r="I10" s="11" t="s">
        <v>310</v>
      </c>
      <c r="J10" s="16" t="s">
        <v>320</v>
      </c>
    </row>
    <row r="11" spans="1:10" ht="42" customHeight="1">
      <c r="A11" s="174" t="s">
        <v>265</v>
      </c>
      <c r="B11" s="175" t="s">
        <v>303</v>
      </c>
      <c r="C11" s="11" t="s">
        <v>304</v>
      </c>
      <c r="D11" s="11" t="s">
        <v>314</v>
      </c>
      <c r="E11" s="16" t="s">
        <v>321</v>
      </c>
      <c r="F11" s="11" t="s">
        <v>318</v>
      </c>
      <c r="G11" s="16" t="s">
        <v>319</v>
      </c>
      <c r="H11" s="11" t="s">
        <v>309</v>
      </c>
      <c r="I11" s="11" t="s">
        <v>310</v>
      </c>
      <c r="J11" s="16" t="s">
        <v>322</v>
      </c>
    </row>
    <row r="12" spans="1:10" ht="42" customHeight="1">
      <c r="A12" s="174" t="s">
        <v>265</v>
      </c>
      <c r="B12" s="175" t="s">
        <v>303</v>
      </c>
      <c r="C12" s="11" t="s">
        <v>304</v>
      </c>
      <c r="D12" s="11" t="s">
        <v>323</v>
      </c>
      <c r="E12" s="16" t="s">
        <v>324</v>
      </c>
      <c r="F12" s="11" t="s">
        <v>307</v>
      </c>
      <c r="G12" s="16" t="s">
        <v>308</v>
      </c>
      <c r="H12" s="11" t="s">
        <v>309</v>
      </c>
      <c r="I12" s="11" t="s">
        <v>310</v>
      </c>
      <c r="J12" s="16" t="s">
        <v>325</v>
      </c>
    </row>
    <row r="13" spans="1:10" ht="42" customHeight="1">
      <c r="A13" s="174" t="s">
        <v>265</v>
      </c>
      <c r="B13" s="175" t="s">
        <v>303</v>
      </c>
      <c r="C13" s="11" t="s">
        <v>326</v>
      </c>
      <c r="D13" s="11" t="s">
        <v>327</v>
      </c>
      <c r="E13" s="16" t="s">
        <v>328</v>
      </c>
      <c r="F13" s="11" t="s">
        <v>318</v>
      </c>
      <c r="G13" s="16" t="s">
        <v>308</v>
      </c>
      <c r="H13" s="11" t="s">
        <v>309</v>
      </c>
      <c r="I13" s="11" t="s">
        <v>310</v>
      </c>
      <c r="J13" s="16" t="s">
        <v>329</v>
      </c>
    </row>
    <row r="14" spans="1:10" ht="42" customHeight="1">
      <c r="A14" s="174" t="s">
        <v>265</v>
      </c>
      <c r="B14" s="175" t="s">
        <v>303</v>
      </c>
      <c r="C14" s="11" t="s">
        <v>330</v>
      </c>
      <c r="D14" s="11" t="s">
        <v>331</v>
      </c>
      <c r="E14" s="16" t="s">
        <v>332</v>
      </c>
      <c r="F14" s="11" t="s">
        <v>318</v>
      </c>
      <c r="G14" s="16" t="s">
        <v>333</v>
      </c>
      <c r="H14" s="11" t="s">
        <v>309</v>
      </c>
      <c r="I14" s="11" t="s">
        <v>310</v>
      </c>
      <c r="J14" s="16" t="s">
        <v>334</v>
      </c>
    </row>
    <row r="15" spans="1:10" ht="42" customHeight="1">
      <c r="A15" s="174" t="s">
        <v>269</v>
      </c>
      <c r="B15" s="175" t="s">
        <v>335</v>
      </c>
      <c r="C15" s="11" t="s">
        <v>304</v>
      </c>
      <c r="D15" s="11" t="s">
        <v>305</v>
      </c>
      <c r="E15" s="16" t="s">
        <v>336</v>
      </c>
      <c r="F15" s="11" t="s">
        <v>307</v>
      </c>
      <c r="G15" s="16" t="s">
        <v>83</v>
      </c>
      <c r="H15" s="11" t="s">
        <v>337</v>
      </c>
      <c r="I15" s="11" t="s">
        <v>310</v>
      </c>
      <c r="J15" s="16" t="s">
        <v>338</v>
      </c>
    </row>
    <row r="16" spans="1:10" ht="42" customHeight="1">
      <c r="A16" s="174" t="s">
        <v>269</v>
      </c>
      <c r="B16" s="175" t="s">
        <v>335</v>
      </c>
      <c r="C16" s="11" t="s">
        <v>304</v>
      </c>
      <c r="D16" s="11" t="s">
        <v>305</v>
      </c>
      <c r="E16" s="16" t="s">
        <v>339</v>
      </c>
      <c r="F16" s="11" t="s">
        <v>307</v>
      </c>
      <c r="G16" s="16" t="s">
        <v>83</v>
      </c>
      <c r="H16" s="11" t="s">
        <v>337</v>
      </c>
      <c r="I16" s="11" t="s">
        <v>310</v>
      </c>
      <c r="J16" s="16" t="s">
        <v>340</v>
      </c>
    </row>
    <row r="17" spans="1:10" ht="42" customHeight="1">
      <c r="A17" s="174" t="s">
        <v>269</v>
      </c>
      <c r="B17" s="175" t="s">
        <v>335</v>
      </c>
      <c r="C17" s="11" t="s">
        <v>304</v>
      </c>
      <c r="D17" s="11" t="s">
        <v>305</v>
      </c>
      <c r="E17" s="16" t="s">
        <v>341</v>
      </c>
      <c r="F17" s="11" t="s">
        <v>307</v>
      </c>
      <c r="G17" s="16" t="s">
        <v>342</v>
      </c>
      <c r="H17" s="11" t="s">
        <v>337</v>
      </c>
      <c r="I17" s="11" t="s">
        <v>310</v>
      </c>
      <c r="J17" s="16" t="s">
        <v>343</v>
      </c>
    </row>
    <row r="18" spans="1:10" ht="42" customHeight="1">
      <c r="A18" s="174" t="s">
        <v>269</v>
      </c>
      <c r="B18" s="175" t="s">
        <v>335</v>
      </c>
      <c r="C18" s="11" t="s">
        <v>304</v>
      </c>
      <c r="D18" s="11" t="s">
        <v>314</v>
      </c>
      <c r="E18" s="16" t="s">
        <v>344</v>
      </c>
      <c r="F18" s="11" t="s">
        <v>307</v>
      </c>
      <c r="G18" s="16" t="s">
        <v>308</v>
      </c>
      <c r="H18" s="11" t="s">
        <v>309</v>
      </c>
      <c r="I18" s="11" t="s">
        <v>310</v>
      </c>
      <c r="J18" s="16" t="s">
        <v>345</v>
      </c>
    </row>
    <row r="19" spans="1:10" ht="42" customHeight="1">
      <c r="A19" s="174" t="s">
        <v>269</v>
      </c>
      <c r="B19" s="175" t="s">
        <v>335</v>
      </c>
      <c r="C19" s="11" t="s">
        <v>304</v>
      </c>
      <c r="D19" s="11" t="s">
        <v>323</v>
      </c>
      <c r="E19" s="16" t="s">
        <v>346</v>
      </c>
      <c r="F19" s="11" t="s">
        <v>318</v>
      </c>
      <c r="G19" s="16" t="s">
        <v>347</v>
      </c>
      <c r="H19" s="11" t="s">
        <v>309</v>
      </c>
      <c r="I19" s="11" t="s">
        <v>310</v>
      </c>
      <c r="J19" s="16" t="s">
        <v>348</v>
      </c>
    </row>
    <row r="20" spans="1:10" ht="42" customHeight="1">
      <c r="A20" s="174" t="s">
        <v>269</v>
      </c>
      <c r="B20" s="175" t="s">
        <v>335</v>
      </c>
      <c r="C20" s="11" t="s">
        <v>326</v>
      </c>
      <c r="D20" s="11" t="s">
        <v>349</v>
      </c>
      <c r="E20" s="16" t="s">
        <v>350</v>
      </c>
      <c r="F20" s="11" t="s">
        <v>307</v>
      </c>
      <c r="G20" s="16" t="s">
        <v>351</v>
      </c>
      <c r="H20" s="11" t="s">
        <v>352</v>
      </c>
      <c r="I20" s="11" t="s">
        <v>310</v>
      </c>
      <c r="J20" s="16" t="s">
        <v>353</v>
      </c>
    </row>
    <row r="21" spans="1:10" ht="42" customHeight="1">
      <c r="A21" s="174" t="s">
        <v>269</v>
      </c>
      <c r="B21" s="175" t="s">
        <v>335</v>
      </c>
      <c r="C21" s="11" t="s">
        <v>330</v>
      </c>
      <c r="D21" s="11" t="s">
        <v>331</v>
      </c>
      <c r="E21" s="16" t="s">
        <v>354</v>
      </c>
      <c r="F21" s="11" t="s">
        <v>318</v>
      </c>
      <c r="G21" s="16" t="s">
        <v>319</v>
      </c>
      <c r="H21" s="11" t="s">
        <v>309</v>
      </c>
      <c r="I21" s="11" t="s">
        <v>310</v>
      </c>
      <c r="J21" s="16" t="s">
        <v>355</v>
      </c>
    </row>
  </sheetData>
  <mergeCells count="6">
    <mergeCell ref="A2:J2"/>
    <mergeCell ref="A3:H3"/>
    <mergeCell ref="A7:A14"/>
    <mergeCell ref="A15:A21"/>
    <mergeCell ref="B7:B14"/>
    <mergeCell ref="B15:B21"/>
  </mergeCells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2025-03-25T08:54:00Z</dcterms:created>
  <dcterms:modified xsi:type="dcterms:W3CDTF">2025-03-26T07:36:02Z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C944A6548D4A469FA21BF40D7847B73E_13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