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预算\预算公开\2025年预算公开\附件\寻甸回族彝族自治县仁德街道办事处第二初级中学2025年预算公开\"/>
    </mc:Choice>
  </mc:AlternateContent>
  <xr:revisionPtr revIDLastSave="0" documentId="13_ncr:1_{E0E882C2-CA02-44D6-8101-274224A84DB2}" xr6:coauthVersionLast="47" xr6:coauthVersionMax="47" xr10:uidLastSave="{00000000-0000-0000-0000-000000000000}"/>
  <bookViews>
    <workbookView xWindow="20" yWindow="20" windowWidth="25580" windowHeight="13660" firstSheet="13" activeTab="16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6" l="1"/>
  <c r="A2" i="15"/>
  <c r="A2" i="14"/>
  <c r="A2" i="13"/>
  <c r="A2" i="12"/>
  <c r="A2" i="11"/>
  <c r="A2" i="10"/>
  <c r="A2" i="6"/>
  <c r="G5" i="17"/>
  <c r="F5" i="17"/>
  <c r="E5" i="17"/>
  <c r="A3" i="17"/>
  <c r="A2" i="17"/>
  <c r="A3" i="16"/>
  <c r="A3" i="15"/>
  <c r="A3" i="14"/>
  <c r="A3" i="13"/>
  <c r="A3" i="12"/>
  <c r="A3" i="11"/>
  <c r="A3" i="10"/>
  <c r="A3" i="9"/>
  <c r="A2" i="9"/>
  <c r="A3" i="8"/>
  <c r="A2" i="8"/>
  <c r="A3" i="7"/>
  <c r="A2" i="7"/>
  <c r="A3" i="6"/>
  <c r="A3" i="5"/>
  <c r="A2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<sst xmlns="http://schemas.openxmlformats.org/spreadsheetml/2006/main" count="1253" uniqueCount="472">
  <si>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</si>
  <si>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</si>
  <si>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</si>
  <si>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</si>
  <si>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</si>
  <si>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</si>
  <si>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</si>
  <si>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</si>
  <si>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</si>
  <si>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</si>
  <si>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</si>
  <si>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</si>
  <si>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</si>
  <si>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</si>
  <si>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</si>
  <si>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</si>
  <si>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</si>
  <si>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</si>
  <si>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</si>
  <si>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</si>
  <si>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</si>
  <si>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</si>
  <si>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</si>
  <si>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</si>
  <si>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</si>
  <si>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</si>
  <si>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</si>
  <si>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</si>
  <si>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</si>
  <si>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</si>
  <si>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</si>
  <si>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</si>
  <si>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</si>
  <si>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</si>
  <si>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</si>
  <si>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</si>
  <si>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</si>
  <si>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</si>
  <si>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</si>
  <si>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</si>
  <si>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</si>
  <si>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</si>
  <si>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</si>
  <si>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</si>
  <si>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</si>
  <si>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</si>
  <si>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</si>
  <si>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</si>
  <si>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</si>
  <si>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</si>
  <si>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</si>
  <si>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</si>
  <si>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</si>
  <si>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</si>
  <si>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</si>
  <si>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</si>
  <si>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</si>
  <si>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</si>
  <si>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</si>
  <si>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</si>
  <si>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</si>
  <si>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</si>
  <si>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</si>
  <si>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</si>
  <si>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</si>
  <si>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</si>
  <si>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</si>
  <si>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</si>
  <si>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</si>
  <si>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105045</t>
  </si>
  <si>
    <t>寻甸回族彝族自治县仁德街道办事处第二初级中学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</si>
  <si>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</si>
  <si>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</si>
  <si>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</si>
  <si>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</si>
  <si>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</si>
  <si>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</si>
  <si>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</si>
  <si>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</si>
  <si>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</si>
  <si>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</si>
  <si>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</si>
  <si>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</si>
  <si>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</si>
  <si>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</si>
  <si>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</si>
  <si>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</si>
  <si>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</si>
  <si>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</si>
  <si>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</si>
  <si>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</si>
  <si>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</si>
  <si>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</si>
  <si>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</si>
  <si>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</si>
  <si>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</si>
  <si>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</si>
  <si>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</si>
  <si>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</si>
  <si>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</si>
  <si>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</si>
  <si>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</si>
  <si>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</si>
  <si>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2050299</t>
  </si>
  <si>
    <t>其他普通教育支出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</si>
  <si>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</si>
  <si>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</si>
  <si>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</si>
  <si>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</si>
  <si>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</si>
  <si>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</si>
  <si>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</si>
  <si>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</si>
  <si>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</si>
  <si>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</si>
  <si>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</si>
  <si>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</si>
  <si>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</si>
  <si>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</si>
  <si>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</si>
  <si>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</si>
  <si>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</si>
  <si>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</si>
  <si>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</si>
  <si>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</si>
  <si>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</si>
  <si>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</si>
  <si>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</si>
  <si>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</si>
  <si>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</si>
  <si>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</si>
  <si>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</si>
  <si>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</si>
  <si>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</si>
  <si>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</si>
  <si>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</si>
  <si>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</si>
  <si>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</si>
  <si>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</si>
  <si>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</si>
  <si>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</si>
  <si>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</si>
  <si>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</si>
  <si>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</si>
  <si>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</si>
  <si>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</si>
  <si>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</si>
  <si>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</si>
  <si>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</si>
  <si>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</si>
  <si>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</si>
  <si>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</si>
  <si>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</si>
  <si>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</si>
  <si>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</si>
  <si>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</si>
  <si>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</si>
  <si>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</si>
  <si>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</si>
  <si>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</si>
  <si>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</si>
  <si>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</si>
  <si>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</si>
  <si>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</si>
  <si>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</si>
  <si>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</si>
  <si>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</si>
  <si>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</si>
  <si>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</si>
  <si>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</si>
  <si>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</si>
  <si>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</si>
  <si>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</si>
  <si>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</si>
  <si>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</si>
  <si>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</si>
  <si>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</si>
  <si>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</si>
  <si>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</si>
  <si>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</si>
  <si>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</si>
  <si>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</si>
  <si>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</si>
  <si>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</si>
  <si>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</si>
  <si>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</si>
  <si>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</si>
  <si>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</si>
  <si>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</si>
  <si>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</si>
  <si>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</si>
  <si>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</si>
  <si>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</si>
  <si>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</si>
  <si>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</si>
  <si>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</si>
  <si>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</si>
  <si>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</si>
  <si>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</si>
  <si>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</si>
  <si>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</si>
  <si>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</si>
  <si>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寻甸回族彝族自治县教育体育局</t>
  </si>
  <si>
    <t>530129241100002365341</t>
  </si>
  <si>
    <t>事业人员绩效奖励</t>
  </si>
  <si>
    <t>30107</t>
  </si>
  <si>
    <t>绩效工资</t>
  </si>
  <si>
    <t>530129241100002365342</t>
  </si>
  <si>
    <t>事业人员支出工资</t>
  </si>
  <si>
    <t>30101</t>
  </si>
  <si>
    <t>基本工资</t>
  </si>
  <si>
    <t>30102</t>
  </si>
  <si>
    <t>津贴补贴</t>
  </si>
  <si>
    <t>530129241100002365343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</si>
  <si>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</si>
  <si>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</si>
  <si>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</si>
  <si>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</si>
  <si>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</si>
  <si>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</si>
  <si>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</si>
  <si>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</si>
  <si>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</si>
  <si>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</si>
  <si>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</si>
  <si>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530129241100002365344</t>
  </si>
  <si>
    <t>30113</t>
  </si>
  <si>
    <t>530129241100002365345</t>
  </si>
  <si>
    <t>遗属补助</t>
  </si>
  <si>
    <t>30305</t>
  </si>
  <si>
    <t>生活补助</t>
  </si>
  <si>
    <t>530129241100002365348</t>
  </si>
  <si>
    <t>学校学生公用经费</t>
  </si>
  <si>
    <t>30201</t>
  </si>
  <si>
    <t>办公费</t>
  </si>
  <si>
    <t>30299</t>
  </si>
  <si>
    <t>其他商品和服务支出</t>
  </si>
  <si>
    <t>530129241100002365358</t>
  </si>
  <si>
    <t>530129241100002365366</t>
  </si>
  <si>
    <t>工会经费</t>
  </si>
  <si>
    <t>30228</t>
  </si>
  <si>
    <t>530129241100002365370</t>
  </si>
  <si>
    <t>一般公用经费支出</t>
  </si>
  <si>
    <t>530129241100002442188</t>
  </si>
  <si>
    <t>对个人和家庭的补助</t>
  </si>
  <si>
    <t>30308</t>
  </si>
  <si>
    <t>助学金</t>
  </si>
  <si>
    <t>530129251100003823309</t>
  </si>
  <si>
    <t>未在工资统发人员绩效工资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</si>
  <si>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</si>
  <si>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</si>
  <si>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</si>
  <si>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</si>
  <si>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</si>
  <si>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</si>
  <si>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</si>
  <si>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</si>
  <si>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530129251100004010129</t>
  </si>
  <si>
    <t>昆财教〔2024〕174号寻财教〔2024〕134号2024年义务教育课后服务省级补助资金</t>
  </si>
  <si>
    <t>30226</t>
  </si>
  <si>
    <t>劳务费</t>
  </si>
  <si>
    <t>530129251100004010147</t>
  </si>
  <si>
    <t>寻财教〔2023〕139号名校长名班主任和名师工作室补助经费</t>
  </si>
  <si>
    <t>30216</t>
  </si>
  <si>
    <t>培训费</t>
  </si>
  <si>
    <t>530129251100004010149</t>
  </si>
  <si>
    <t>寻财教〔2024〕80号2024年名校长名班主任和名师工作室补助经费</t>
  </si>
  <si>
    <t>民生类</t>
  </si>
  <si>
    <t>530129241100002873426</t>
  </si>
  <si>
    <t>城乡义务教育补助经费（特殊教育公用经费）中央直达资金</t>
  </si>
  <si>
    <t>530129241100002890941</t>
  </si>
  <si>
    <t>城乡义务教育补助经费（普通学校公用经费）中央直达资金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</si>
  <si>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</si>
  <si>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</si>
  <si>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</si>
  <si>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</si>
  <si>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</si>
  <si>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</si>
  <si>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</si>
  <si>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</si>
  <si>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31002</t>
  </si>
  <si>
    <t>办公设备购置</t>
  </si>
  <si>
    <t>530129241100003173096</t>
  </si>
  <si>
    <t>第二批城乡义务教育补助经费（普通学校公用经费）中央和省级直达资金</t>
  </si>
  <si>
    <t>530129241100003173105</t>
  </si>
  <si>
    <t>第二批城乡义务教育补助经费（特殊教育公用经费）中央和省级直达资金</t>
  </si>
  <si>
    <t>530129241100003251254</t>
  </si>
  <si>
    <t>城乡义务教育公用经费（特殊教育）市级配套资金</t>
  </si>
  <si>
    <t>530129241100003251255</t>
  </si>
  <si>
    <t>城乡义务教育公用经费（普通学校）市级配套资金</t>
  </si>
  <si>
    <t>30215</t>
  </si>
  <si>
    <t>会议费</t>
  </si>
  <si>
    <t>事业发展类</t>
  </si>
  <si>
    <t>530129241100002741769</t>
  </si>
  <si>
    <t>寻甸县义务教育薄弱环节改善与能力提升中央和省级补助资金</t>
  </si>
  <si>
    <t>31001</t>
  </si>
  <si>
    <t>房屋建筑物购建</t>
  </si>
  <si>
    <t>530129251100004010128</t>
  </si>
  <si>
    <t>昆财教〔2024〕52号寻财教〔2024〕52号2024年义务教育薄弱环节改善与能力提升中央补助资金</t>
  </si>
  <si>
    <t>30901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</si>
  <si>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</si>
  <si>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</si>
  <si>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</si>
  <si>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</si>
  <si>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</si>
  <si>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</si>
  <si>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</si>
  <si>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</si>
  <si>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</si>
  <si>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</si>
  <si>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工作室主持人及成员遵章守纪，尽职尽责，凝心聚力，砥砺奋进，充分发挥引领、示范及辐射作用，加快推进骨干教师队伍和后备干部队伍建设，努力提升全县教师队伍整体水平，为推动全县教育优质均衡高质量发展提供坚实的师资保障。</t>
  </si>
  <si>
    <t>产出指标</t>
  </si>
  <si>
    <t>数量指标</t>
  </si>
  <si>
    <t>名校长工作室</t>
  </si>
  <si>
    <t>=</t>
  </si>
  <si>
    <t>个</t>
  </si>
  <si>
    <t>定量指标</t>
  </si>
  <si>
    <t>反映名校长工作室数量情况</t>
  </si>
  <si>
    <t>名班主任工作室</t>
  </si>
  <si>
    <t>反映名班主任工作室数量情况</t>
  </si>
  <si>
    <t>学科名师工作室</t>
  </si>
  <si>
    <t>35</t>
  </si>
  <si>
    <t>反映学科名师工作室数量情况</t>
  </si>
  <si>
    <t>质量指标</t>
  </si>
  <si>
    <t>工作室补助经费到位率</t>
  </si>
  <si>
    <t>100</t>
  </si>
  <si>
    <t>%</t>
  </si>
  <si>
    <t>反映工作室补助经费到位率情况</t>
  </si>
  <si>
    <t>时效指标</t>
  </si>
  <si>
    <t>工作室补助经费当年支出率</t>
  </si>
  <si>
    <t>&gt;=</t>
  </si>
  <si>
    <t>90</t>
  </si>
  <si>
    <t>反映补助经费当年支出率情况</t>
  </si>
  <si>
    <t>效益指标</t>
  </si>
  <si>
    <t>可持续影响</t>
  </si>
  <si>
    <t>推动全县教育优质均衡高质量发展提供坚实的师资保障</t>
  </si>
  <si>
    <t>中长期</t>
  </si>
  <si>
    <t>年</t>
  </si>
  <si>
    <t>反映工作室可持续影响情况</t>
  </si>
  <si>
    <t>满意度指标</t>
  </si>
  <si>
    <t>服务对象满意度</t>
  </si>
  <si>
    <t>工作室主持人、校点项目负责人、成员满意度</t>
  </si>
  <si>
    <t>95</t>
  </si>
  <si>
    <t>反映工作室主持人、校点项目负责人、成员满意度情况</t>
  </si>
  <si>
    <t>各地按照省级制定的课后服务经费保障办法，明确相关标准，对统一组织开展的体育锻炼和作业辅导等活动由财政给予补助。各校制定“一校一案”的课后服务方案，开展丰富多彩的课后服务活动。通过开展课后服务活动，解决家长“接送难”的问题，减轻家长负担，促进学生全面发展。加强课后服务经费的保障，使课后服务质量明显提升。</t>
  </si>
  <si>
    <t>课后服务覆盖率</t>
  </si>
  <si>
    <t>反映课后服务覆盖率情况</t>
  </si>
  <si>
    <t>减免家庭经济困难学生费用比例</t>
  </si>
  <si>
    <t>反映减免家庭经济困难学生费用比例情况</t>
  </si>
  <si>
    <t>课后服务补助覆盖率</t>
  </si>
  <si>
    <t>反映课后服务补助覆盖率情况</t>
  </si>
  <si>
    <t>课后服务时间达标率</t>
  </si>
  <si>
    <t>反映课后服务时间达标率情况</t>
  </si>
  <si>
    <t>教师获补率</t>
  </si>
  <si>
    <t>反映教师获补率情况</t>
  </si>
  <si>
    <t>补助资金发放及时率</t>
  </si>
  <si>
    <t>反映补助资金发放及时率情况</t>
  </si>
  <si>
    <t>社会效益</t>
  </si>
  <si>
    <t>受益学生率</t>
  </si>
  <si>
    <t>反映受益学生率情况</t>
  </si>
  <si>
    <t>家长满意度</t>
  </si>
  <si>
    <t>85</t>
  </si>
  <si>
    <t>反映家长满意度情况</t>
  </si>
  <si>
    <t>寻甸县名校长名班主任和名师工作室主持人及成员遵章守纪，尽职尽责，凝心聚力，砥砺奋进，充分发挥引领、示范及辐射作用，加快推进骨干教师队伍和后备干部队伍建设，努力提升全县教师队伍整体水平，为推动全县教育优质均衡高质量发展提供坚实的师资保障。</t>
  </si>
  <si>
    <t>义务教育学校办学条件持续改善，不断强化学位供给。</t>
  </si>
  <si>
    <t>项目学校数</t>
  </si>
  <si>
    <t>反映项目落实到校情况</t>
  </si>
  <si>
    <t>资金到位率</t>
  </si>
  <si>
    <t>反映资金落实到位金额情况</t>
  </si>
  <si>
    <t>主体工程完成率</t>
  </si>
  <si>
    <t>反映主体工程完成情况</t>
  </si>
  <si>
    <t>校舍建设项目验收合格率</t>
  </si>
  <si>
    <t>反映工程项目建设质量合格情况</t>
  </si>
  <si>
    <t>设备采购项目合格率</t>
  </si>
  <si>
    <t>安全事故发生率</t>
  </si>
  <si>
    <t>&lt;=</t>
  </si>
  <si>
    <t>0.5</t>
  </si>
  <si>
    <t>反映工程实施期间的安全目标</t>
  </si>
  <si>
    <t>项目资金按时下达</t>
  </si>
  <si>
    <t>按时下达</t>
  </si>
  <si>
    <t>反映项目建设资金按时下达情况</t>
  </si>
  <si>
    <t>项目开工率</t>
  </si>
  <si>
    <t>校舍建设项目开工情况</t>
  </si>
  <si>
    <t>计划完工率</t>
  </si>
  <si>
    <t>反映工程按计划完工情况。
计划完工率=实际完成工程项目个数/按计划应完成项目个数。</t>
  </si>
  <si>
    <t>工期控制率</t>
  </si>
  <si>
    <t>反映工期控制情况。
工期控制率=实际工期/计划工期×100%。</t>
  </si>
  <si>
    <t>56人以上大班额比例</t>
  </si>
  <si>
    <t>反映56人以上大班额消除情况</t>
  </si>
  <si>
    <t>学校教学质量</t>
  </si>
  <si>
    <t>进一步提升</t>
  </si>
  <si>
    <t>定性指标</t>
  </si>
  <si>
    <t>反映义务教育教学质量提升情况</t>
  </si>
  <si>
    <t>九年义务教育巩固率</t>
  </si>
  <si>
    <t>93</t>
  </si>
  <si>
    <t>义务教育巩固率</t>
  </si>
  <si>
    <t>使用年限</t>
  </si>
  <si>
    <t>50</t>
  </si>
  <si>
    <t>通过工程设计使用年限反映可持续的效果</t>
  </si>
  <si>
    <t>家长及学生满意度</t>
  </si>
  <si>
    <t>反映家长及学生满意度情况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</si>
  <si>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</si>
  <si>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</si>
  <si>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</si>
  <si>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</si>
  <si>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</si>
  <si>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</si>
  <si>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</si>
  <si>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</si>
  <si>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</si>
  <si>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</si>
  <si>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</si>
  <si>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</si>
  <si>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</si>
  <si>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</si>
  <si>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</si>
  <si>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</si>
  <si>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</si>
  <si>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</si>
  <si>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</si>
  <si>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</si>
  <si>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</si>
  <si>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</si>
  <si>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</si>
  <si>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</si>
  <si>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</si>
  <si>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</si>
  <si>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</si>
  <si>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</si>
  <si>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</si>
  <si>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</si>
  <si>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</si>
  <si>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</si>
  <si>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</si>
  <si>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</si>
  <si>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</si>
  <si>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</si>
  <si>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</si>
  <si>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</si>
  <si>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</si>
  <si>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</si>
  <si>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</si>
  <si>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</si>
  <si>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</si>
  <si>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</si>
  <si>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</si>
  <si>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</si>
  <si>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</si>
  <si>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</si>
  <si>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</si>
  <si>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</si>
  <si>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</si>
  <si>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</si>
  <si>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</si>
  <si>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</si>
  <si>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</si>
  <si>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</si>
  <si>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</si>
  <si>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</si>
  <si>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</si>
  <si>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</si>
  <si>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</si>
  <si>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</si>
  <si>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</si>
  <si>
    <t>本部门2025年无一般公共预算“三公”经费支出预算，本表无数据。</t>
    <phoneticPr fontId="18" type="noConversion"/>
  </si>
  <si>
    <t>本部门2025年无部门政府性基金预算支出预算，本表无数据。</t>
    <phoneticPr fontId="18" type="noConversion"/>
  </si>
  <si>
    <t>本部门2025年无部门政府采购预算，本表无数据。</t>
    <phoneticPr fontId="18" type="noConversion"/>
  </si>
  <si>
    <t>本部门2025年无部门政府购买服务预算，本表无数据。</t>
    <phoneticPr fontId="18" type="noConversion"/>
  </si>
  <si>
    <t>本部门2025年无县对下转移支付预算，本表无数据。</t>
    <phoneticPr fontId="18" type="noConversion"/>
  </si>
  <si>
    <t>本部门2025年无县对下转移支付绩效目标，本表无数据。</t>
    <phoneticPr fontId="18" type="noConversion"/>
  </si>
  <si>
    <t>本部门2025年无新增资产配置预算，本表无数据。</t>
    <phoneticPr fontId="18" type="noConversion"/>
  </si>
  <si>
    <t>本部门2025年无上级转移支付补助项目支出预算，本表无数据。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</si>
</sst>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;\-#,##0.00;;@"/>
    <numFmt numFmtId="177" formatCode="yyyy\-mm\-dd"/>
    <numFmt numFmtId="178" formatCode="yyyy\-mm\-dd\ hh:mm:ss"/>
    <numFmt numFmtId="179" formatCode="#,##0;\-#,##0;;@"/>
  </numFmts>
  <fonts count="20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8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21" fontId="1" fillId="0" borderId="2">
      <alignment horizontal="right" vertical="center"/>
    </xf>
    <xf numFmtId="177" fontId="1" fillId="0" borderId="2">
      <alignment horizontal="right" vertical="center"/>
    </xf>
    <xf numFmtId="178" fontId="1" fillId="0" borderId="2">
      <alignment horizontal="right" vertical="center"/>
    </xf>
    <xf numFmtId="10" fontId="1" fillId="0" borderId="2">
      <alignment horizontal="right" vertical="center"/>
    </xf>
    <xf numFmtId="179" fontId="1" fillId="0" borderId="2">
      <alignment horizontal="right" vertical="center"/>
    </xf>
  </cellStyleXfs>
  <cellXfs count="242">
    <xf numFmtId="0" fontId="0" fillId="0" borderId="1" xfId="0"/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3" fillId="0" borderId="1" xfId="0" applyFont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1" applyFo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76" fontId="8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5" fillId="0" borderId="1" xfId="0" applyFont="1" applyProtection="1">
      <protection locked="0"/>
    </xf>
    <xf numFmtId="176" fontId="10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11" fillId="0" borderId="2" xfId="0" applyNumberFormat="1" applyFont="1" applyBorder="1" applyAlignment="1">
      <alignment horizontal="right" vertical="center"/>
    </xf>
    <xf numFmtId="0" fontId="2" fillId="0" borderId="1" xfId="0" applyFont="1" applyAlignment="1">
      <alignment vertical="top"/>
    </xf>
    <xf numFmtId="0" fontId="2" fillId="0" borderId="1" xfId="0" applyFont="1" applyAlignment="1">
      <alignment horizontal="right" vertical="center"/>
    </xf>
    <xf numFmtId="0" fontId="3" fillId="0" borderId="1" xfId="0" applyFont="1" applyAlignment="1" applyProtection="1">
      <alignment horizontal="left" vertical="center"/>
      <protection locked="0"/>
    </xf>
    <xf numFmtId="0" fontId="2" fillId="0" borderId="1" xfId="0" applyFont="1" applyAlignment="1">
      <alignment horizontal="right"/>
    </xf>
    <xf numFmtId="49" fontId="13" fillId="0" borderId="12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center" vertical="center"/>
    </xf>
    <xf numFmtId="0" fontId="5" fillId="0" borderId="1" xfId="0" applyFont="1"/>
    <xf numFmtId="0" fontId="3" fillId="0" borderId="1" xfId="0" applyFont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Alignment="1" applyProtection="1">
      <alignment vertical="top"/>
      <protection locked="0"/>
    </xf>
    <xf numFmtId="49" fontId="2" fillId="0" borderId="1" xfId="0" applyNumberFormat="1" applyFont="1" applyProtection="1">
      <protection locked="0"/>
    </xf>
    <xf numFmtId="0" fontId="2" fillId="0" borderId="1" xfId="0" applyFont="1" applyProtection="1">
      <protection locked="0"/>
    </xf>
    <xf numFmtId="0" fontId="3" fillId="0" borderId="1" xfId="0" applyFont="1" applyAlignment="1" applyProtection="1">
      <alignment horizontal="right" vertical="center"/>
      <protection locked="0"/>
    </xf>
    <xf numFmtId="0" fontId="13" fillId="0" borderId="1" xfId="0" applyFont="1" applyProtection="1">
      <protection locked="0"/>
    </xf>
    <xf numFmtId="0" fontId="13" fillId="0" borderId="1" xfId="0" applyFont="1"/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left" vertical="center"/>
    </xf>
    <xf numFmtId="49" fontId="7" fillId="0" borderId="2" xfId="2" applyFont="1">
      <alignment horizontal="left" vertical="center" wrapText="1"/>
    </xf>
    <xf numFmtId="49" fontId="2" fillId="0" borderId="1" xfId="0" applyNumberFormat="1" applyFont="1"/>
    <xf numFmtId="0" fontId="3" fillId="0" borderId="1" xfId="0" applyFont="1" applyAlignment="1">
      <alignment horizontal="right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3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Alignment="1" applyProtection="1">
      <alignment horizontal="right"/>
      <protection locked="0"/>
    </xf>
    <xf numFmtId="49" fontId="17" fillId="0" borderId="1" xfId="0" applyNumberFormat="1" applyFont="1" applyProtection="1">
      <protection locked="0"/>
    </xf>
    <xf numFmtId="0" fontId="13" fillId="0" borderId="3" xfId="0" applyFont="1" applyBorder="1" applyAlignment="1">
      <alignment horizontal="center" vertical="center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Alignment="1" applyProtection="1">
      <alignment horizontal="right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179" fontId="7" fillId="0" borderId="2" xfId="7" applyFont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Alignment="1">
      <alignment wrapText="1"/>
    </xf>
    <xf numFmtId="0" fontId="3" fillId="0" borderId="1" xfId="0" applyFont="1" applyAlignment="1" applyProtection="1">
      <alignment vertical="top" wrapText="1"/>
      <protection locked="0"/>
    </xf>
    <xf numFmtId="0" fontId="3" fillId="0" borderId="1" xfId="0" applyFont="1" applyAlignment="1" applyProtection="1">
      <alignment horizontal="right" vertical="center" wrapText="1"/>
      <protection locked="0"/>
    </xf>
    <xf numFmtId="0" fontId="13" fillId="0" borderId="1" xfId="0" applyFont="1" applyAlignment="1">
      <alignment wrapText="1"/>
    </xf>
    <xf numFmtId="0" fontId="3" fillId="0" borderId="1" xfId="0" applyFont="1" applyAlignment="1" applyProtection="1">
      <alignment horizontal="right" wrapText="1"/>
      <protection locked="0"/>
    </xf>
    <xf numFmtId="0" fontId="13" fillId="0" borderId="14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12" xfId="0" applyNumberFormat="1" applyFont="1" applyBorder="1" applyAlignment="1">
      <alignment horizontal="right" vertical="center" wrapText="1"/>
    </xf>
    <xf numFmtId="4" fontId="7" fillId="0" borderId="2" xfId="1" applyNumberFormat="1" applyFont="1">
      <alignment horizontal="right" vertical="center"/>
    </xf>
    <xf numFmtId="0" fontId="3" fillId="0" borderId="12" xfId="0" applyFont="1" applyBorder="1" applyAlignment="1" applyProtection="1">
      <alignment horizontal="left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4" fillId="2" borderId="1" xfId="0" quotePrefix="1" applyFont="1" applyFill="1" applyAlignment="1" applyProtection="1">
      <alignment horizontal="center" vertical="center" wrapText="1"/>
      <protection locked="0"/>
    </xf>
    <xf numFmtId="0" fontId="0" fillId="0" borderId="1" xfId="0"/>
    <xf numFmtId="0" fontId="3" fillId="2" borderId="1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4" fillId="2" borderId="1" xfId="0" applyFont="1" applyFill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4" fillId="0" borderId="1" xfId="0" applyFont="1" applyAlignment="1">
      <alignment horizontal="center" vertical="center"/>
    </xf>
    <xf numFmtId="0" fontId="5" fillId="0" borderId="1" xfId="0" applyFont="1"/>
    <xf numFmtId="0" fontId="5" fillId="0" borderId="1" xfId="0" applyFont="1" applyProtection="1">
      <protection locked="0"/>
    </xf>
    <xf numFmtId="0" fontId="3" fillId="0" borderId="1" xfId="0" applyFont="1" applyAlignment="1">
      <alignment horizontal="left" vertical="center"/>
    </xf>
    <xf numFmtId="0" fontId="2" fillId="2" borderId="1" xfId="0" applyFont="1" applyFill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5" fillId="0" borderId="1" xfId="0" applyFont="1" applyAlignment="1" applyProtection="1">
      <alignment horizontal="center" vertical="center"/>
      <protection locked="0"/>
    </xf>
    <xf numFmtId="0" fontId="15" fillId="0" borderId="1" xfId="0" applyFont="1" applyAlignment="1">
      <alignment horizontal="center" vertical="center"/>
    </xf>
    <xf numFmtId="0" fontId="3" fillId="0" borderId="1" xfId="0" applyFont="1" applyAlignment="1" applyProtection="1">
      <alignment horizontal="left" vertical="center"/>
      <protection locked="0"/>
    </xf>
    <xf numFmtId="0" fontId="13" fillId="0" borderId="1" xfId="0" applyFont="1" applyAlignment="1">
      <alignment horizontal="left" vertical="center"/>
    </xf>
    <xf numFmtId="0" fontId="13" fillId="0" borderId="1" xfId="0" applyFont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 indent="1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6" fillId="0" borderId="1" xfId="0" quotePrefix="1" applyFont="1" applyAlignment="1">
      <alignment horizontal="center" vertical="center"/>
    </xf>
    <xf numFmtId="0" fontId="12" fillId="0" borderId="1" xfId="0" quotePrefix="1" applyFont="1" applyAlignment="1" applyProtection="1">
      <alignment horizontal="center" vertical="center" wrapText="1"/>
      <protection locked="0"/>
    </xf>
    <xf numFmtId="0" fontId="12" fillId="0" borderId="1" xfId="0" applyFont="1" applyAlignment="1" applyProtection="1">
      <alignment horizontal="center" vertical="center" wrapText="1"/>
      <protection locked="0"/>
    </xf>
    <xf numFmtId="0" fontId="12" fillId="0" borderId="1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Alignment="1" applyProtection="1">
      <alignment horizontal="right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left" vertical="center"/>
    </xf>
    <xf numFmtId="176" fontId="8" fillId="0" borderId="16" xfId="0" applyNumberFormat="1" applyFont="1" applyBorder="1" applyAlignment="1">
      <alignment horizontal="left" vertical="center"/>
    </xf>
    <xf numFmtId="0" fontId="16" fillId="0" borderId="1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Protection="1">
      <protection locked="0"/>
    </xf>
    <xf numFmtId="0" fontId="13" fillId="0" borderId="1" xfId="0" applyFont="1"/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6" fillId="0" borderId="1" xfId="0" quotePrefix="1" applyFont="1" applyAlignment="1">
      <alignment horizontal="center" vertical="center" wrapText="1"/>
    </xf>
    <xf numFmtId="0" fontId="15" fillId="0" borderId="1" xfId="0" applyFont="1" applyAlignment="1">
      <alignment horizontal="center" vertical="center" wrapText="1"/>
    </xf>
    <xf numFmtId="0" fontId="15" fillId="0" borderId="1" xfId="0" applyFont="1" applyAlignment="1" applyProtection="1">
      <alignment horizontal="center" vertical="center" wrapText="1"/>
      <protection locked="0"/>
    </xf>
    <xf numFmtId="0" fontId="3" fillId="0" borderId="1" xfId="0" applyFont="1" applyAlignment="1">
      <alignment horizontal="left" vertical="center" wrapText="1"/>
    </xf>
    <xf numFmtId="0" fontId="13" fillId="0" borderId="1" xfId="0" applyFont="1" applyAlignment="1">
      <alignment wrapText="1"/>
    </xf>
    <xf numFmtId="0" fontId="2" fillId="0" borderId="1" xfId="0" applyFont="1" applyAlignment="1">
      <alignment horizontal="right" wrapText="1"/>
    </xf>
    <xf numFmtId="0" fontId="2" fillId="0" borderId="1" xfId="0" applyFont="1" applyAlignment="1">
      <alignment wrapText="1"/>
    </xf>
    <xf numFmtId="0" fontId="16" fillId="0" borderId="1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Alignment="1" applyProtection="1">
      <alignment horizontal="right" vertical="top" wrapText="1"/>
      <protection locked="0"/>
    </xf>
    <xf numFmtId="0" fontId="5" fillId="0" borderId="1" xfId="0" applyFont="1" applyAlignment="1" applyProtection="1">
      <alignment vertical="top"/>
      <protection locked="0"/>
    </xf>
    <xf numFmtId="0" fontId="5" fillId="0" borderId="1" xfId="0" applyFont="1" applyAlignment="1">
      <alignment vertical="top"/>
    </xf>
    <xf numFmtId="0" fontId="2" fillId="2" borderId="1" xfId="0" applyFont="1" applyFill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5" fillId="0" borderId="1" xfId="0" quotePrefix="1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9" fillId="0" borderId="1" xfId="0" applyFont="1"/>
  </cellXfs>
  <cellStyles count="9">
    <cellStyle name="DateStyle" xfId="4" xr:uid="{00000000-0005-0000-0000-000005000000}"/>
    <cellStyle name="DateTimeStyle" xfId="5" xr:uid="{00000000-0005-0000-0000-000006000000}"/>
    <cellStyle name="IntegralNumberStyle" xfId="7" xr:uid="{00000000-0005-0000-0000-000008000000}"/>
    <cellStyle name="MoneyStyle" xfId="1" xr:uid="{00000000-0005-0000-0000-000003000000}"/>
    <cellStyle name="NumberStyle" xfId="1" xr:uid="{00000000-0005-0000-0000-000001000000}"/>
    <cellStyle name="PercentStyle" xfId="6" xr:uid="{00000000-0005-0000-0000-000007000000}"/>
    <cellStyle name="TextStyle" xfId="2" xr:uid="{00000000-0005-0000-0000-000002000000}"/>
    <cellStyle name="TimeStyle" xfId="3" xr:uid="{00000000-0005-0000-0000-000004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BE8D-AEFB-4F61-B4DE-3C5BCE71581D}">
  <sheetPr>
    <outlinePr summaryRight="0"/>
  </sheetPr>
  <dimension ref="A1:D36"/>
  <sheetViews>
    <sheetView showGridLines="0" showZeros="0" workbookViewId="0"/>
  </sheetViews>
  <sheetFormatPr defaultColWidth="8.6328125" defaultRowHeight="12.75" customHeight="1"/>
  <cols>
    <col min="1" max="4" width="41" customWidth="1"/>
  </cols>
  <sheetData>
    <row r="1" spans="1:4" ht="15" customHeight="1">
      <c r="A1" s="1"/>
      <c r="B1" s="1"/>
      <c r="C1" s="1"/>
      <c r="D1" s="2" t="s">
        <v>0</v>
      </c>
    </row>
    <row r="2" spans="1:4" ht="41.25" customHeight="1">
      <c r="A2" s="100" t="str">
        <f>"2025"&amp;"年部门财务收支预算总表"</f>
        <v>2025年部门财务收支预算总表</v>
      </c>
      <c r="B2" s="101"/>
      <c r="C2" s="101"/>
      <c r="D2" s="101"/>
    </row>
    <row r="3" spans="1:4" ht="17.25" customHeight="1">
      <c r="A3" s="102" t="str">
        <f>"单位名称："&amp;"寻甸回族彝族自治县仁德街道办事处第二初级中学"</f>
        <v>单位名称：寻甸回族彝族自治县仁德街道办事处第二初级中学</v>
      </c>
      <c r="B3" s="103"/>
      <c r="D3" s="3" t="s">
        <v>1</v>
      </c>
    </row>
    <row r="4" spans="1:4" ht="23.25" customHeight="1">
      <c r="A4" s="104" t="s">
        <v>2</v>
      </c>
      <c r="B4" s="105"/>
      <c r="C4" s="104" t="s">
        <v>3</v>
      </c>
      <c r="D4" s="105"/>
    </row>
    <row r="5" spans="1:4" ht="24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7.25" customHeight="1">
      <c r="A6" s="5" t="s">
        <v>7</v>
      </c>
      <c r="B6" s="6">
        <v>23241058.170000002</v>
      </c>
      <c r="C6" s="5" t="s">
        <v>8</v>
      </c>
      <c r="D6" s="6"/>
    </row>
    <row r="7" spans="1:4" ht="17.25" customHeight="1">
      <c r="A7" s="5" t="s">
        <v>9</v>
      </c>
      <c r="B7" s="6"/>
      <c r="C7" s="5" t="s">
        <v>10</v>
      </c>
      <c r="D7" s="6"/>
    </row>
    <row r="8" spans="1:4" ht="17.25" customHeight="1">
      <c r="A8" s="5" t="s">
        <v>11</v>
      </c>
      <c r="B8" s="6"/>
      <c r="C8" s="7" t="s">
        <v>12</v>
      </c>
      <c r="D8" s="6"/>
    </row>
    <row r="9" spans="1:4" ht="17.25" customHeight="1">
      <c r="A9" s="5" t="s">
        <v>13</v>
      </c>
      <c r="B9" s="6"/>
      <c r="C9" s="7" t="s">
        <v>14</v>
      </c>
      <c r="D9" s="6"/>
    </row>
    <row r="10" spans="1:4" ht="17.25" customHeight="1">
      <c r="A10" s="5" t="s">
        <v>15</v>
      </c>
      <c r="B10" s="6"/>
      <c r="C10" s="7" t="s">
        <v>16</v>
      </c>
      <c r="D10" s="6">
        <v>24106895.59</v>
      </c>
    </row>
    <row r="11" spans="1:4" ht="17.25" customHeight="1">
      <c r="A11" s="5" t="s">
        <v>17</v>
      </c>
      <c r="B11" s="6"/>
      <c r="C11" s="7" t="s">
        <v>18</v>
      </c>
      <c r="D11" s="6"/>
    </row>
    <row r="12" spans="1:4" ht="17.25" customHeight="1">
      <c r="A12" s="5" t="s">
        <v>19</v>
      </c>
      <c r="B12" s="6"/>
      <c r="C12" s="8" t="s">
        <v>20</v>
      </c>
      <c r="D12" s="6"/>
    </row>
    <row r="13" spans="1:4" ht="17.25" customHeight="1">
      <c r="A13" s="5" t="s">
        <v>21</v>
      </c>
      <c r="B13" s="6"/>
      <c r="C13" s="8" t="s">
        <v>22</v>
      </c>
      <c r="D13" s="6">
        <v>3503100.47</v>
      </c>
    </row>
    <row r="14" spans="1:4" ht="17.25" customHeight="1">
      <c r="A14" s="5" t="s">
        <v>23</v>
      </c>
      <c r="B14" s="6"/>
      <c r="C14" s="8" t="s">
        <v>24</v>
      </c>
      <c r="D14" s="6">
        <v>2078036.21</v>
      </c>
    </row>
    <row r="15" spans="1:4" ht="17.25" customHeight="1">
      <c r="A15" s="5" t="s">
        <v>25</v>
      </c>
      <c r="B15" s="9"/>
      <c r="C15" s="8" t="s">
        <v>26</v>
      </c>
      <c r="D15" s="6"/>
    </row>
    <row r="16" spans="1:4" ht="17.25" customHeight="1">
      <c r="A16" s="10"/>
      <c r="B16" s="6"/>
      <c r="C16" s="8" t="s">
        <v>27</v>
      </c>
      <c r="D16" s="6"/>
    </row>
    <row r="17" spans="1:4" ht="17.25" customHeight="1">
      <c r="A17" s="11"/>
      <c r="B17" s="6"/>
      <c r="C17" s="8" t="s">
        <v>28</v>
      </c>
      <c r="D17" s="6"/>
    </row>
    <row r="18" spans="1:4" ht="17.25" customHeight="1">
      <c r="A18" s="11"/>
      <c r="B18" s="6"/>
      <c r="C18" s="8" t="s">
        <v>29</v>
      </c>
      <c r="D18" s="6"/>
    </row>
    <row r="19" spans="1:4" ht="17.25" customHeight="1">
      <c r="A19" s="11"/>
      <c r="B19" s="6"/>
      <c r="C19" s="8" t="s">
        <v>30</v>
      </c>
      <c r="D19" s="6"/>
    </row>
    <row r="20" spans="1:4" ht="17.25" customHeight="1">
      <c r="A20" s="11"/>
      <c r="B20" s="6"/>
      <c r="C20" s="8" t="s">
        <v>31</v>
      </c>
      <c r="D20" s="6"/>
    </row>
    <row r="21" spans="1:4" ht="17.25" customHeight="1">
      <c r="A21" s="11"/>
      <c r="B21" s="6"/>
      <c r="C21" s="8" t="s">
        <v>32</v>
      </c>
      <c r="D21" s="6"/>
    </row>
    <row r="22" spans="1:4" ht="17.25" customHeight="1">
      <c r="A22" s="11"/>
      <c r="B22" s="6"/>
      <c r="C22" s="8" t="s">
        <v>33</v>
      </c>
      <c r="D22" s="6"/>
    </row>
    <row r="23" spans="1:4" ht="17.25" customHeight="1">
      <c r="A23" s="11"/>
      <c r="B23" s="6"/>
      <c r="C23" s="8" t="s">
        <v>34</v>
      </c>
      <c r="D23" s="6"/>
    </row>
    <row r="24" spans="1:4" ht="17.25" customHeight="1">
      <c r="A24" s="11"/>
      <c r="B24" s="6"/>
      <c r="C24" s="8" t="s">
        <v>35</v>
      </c>
      <c r="D24" s="6">
        <v>1572528.36</v>
      </c>
    </row>
    <row r="25" spans="1:4" ht="17.25" customHeight="1">
      <c r="A25" s="11"/>
      <c r="B25" s="6"/>
      <c r="C25" s="8" t="s">
        <v>36</v>
      </c>
      <c r="D25" s="6"/>
    </row>
    <row r="26" spans="1:4" ht="17.25" customHeight="1">
      <c r="A26" s="11"/>
      <c r="B26" s="6"/>
      <c r="C26" s="10" t="s">
        <v>37</v>
      </c>
      <c r="D26" s="6"/>
    </row>
    <row r="27" spans="1:4" ht="17.25" customHeight="1">
      <c r="A27" s="11"/>
      <c r="B27" s="6"/>
      <c r="C27" s="8" t="s">
        <v>38</v>
      </c>
      <c r="D27" s="6"/>
    </row>
    <row r="28" spans="1:4" ht="16.5" customHeight="1">
      <c r="A28" s="11"/>
      <c r="B28" s="6"/>
      <c r="C28" s="8" t="s">
        <v>39</v>
      </c>
      <c r="D28" s="6"/>
    </row>
    <row r="29" spans="1:4" ht="16.5" customHeight="1">
      <c r="A29" s="11"/>
      <c r="B29" s="6"/>
      <c r="C29" s="10" t="s">
        <v>40</v>
      </c>
      <c r="D29" s="6"/>
    </row>
    <row r="30" spans="1:4" ht="17.25" customHeight="1">
      <c r="A30" s="11"/>
      <c r="B30" s="6"/>
      <c r="C30" s="10" t="s">
        <v>41</v>
      </c>
      <c r="D30" s="6"/>
    </row>
    <row r="31" spans="1:4" ht="17.25" customHeight="1">
      <c r="A31" s="11"/>
      <c r="B31" s="6"/>
      <c r="C31" s="8" t="s">
        <v>42</v>
      </c>
      <c r="D31" s="6"/>
    </row>
    <row r="32" spans="1:4" ht="16.5" customHeight="1">
      <c r="A32" s="11" t="s">
        <v>43</v>
      </c>
      <c r="B32" s="6">
        <v>23241058.170000002</v>
      </c>
      <c r="C32" s="11" t="s">
        <v>44</v>
      </c>
      <c r="D32" s="6">
        <v>31260560.629999999</v>
      </c>
    </row>
    <row r="33" spans="1:4" ht="16.5" customHeight="1">
      <c r="A33" s="10" t="s">
        <v>45</v>
      </c>
      <c r="B33" s="6">
        <v>8019502.46</v>
      </c>
      <c r="C33" s="10" t="s">
        <v>46</v>
      </c>
      <c r="D33" s="6"/>
    </row>
    <row r="34" spans="1:4" ht="16.5" customHeight="1">
      <c r="A34" s="8" t="s">
        <v>47</v>
      </c>
      <c r="B34" s="9">
        <v>8019502.46</v>
      </c>
      <c r="C34" s="8" t="s">
        <v>47</v>
      </c>
      <c r="D34" s="9"/>
    </row>
    <row r="35" spans="1:4" ht="16.5" customHeight="1">
      <c r="A35" s="8" t="s">
        <v>48</v>
      </c>
      <c r="B35" s="9"/>
      <c r="C35" s="8" t="s">
        <v>49</v>
      </c>
      <c r="D35" s="9"/>
    </row>
    <row r="36" spans="1:4" ht="16.5" customHeight="1">
      <c r="A36" s="12" t="s">
        <v>50</v>
      </c>
      <c r="B36" s="6">
        <v>31260560.629999999</v>
      </c>
      <c r="C36" s="12" t="s">
        <v>51</v>
      </c>
      <c r="D36" s="6">
        <v>31260560.629999999</v>
      </c>
    </row>
  </sheetData>
  <mergeCells count="4">
    <mergeCell ref="A2:D2"/>
    <mergeCell ref="A3:B3"/>
    <mergeCell ref="A4:B4"/>
    <mergeCell ref="C4:D4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1861-1696-60AF-A56A-3558F0AF46E3}">
  <sheetPr>
    <outlinePr summaryRight="0"/>
  </sheetPr>
  <dimension ref="A1:F10"/>
  <sheetViews>
    <sheetView showZeros="0" workbookViewId="0">
      <selection activeCell="A10" sqref="A10"/>
    </sheetView>
  </sheetViews>
  <sheetFormatPr defaultColWidth="9.08984375" defaultRowHeight="14.25" customHeight="1"/>
  <cols>
    <col min="1" max="1" width="32.08984375" customWidth="1"/>
    <col min="2" max="2" width="20.7265625" customWidth="1"/>
    <col min="3" max="3" width="32.08984375" customWidth="1"/>
    <col min="4" max="4" width="27.7265625" customWidth="1"/>
    <col min="5" max="6" width="36.7265625" customWidth="1"/>
  </cols>
  <sheetData>
    <row r="1" spans="1:6" ht="12" customHeight="1">
      <c r="A1" s="67">
        <v>1</v>
      </c>
      <c r="B1" s="68">
        <v>0</v>
      </c>
      <c r="C1" s="67">
        <v>1</v>
      </c>
      <c r="D1" s="33"/>
      <c r="E1" s="33"/>
      <c r="F1" s="58" t="s">
        <v>401</v>
      </c>
    </row>
    <row r="2" spans="1:6" ht="42" customHeight="1">
      <c r="A2" s="190" t="str">
        <f>"2025"&amp;"年部门政府性基金预算支出预算表"</f>
        <v>2025年部门政府性基金预算支出预算表</v>
      </c>
      <c r="B2" s="191" t="s">
        <v>402</v>
      </c>
      <c r="C2" s="192"/>
      <c r="D2" s="137"/>
      <c r="E2" s="137"/>
      <c r="F2" s="137"/>
    </row>
    <row r="3" spans="1:6" ht="13.5" customHeight="1">
      <c r="A3" s="161" t="str">
        <f>"单位名称："&amp;"寻甸回族彝族自治县仁德街道办事处第二初级中学"</f>
        <v>单位名称：寻甸回族彝族自治县仁德街道办事处第二初级中学</v>
      </c>
      <c r="B3" s="161" t="s">
        <v>403</v>
      </c>
      <c r="C3" s="196"/>
      <c r="D3" s="33"/>
      <c r="E3" s="33"/>
      <c r="F3" s="58" t="s">
        <v>1</v>
      </c>
    </row>
    <row r="4" spans="1:6" ht="19.5" customHeight="1">
      <c r="A4" s="147" t="s">
        <v>185</v>
      </c>
      <c r="B4" s="194" t="s">
        <v>72</v>
      </c>
      <c r="C4" s="147" t="s">
        <v>73</v>
      </c>
      <c r="D4" s="174" t="s">
        <v>404</v>
      </c>
      <c r="E4" s="145"/>
      <c r="F4" s="146"/>
    </row>
    <row r="5" spans="1:6" ht="18.75" customHeight="1">
      <c r="A5" s="168"/>
      <c r="B5" s="195"/>
      <c r="C5" s="168"/>
      <c r="D5" s="69" t="s">
        <v>55</v>
      </c>
      <c r="E5" s="53" t="s">
        <v>75</v>
      </c>
      <c r="F5" s="69" t="s">
        <v>76</v>
      </c>
    </row>
    <row r="6" spans="1:6" ht="18.75" customHeight="1">
      <c r="A6" s="63">
        <v>1</v>
      </c>
      <c r="B6" s="70" t="s">
        <v>83</v>
      </c>
      <c r="C6" s="63">
        <v>3</v>
      </c>
      <c r="D6" s="36">
        <v>4</v>
      </c>
      <c r="E6" s="36">
        <v>5</v>
      </c>
      <c r="F6" s="36">
        <v>6</v>
      </c>
    </row>
    <row r="7" spans="1:6" ht="21" customHeight="1">
      <c r="A7" s="66"/>
      <c r="B7" s="66"/>
      <c r="C7" s="66"/>
      <c r="D7" s="6"/>
      <c r="E7" s="6"/>
      <c r="F7" s="6"/>
    </row>
    <row r="8" spans="1:6" ht="21" customHeight="1">
      <c r="A8" s="66"/>
      <c r="B8" s="66"/>
      <c r="C8" s="66"/>
      <c r="D8" s="6"/>
      <c r="E8" s="6"/>
      <c r="F8" s="6"/>
    </row>
    <row r="9" spans="1:6" ht="18.75" customHeight="1">
      <c r="A9" s="111" t="s">
        <v>175</v>
      </c>
      <c r="B9" s="111" t="s">
        <v>175</v>
      </c>
      <c r="C9" s="193" t="s">
        <v>175</v>
      </c>
      <c r="D9" s="6"/>
      <c r="E9" s="6"/>
      <c r="F9" s="6"/>
    </row>
    <row r="10" spans="1:6" ht="14.25" customHeight="1">
      <c r="A10" s="241" t="s">
        <v>465</v>
      </c>
    </row>
  </sheetData>
  <mergeCells count="7">
    <mergeCell ref="A2:F2"/>
    <mergeCell ref="A9:C9"/>
    <mergeCell ref="D4:F4"/>
    <mergeCell ref="B4:B5"/>
    <mergeCell ref="C4:C5"/>
    <mergeCell ref="A4:A5"/>
    <mergeCell ref="A3:C3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B623C-D881-278B-F2E3-F091AC2B600C}">
  <sheetPr>
    <outlinePr summaryRight="0"/>
  </sheetPr>
  <dimension ref="A1:S11"/>
  <sheetViews>
    <sheetView showZeros="0" workbookViewId="0">
      <selection activeCell="A11" sqref="A11"/>
    </sheetView>
  </sheetViews>
  <sheetFormatPr defaultColWidth="9.08984375" defaultRowHeight="14.25" customHeight="1"/>
  <cols>
    <col min="1" max="2" width="32.6328125" customWidth="1"/>
    <col min="3" max="3" width="41.08984375" customWidth="1"/>
    <col min="4" max="4" width="21.7265625" customWidth="1"/>
    <col min="5" max="5" width="35.26953125" customWidth="1"/>
    <col min="6" max="6" width="7.7265625" customWidth="1"/>
    <col min="7" max="7" width="11.08984375" customWidth="1"/>
    <col min="8" max="8" width="13.26953125" customWidth="1"/>
    <col min="9" max="18" width="20" customWidth="1"/>
    <col min="19" max="19" width="19.90625" customWidth="1"/>
  </cols>
  <sheetData>
    <row r="1" spans="1:19" ht="15.75" customHeight="1">
      <c r="B1" s="48"/>
      <c r="C1" s="48"/>
      <c r="R1" s="49"/>
      <c r="S1" s="49" t="s">
        <v>405</v>
      </c>
    </row>
    <row r="2" spans="1:19" ht="41.25" customHeight="1">
      <c r="A2" s="201" t="str">
        <f>"2025"&amp;"年部门政府采购预算表"</f>
        <v>2025年部门政府采购预算表</v>
      </c>
      <c r="B2" s="159"/>
      <c r="C2" s="159"/>
      <c r="D2" s="160"/>
      <c r="E2" s="160"/>
      <c r="F2" s="160"/>
      <c r="G2" s="160"/>
      <c r="H2" s="160"/>
      <c r="I2" s="160"/>
      <c r="J2" s="160"/>
      <c r="K2" s="160"/>
      <c r="L2" s="160"/>
      <c r="M2" s="159"/>
      <c r="N2" s="160"/>
      <c r="O2" s="160"/>
      <c r="P2" s="159"/>
      <c r="Q2" s="160"/>
      <c r="R2" s="159"/>
      <c r="S2" s="159"/>
    </row>
    <row r="3" spans="1:19" ht="18.75" customHeight="1">
      <c r="A3" s="152" t="str">
        <f>"单位名称："&amp;"寻甸回族彝族自治县仁德街道办事处第二初级中学"</f>
        <v>单位名称：寻甸回族彝族自治县仁德街道办事处第二初级中学</v>
      </c>
      <c r="B3" s="206"/>
      <c r="C3" s="206"/>
      <c r="D3" s="207"/>
      <c r="E3" s="207"/>
      <c r="F3" s="207"/>
      <c r="G3" s="207"/>
      <c r="H3" s="207"/>
      <c r="I3" s="51"/>
      <c r="J3" s="51"/>
      <c r="K3" s="51"/>
      <c r="L3" s="51"/>
      <c r="R3" s="71"/>
      <c r="S3" s="58" t="s">
        <v>1</v>
      </c>
    </row>
    <row r="4" spans="1:19" ht="15.75" customHeight="1">
      <c r="A4" s="181" t="s">
        <v>184</v>
      </c>
      <c r="B4" s="213" t="s">
        <v>185</v>
      </c>
      <c r="C4" s="213" t="s">
        <v>406</v>
      </c>
      <c r="D4" s="202" t="s">
        <v>407</v>
      </c>
      <c r="E4" s="202" t="s">
        <v>408</v>
      </c>
      <c r="F4" s="202" t="s">
        <v>409</v>
      </c>
      <c r="G4" s="202" t="s">
        <v>410</v>
      </c>
      <c r="H4" s="202" t="s">
        <v>411</v>
      </c>
      <c r="I4" s="205" t="s">
        <v>192</v>
      </c>
      <c r="J4" s="205"/>
      <c r="K4" s="205"/>
      <c r="L4" s="205"/>
      <c r="M4" s="172"/>
      <c r="N4" s="205"/>
      <c r="O4" s="205"/>
      <c r="P4" s="169"/>
      <c r="Q4" s="205"/>
      <c r="R4" s="172"/>
      <c r="S4" s="170"/>
    </row>
    <row r="5" spans="1:19" ht="17.25" customHeight="1">
      <c r="A5" s="182"/>
      <c r="B5" s="214"/>
      <c r="C5" s="214"/>
      <c r="D5" s="203"/>
      <c r="E5" s="203"/>
      <c r="F5" s="203"/>
      <c r="G5" s="203"/>
      <c r="H5" s="203"/>
      <c r="I5" s="203" t="s">
        <v>55</v>
      </c>
      <c r="J5" s="203" t="s">
        <v>58</v>
      </c>
      <c r="K5" s="203" t="s">
        <v>412</v>
      </c>
      <c r="L5" s="203" t="s">
        <v>413</v>
      </c>
      <c r="M5" s="208" t="s">
        <v>414</v>
      </c>
      <c r="N5" s="216" t="s">
        <v>415</v>
      </c>
      <c r="O5" s="216"/>
      <c r="P5" s="217"/>
      <c r="Q5" s="216"/>
      <c r="R5" s="218"/>
      <c r="S5" s="215"/>
    </row>
    <row r="6" spans="1:19" ht="54" customHeight="1">
      <c r="A6" s="183"/>
      <c r="B6" s="215"/>
      <c r="C6" s="215"/>
      <c r="D6" s="204"/>
      <c r="E6" s="204"/>
      <c r="F6" s="204"/>
      <c r="G6" s="204"/>
      <c r="H6" s="204"/>
      <c r="I6" s="204"/>
      <c r="J6" s="204" t="s">
        <v>57</v>
      </c>
      <c r="K6" s="204"/>
      <c r="L6" s="204"/>
      <c r="M6" s="209"/>
      <c r="N6" s="73" t="s">
        <v>57</v>
      </c>
      <c r="O6" s="73" t="s">
        <v>64</v>
      </c>
      <c r="P6" s="72" t="s">
        <v>65</v>
      </c>
      <c r="Q6" s="73" t="s">
        <v>66</v>
      </c>
      <c r="R6" s="74" t="s">
        <v>67</v>
      </c>
      <c r="S6" s="72" t="s">
        <v>68</v>
      </c>
    </row>
    <row r="7" spans="1:19" ht="18" customHeight="1">
      <c r="A7" s="75">
        <v>1</v>
      </c>
      <c r="B7" s="75" t="s">
        <v>83</v>
      </c>
      <c r="C7" s="76">
        <v>3</v>
      </c>
      <c r="D7" s="76">
        <v>4</v>
      </c>
      <c r="E7" s="75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  <c r="O7" s="75">
        <v>15</v>
      </c>
      <c r="P7" s="75">
        <v>16</v>
      </c>
      <c r="Q7" s="75">
        <v>17</v>
      </c>
      <c r="R7" s="75">
        <v>18</v>
      </c>
      <c r="S7" s="75">
        <v>19</v>
      </c>
    </row>
    <row r="8" spans="1:19" ht="21" customHeight="1">
      <c r="A8" s="77"/>
      <c r="B8" s="78"/>
      <c r="C8" s="78"/>
      <c r="D8" s="79"/>
      <c r="E8" s="79"/>
      <c r="F8" s="79"/>
      <c r="G8" s="80"/>
      <c r="H8" s="6"/>
      <c r="I8" s="6"/>
      <c r="J8" s="6"/>
      <c r="K8" s="6"/>
      <c r="L8" s="6"/>
      <c r="M8" s="6"/>
      <c r="N8" s="6"/>
      <c r="O8" s="6"/>
      <c r="P8" s="9"/>
      <c r="Q8" s="9"/>
      <c r="R8" s="6"/>
      <c r="S8" s="6"/>
    </row>
    <row r="9" spans="1:19" ht="21" customHeight="1">
      <c r="A9" s="210" t="s">
        <v>175</v>
      </c>
      <c r="B9" s="211"/>
      <c r="C9" s="211"/>
      <c r="D9" s="212"/>
      <c r="E9" s="212"/>
      <c r="F9" s="212"/>
      <c r="G9" s="119"/>
      <c r="H9" s="6"/>
      <c r="I9" s="6"/>
      <c r="J9" s="6"/>
      <c r="K9" s="6"/>
      <c r="L9" s="6"/>
      <c r="M9" s="6"/>
      <c r="N9" s="6"/>
      <c r="O9" s="6"/>
      <c r="P9" s="9"/>
      <c r="Q9" s="9"/>
      <c r="R9" s="6"/>
      <c r="S9" s="6"/>
    </row>
    <row r="10" spans="1:19" ht="21" customHeight="1">
      <c r="A10" s="197" t="s">
        <v>416</v>
      </c>
      <c r="B10" s="198"/>
      <c r="C10" s="198"/>
      <c r="D10" s="197"/>
      <c r="E10" s="197"/>
      <c r="F10" s="197"/>
      <c r="G10" s="199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</row>
    <row r="11" spans="1:19" ht="14.25" customHeight="1">
      <c r="A11" s="241" t="s">
        <v>466</v>
      </c>
    </row>
  </sheetData>
  <mergeCells count="19">
    <mergeCell ref="C4:C6"/>
    <mergeCell ref="B4:B6"/>
    <mergeCell ref="N5:S5"/>
    <mergeCell ref="A10:S10"/>
    <mergeCell ref="A2:S2"/>
    <mergeCell ref="A4:A6"/>
    <mergeCell ref="D4:D6"/>
    <mergeCell ref="E4:E6"/>
    <mergeCell ref="F4:F6"/>
    <mergeCell ref="G4:G6"/>
    <mergeCell ref="H4:H6"/>
    <mergeCell ref="I4:S4"/>
    <mergeCell ref="K5:K6"/>
    <mergeCell ref="L5:L6"/>
    <mergeCell ref="A3:H3"/>
    <mergeCell ref="M5:M6"/>
    <mergeCell ref="I5:I6"/>
    <mergeCell ref="A9:G9"/>
    <mergeCell ref="J5:J6"/>
  </mergeCells>
  <phoneticPr fontId="1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D3431-B846-663E-2DC9-2E76EB614527}">
  <sheetPr>
    <outlinePr summaryRight="0"/>
  </sheetPr>
  <dimension ref="A1:T10"/>
  <sheetViews>
    <sheetView showZeros="0" workbookViewId="0">
      <selection activeCell="A10" sqref="A10"/>
    </sheetView>
  </sheetViews>
  <sheetFormatPr defaultColWidth="9.08984375" defaultRowHeight="14.25" customHeight="1"/>
  <cols>
    <col min="1" max="5" width="39.08984375" customWidth="1"/>
    <col min="6" max="6" width="27.6328125" customWidth="1"/>
    <col min="7" max="7" width="28.6328125" customWidth="1"/>
    <col min="8" max="8" width="28.08984375" customWidth="1"/>
    <col min="9" max="9" width="39.08984375" customWidth="1"/>
    <col min="10" max="18" width="20.36328125" customWidth="1"/>
    <col min="19" max="20" width="20.26953125" customWidth="1"/>
  </cols>
  <sheetData>
    <row r="1" spans="1:20" ht="16.5" customHeight="1">
      <c r="A1" s="81"/>
      <c r="B1" s="48"/>
      <c r="C1" s="48"/>
      <c r="D1" s="48"/>
      <c r="E1" s="48"/>
      <c r="F1" s="48"/>
      <c r="G1" s="48"/>
      <c r="H1" s="81"/>
      <c r="I1" s="81"/>
      <c r="J1" s="81"/>
      <c r="K1" s="81"/>
      <c r="L1" s="81"/>
      <c r="M1" s="81"/>
      <c r="N1" s="82"/>
      <c r="O1" s="81"/>
      <c r="P1" s="81"/>
      <c r="Q1" s="48"/>
      <c r="R1" s="81"/>
      <c r="S1" s="83"/>
      <c r="T1" s="83" t="s">
        <v>417</v>
      </c>
    </row>
    <row r="2" spans="1:20" ht="41.25" customHeight="1">
      <c r="A2" s="219" t="str">
        <f>"2025"&amp;"年部门政府购买服务预算表"</f>
        <v>2025年部门政府购买服务预算表</v>
      </c>
      <c r="B2" s="159"/>
      <c r="C2" s="159"/>
      <c r="D2" s="159"/>
      <c r="E2" s="159"/>
      <c r="F2" s="159"/>
      <c r="G2" s="159"/>
      <c r="H2" s="220"/>
      <c r="I2" s="220"/>
      <c r="J2" s="220"/>
      <c r="K2" s="220"/>
      <c r="L2" s="220"/>
      <c r="M2" s="220"/>
      <c r="N2" s="221"/>
      <c r="O2" s="220"/>
      <c r="P2" s="220"/>
      <c r="Q2" s="159"/>
      <c r="R2" s="220"/>
      <c r="S2" s="221"/>
      <c r="T2" s="159"/>
    </row>
    <row r="3" spans="1:20" ht="22.5" customHeight="1">
      <c r="A3" s="222" t="str">
        <f>"单位名称："&amp;"寻甸回族彝族自治县仁德街道办事处第二初级中学"</f>
        <v>单位名称：寻甸回族彝族自治县仁德街道办事处第二初级中学</v>
      </c>
      <c r="B3" s="206"/>
      <c r="C3" s="206"/>
      <c r="D3" s="206"/>
      <c r="E3" s="206"/>
      <c r="F3" s="206"/>
      <c r="G3" s="206"/>
      <c r="H3" s="223"/>
      <c r="I3" s="223"/>
      <c r="J3" s="84"/>
      <c r="K3" s="84"/>
      <c r="L3" s="84"/>
      <c r="M3" s="84"/>
      <c r="N3" s="82"/>
      <c r="O3" s="81"/>
      <c r="P3" s="81"/>
      <c r="Q3" s="48"/>
      <c r="R3" s="81"/>
      <c r="S3" s="85"/>
      <c r="T3" s="83" t="s">
        <v>1</v>
      </c>
    </row>
    <row r="4" spans="1:20" ht="24" customHeight="1">
      <c r="A4" s="181" t="s">
        <v>184</v>
      </c>
      <c r="B4" s="213" t="s">
        <v>185</v>
      </c>
      <c r="C4" s="213" t="s">
        <v>406</v>
      </c>
      <c r="D4" s="213" t="s">
        <v>418</v>
      </c>
      <c r="E4" s="213" t="s">
        <v>419</v>
      </c>
      <c r="F4" s="213" t="s">
        <v>420</v>
      </c>
      <c r="G4" s="213" t="s">
        <v>421</v>
      </c>
      <c r="H4" s="202" t="s">
        <v>422</v>
      </c>
      <c r="I4" s="202" t="s">
        <v>423</v>
      </c>
      <c r="J4" s="205" t="s">
        <v>192</v>
      </c>
      <c r="K4" s="205"/>
      <c r="L4" s="205"/>
      <c r="M4" s="205"/>
      <c r="N4" s="172"/>
      <c r="O4" s="205"/>
      <c r="P4" s="205"/>
      <c r="Q4" s="169"/>
      <c r="R4" s="205"/>
      <c r="S4" s="172"/>
      <c r="T4" s="170"/>
    </row>
    <row r="5" spans="1:20" ht="24" customHeight="1">
      <c r="A5" s="182"/>
      <c r="B5" s="214"/>
      <c r="C5" s="214"/>
      <c r="D5" s="214"/>
      <c r="E5" s="214"/>
      <c r="F5" s="214"/>
      <c r="G5" s="214"/>
      <c r="H5" s="203"/>
      <c r="I5" s="203"/>
      <c r="J5" s="203" t="s">
        <v>55</v>
      </c>
      <c r="K5" s="203" t="s">
        <v>58</v>
      </c>
      <c r="L5" s="203" t="s">
        <v>412</v>
      </c>
      <c r="M5" s="203" t="s">
        <v>413</v>
      </c>
      <c r="N5" s="208" t="s">
        <v>414</v>
      </c>
      <c r="O5" s="216" t="s">
        <v>415</v>
      </c>
      <c r="P5" s="216"/>
      <c r="Q5" s="217"/>
      <c r="R5" s="216"/>
      <c r="S5" s="218"/>
      <c r="T5" s="215"/>
    </row>
    <row r="6" spans="1:20" ht="54" customHeight="1">
      <c r="A6" s="183"/>
      <c r="B6" s="215"/>
      <c r="C6" s="215"/>
      <c r="D6" s="215"/>
      <c r="E6" s="215"/>
      <c r="F6" s="215"/>
      <c r="G6" s="215"/>
      <c r="H6" s="204"/>
      <c r="I6" s="204"/>
      <c r="J6" s="204"/>
      <c r="K6" s="204" t="s">
        <v>57</v>
      </c>
      <c r="L6" s="204"/>
      <c r="M6" s="204"/>
      <c r="N6" s="209"/>
      <c r="O6" s="73" t="s">
        <v>57</v>
      </c>
      <c r="P6" s="73" t="s">
        <v>64</v>
      </c>
      <c r="Q6" s="72" t="s">
        <v>65</v>
      </c>
      <c r="R6" s="73" t="s">
        <v>66</v>
      </c>
      <c r="S6" s="74" t="s">
        <v>67</v>
      </c>
      <c r="T6" s="72" t="s">
        <v>68</v>
      </c>
    </row>
    <row r="7" spans="1:20" ht="17.25" customHeight="1">
      <c r="A7" s="35">
        <v>1</v>
      </c>
      <c r="B7" s="72">
        <v>2</v>
      </c>
      <c r="C7" s="35">
        <v>3</v>
      </c>
      <c r="D7" s="35">
        <v>4</v>
      </c>
      <c r="E7" s="72">
        <v>5</v>
      </c>
      <c r="F7" s="35">
        <v>6</v>
      </c>
      <c r="G7" s="35">
        <v>7</v>
      </c>
      <c r="H7" s="72">
        <v>8</v>
      </c>
      <c r="I7" s="35">
        <v>9</v>
      </c>
      <c r="J7" s="35">
        <v>10</v>
      </c>
      <c r="K7" s="72">
        <v>11</v>
      </c>
      <c r="L7" s="35">
        <v>12</v>
      </c>
      <c r="M7" s="35">
        <v>13</v>
      </c>
      <c r="N7" s="72">
        <v>14</v>
      </c>
      <c r="O7" s="35">
        <v>15</v>
      </c>
      <c r="P7" s="35">
        <v>16</v>
      </c>
      <c r="Q7" s="72">
        <v>17</v>
      </c>
      <c r="R7" s="35">
        <v>18</v>
      </c>
      <c r="S7" s="35">
        <v>19</v>
      </c>
      <c r="T7" s="35">
        <v>20</v>
      </c>
    </row>
    <row r="8" spans="1:20" ht="21" customHeight="1">
      <c r="A8" s="77"/>
      <c r="B8" s="78"/>
      <c r="C8" s="78"/>
      <c r="D8" s="78"/>
      <c r="E8" s="78"/>
      <c r="F8" s="78"/>
      <c r="G8" s="78"/>
      <c r="H8" s="79"/>
      <c r="I8" s="79"/>
      <c r="J8" s="6"/>
      <c r="K8" s="6"/>
      <c r="L8" s="6"/>
      <c r="M8" s="6"/>
      <c r="N8" s="6"/>
      <c r="O8" s="6"/>
      <c r="P8" s="6"/>
      <c r="Q8" s="9"/>
      <c r="R8" s="9"/>
      <c r="S8" s="6"/>
      <c r="T8" s="6"/>
    </row>
    <row r="9" spans="1:20" ht="21" customHeight="1">
      <c r="A9" s="210" t="s">
        <v>175</v>
      </c>
      <c r="B9" s="211"/>
      <c r="C9" s="211"/>
      <c r="D9" s="211"/>
      <c r="E9" s="211"/>
      <c r="F9" s="211"/>
      <c r="G9" s="211"/>
      <c r="H9" s="212"/>
      <c r="I9" s="118"/>
      <c r="J9" s="6"/>
      <c r="K9" s="6"/>
      <c r="L9" s="6"/>
      <c r="M9" s="6"/>
      <c r="N9" s="6"/>
      <c r="O9" s="6"/>
      <c r="P9" s="6"/>
      <c r="Q9" s="9"/>
      <c r="R9" s="9"/>
      <c r="S9" s="6"/>
      <c r="T9" s="6"/>
    </row>
    <row r="10" spans="1:20" ht="14.25" customHeight="1">
      <c r="A10" s="241" t="s">
        <v>467</v>
      </c>
    </row>
  </sheetData>
  <mergeCells count="19">
    <mergeCell ref="A9:I9"/>
    <mergeCell ref="K5:K6"/>
    <mergeCell ref="B4:B6"/>
    <mergeCell ref="C4:C6"/>
    <mergeCell ref="F4:F6"/>
    <mergeCell ref="G4:G6"/>
    <mergeCell ref="D4:D6"/>
    <mergeCell ref="E4:E6"/>
    <mergeCell ref="A2:T2"/>
    <mergeCell ref="A4:A6"/>
    <mergeCell ref="H4:H6"/>
    <mergeCell ref="I4:I6"/>
    <mergeCell ref="J4:T4"/>
    <mergeCell ref="L5:L6"/>
    <mergeCell ref="M5:M6"/>
    <mergeCell ref="A3:I3"/>
    <mergeCell ref="N5:N6"/>
    <mergeCell ref="J5:J6"/>
    <mergeCell ref="O5:T5"/>
  </mergeCells>
  <phoneticPr fontId="1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CCE9-1C85-911B-05DF-EAEE5ABF5157}">
  <sheetPr>
    <outlinePr summaryRight="0"/>
  </sheetPr>
  <dimension ref="A1:X9"/>
  <sheetViews>
    <sheetView showZeros="0" workbookViewId="0">
      <selection activeCell="A9" sqref="A9"/>
    </sheetView>
  </sheetViews>
  <sheetFormatPr defaultColWidth="9.08984375" defaultRowHeight="14.25" customHeight="1"/>
  <cols>
    <col min="1" max="1" width="37.7265625" customWidth="1"/>
    <col min="2" max="24" width="20" customWidth="1"/>
  </cols>
  <sheetData>
    <row r="1" spans="1:24" ht="17.25" customHeight="1">
      <c r="D1" s="31"/>
      <c r="W1" s="49"/>
      <c r="X1" s="49" t="s">
        <v>424</v>
      </c>
    </row>
    <row r="2" spans="1:24" ht="41.25" customHeight="1">
      <c r="A2" s="201" t="str">
        <f>"2025"&amp;"年县对下转移支付预算表"</f>
        <v>2025年县对下转移支付预算表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59"/>
      <c r="X2" s="159"/>
    </row>
    <row r="3" spans="1:24" ht="18" customHeight="1">
      <c r="A3" s="222" t="str">
        <f>"单位名称："&amp;"寻甸回族彝族自治县仁德街道办事处第二初级中学"</f>
        <v>单位名称：寻甸回族彝族自治县仁德街道办事处第二初级中学</v>
      </c>
      <c r="B3" s="223"/>
      <c r="C3" s="223"/>
      <c r="D3" s="224"/>
      <c r="E3" s="225"/>
      <c r="F3" s="225"/>
      <c r="G3" s="225"/>
      <c r="H3" s="225"/>
      <c r="I3" s="225"/>
      <c r="W3" s="71"/>
      <c r="X3" s="71" t="s">
        <v>1</v>
      </c>
    </row>
    <row r="4" spans="1:24" ht="19.5" customHeight="1">
      <c r="A4" s="186" t="s">
        <v>425</v>
      </c>
      <c r="B4" s="174" t="s">
        <v>192</v>
      </c>
      <c r="C4" s="145"/>
      <c r="D4" s="145"/>
      <c r="E4" s="174" t="s">
        <v>426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69"/>
      <c r="X4" s="170"/>
    </row>
    <row r="5" spans="1:24" ht="40.5" customHeight="1">
      <c r="A5" s="148"/>
      <c r="B5" s="52" t="s">
        <v>55</v>
      </c>
      <c r="C5" s="59" t="s">
        <v>58</v>
      </c>
      <c r="D5" s="86" t="s">
        <v>412</v>
      </c>
      <c r="E5" s="87" t="s">
        <v>427</v>
      </c>
      <c r="F5" s="87" t="s">
        <v>428</v>
      </c>
      <c r="G5" s="87" t="s">
        <v>429</v>
      </c>
      <c r="H5" s="87" t="s">
        <v>430</v>
      </c>
      <c r="I5" s="87" t="s">
        <v>431</v>
      </c>
      <c r="J5" s="87" t="s">
        <v>432</v>
      </c>
      <c r="K5" s="87" t="s">
        <v>433</v>
      </c>
      <c r="L5" s="87" t="s">
        <v>434</v>
      </c>
      <c r="M5" s="87" t="s">
        <v>435</v>
      </c>
      <c r="N5" s="87" t="s">
        <v>436</v>
      </c>
      <c r="O5" s="87" t="s">
        <v>437</v>
      </c>
      <c r="P5" s="87" t="s">
        <v>438</v>
      </c>
      <c r="Q5" s="87" t="s">
        <v>439</v>
      </c>
      <c r="R5" s="87" t="s">
        <v>440</v>
      </c>
      <c r="S5" s="87" t="s">
        <v>441</v>
      </c>
      <c r="T5" s="87" t="s">
        <v>442</v>
      </c>
      <c r="U5" s="87" t="s">
        <v>443</v>
      </c>
      <c r="V5" s="87" t="s">
        <v>444</v>
      </c>
      <c r="W5" s="87" t="s">
        <v>445</v>
      </c>
      <c r="X5" s="88" t="s">
        <v>446</v>
      </c>
    </row>
    <row r="6" spans="1:24" ht="19.5" customHeight="1">
      <c r="A6" s="61">
        <v>1</v>
      </c>
      <c r="B6" s="61">
        <v>2</v>
      </c>
      <c r="C6" s="61">
        <v>3</v>
      </c>
      <c r="D6" s="41">
        <v>4</v>
      </c>
      <c r="E6" s="54">
        <v>5</v>
      </c>
      <c r="F6" s="61">
        <v>6</v>
      </c>
      <c r="G6" s="61">
        <v>7</v>
      </c>
      <c r="H6" s="41">
        <v>8</v>
      </c>
      <c r="I6" s="61">
        <v>9</v>
      </c>
      <c r="J6" s="61">
        <v>10</v>
      </c>
      <c r="K6" s="61">
        <v>11</v>
      </c>
      <c r="L6" s="41">
        <v>12</v>
      </c>
      <c r="M6" s="61">
        <v>13</v>
      </c>
      <c r="N6" s="61">
        <v>14</v>
      </c>
      <c r="O6" s="61">
        <v>15</v>
      </c>
      <c r="P6" s="41">
        <v>16</v>
      </c>
      <c r="Q6" s="61">
        <v>17</v>
      </c>
      <c r="R6" s="61">
        <v>18</v>
      </c>
      <c r="S6" s="61">
        <v>19</v>
      </c>
      <c r="T6" s="41">
        <v>20</v>
      </c>
      <c r="U6" s="41">
        <v>21</v>
      </c>
      <c r="V6" s="41">
        <v>22</v>
      </c>
      <c r="W6" s="54">
        <v>23</v>
      </c>
      <c r="X6" s="54">
        <v>24</v>
      </c>
    </row>
    <row r="7" spans="1:24" ht="19.5" customHeight="1">
      <c r="A7" s="3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9.5" customHeight="1">
      <c r="A8" s="6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4.25" customHeight="1">
      <c r="A9" s="241" t="s">
        <v>468</v>
      </c>
    </row>
  </sheetData>
  <mergeCells count="5">
    <mergeCell ref="A2:X2"/>
    <mergeCell ref="A4:A5"/>
    <mergeCell ref="B4:D4"/>
    <mergeCell ref="A3:I3"/>
    <mergeCell ref="E4:X4"/>
  </mergeCells>
  <phoneticPr fontId="1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4C991-D0EB-B9CB-859F-C511D1E751F4}">
  <sheetPr>
    <outlinePr summaryRight="0"/>
  </sheetPr>
  <dimension ref="A1:J8"/>
  <sheetViews>
    <sheetView showZeros="0" workbookViewId="0">
      <selection activeCell="A8" sqref="A8"/>
    </sheetView>
  </sheetViews>
  <sheetFormatPr defaultColWidth="9.08984375" defaultRowHeight="12" customHeight="1"/>
  <cols>
    <col min="1" max="1" width="34.26953125" customWidth="1"/>
    <col min="2" max="2" width="29" customWidth="1"/>
    <col min="3" max="5" width="23.6328125" customWidth="1"/>
    <col min="6" max="6" width="11.26953125" customWidth="1"/>
    <col min="7" max="7" width="25.08984375" customWidth="1"/>
    <col min="8" max="8" width="15.6328125" customWidth="1"/>
    <col min="9" max="9" width="13.36328125" customWidth="1"/>
    <col min="10" max="10" width="18.90625" customWidth="1"/>
  </cols>
  <sheetData>
    <row r="1" spans="1:10" ht="16.5" customHeight="1">
      <c r="J1" s="49" t="s">
        <v>447</v>
      </c>
    </row>
    <row r="2" spans="1:10" ht="41.25" customHeight="1">
      <c r="A2" s="226" t="str">
        <f>"2025"&amp;"年县对下转移支付绩效目标表"</f>
        <v>2025年县对下转移支付绩效目标表</v>
      </c>
      <c r="B2" s="160"/>
      <c r="C2" s="160"/>
      <c r="D2" s="160"/>
      <c r="E2" s="160"/>
      <c r="F2" s="159"/>
      <c r="G2" s="160"/>
      <c r="H2" s="159"/>
      <c r="I2" s="159"/>
      <c r="J2" s="160"/>
    </row>
    <row r="3" spans="1:10" ht="17.25" customHeight="1">
      <c r="A3" s="161" t="str">
        <f>"单位名称："&amp;"寻甸回族彝族自治县仁德街道办事处第二初级中学"</f>
        <v>单位名称：寻甸回族彝族自治县仁德街道办事处第二初级中学</v>
      </c>
      <c r="B3" s="101"/>
      <c r="C3" s="101"/>
      <c r="D3" s="101"/>
      <c r="E3" s="101"/>
      <c r="F3" s="101"/>
      <c r="G3" s="101"/>
      <c r="H3" s="101"/>
    </row>
    <row r="4" spans="1:10" ht="44.25" customHeight="1">
      <c r="A4" s="60" t="s">
        <v>425</v>
      </c>
      <c r="B4" s="60" t="s">
        <v>301</v>
      </c>
      <c r="C4" s="60" t="s">
        <v>302</v>
      </c>
      <c r="D4" s="60" t="s">
        <v>303</v>
      </c>
      <c r="E4" s="60" t="s">
        <v>304</v>
      </c>
      <c r="F4" s="63" t="s">
        <v>305</v>
      </c>
      <c r="G4" s="60" t="s">
        <v>306</v>
      </c>
      <c r="H4" s="63" t="s">
        <v>307</v>
      </c>
      <c r="I4" s="63" t="s">
        <v>308</v>
      </c>
      <c r="J4" s="60" t="s">
        <v>309</v>
      </c>
    </row>
    <row r="5" spans="1:10" ht="14.25" customHeight="1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3">
        <v>6</v>
      </c>
      <c r="G5" s="60">
        <v>7</v>
      </c>
      <c r="H5" s="63">
        <v>8</v>
      </c>
      <c r="I5" s="63">
        <v>9</v>
      </c>
      <c r="J5" s="60">
        <v>10</v>
      </c>
    </row>
    <row r="6" spans="1:10" ht="42" customHeight="1">
      <c r="A6" s="38"/>
      <c r="B6" s="62"/>
      <c r="C6" s="62"/>
      <c r="D6" s="62"/>
      <c r="E6" s="65"/>
      <c r="F6" s="14"/>
      <c r="G6" s="65"/>
      <c r="H6" s="14"/>
      <c r="I6" s="14"/>
      <c r="J6" s="65"/>
    </row>
    <row r="7" spans="1:10" ht="42" customHeight="1">
      <c r="A7" s="38"/>
      <c r="B7" s="66"/>
      <c r="C7" s="66"/>
      <c r="D7" s="66"/>
      <c r="E7" s="38"/>
      <c r="F7" s="66"/>
      <c r="G7" s="38"/>
      <c r="H7" s="66"/>
      <c r="I7" s="66"/>
      <c r="J7" s="38"/>
    </row>
    <row r="8" spans="1:10" ht="12" customHeight="1">
      <c r="A8" s="241" t="s">
        <v>469</v>
      </c>
    </row>
  </sheetData>
  <mergeCells count="2">
    <mergeCell ref="A2:J2"/>
    <mergeCell ref="A3:H3"/>
  </mergeCells>
  <phoneticPr fontId="1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4197-F823-F43F-33A3-741896B17E9E}">
  <sheetPr>
    <outlinePr summaryRight="0"/>
  </sheetPr>
  <dimension ref="A1:I9"/>
  <sheetViews>
    <sheetView showZeros="0" workbookViewId="0">
      <selection activeCell="A9" sqref="A9"/>
    </sheetView>
  </sheetViews>
  <sheetFormatPr defaultColWidth="10.36328125" defaultRowHeight="14.25" customHeight="1"/>
  <cols>
    <col min="1" max="3" width="33.7265625" customWidth="1"/>
    <col min="4" max="4" width="45.6328125" customWidth="1"/>
    <col min="5" max="5" width="27.6328125" customWidth="1"/>
    <col min="6" max="6" width="21.7265625" customWidth="1"/>
    <col min="7" max="9" width="26.26953125" customWidth="1"/>
  </cols>
  <sheetData>
    <row r="1" spans="1:9" ht="14.25" customHeight="1">
      <c r="A1" s="231" t="s">
        <v>448</v>
      </c>
      <c r="B1" s="232"/>
      <c r="C1" s="232"/>
      <c r="D1" s="233"/>
      <c r="E1" s="233"/>
      <c r="F1" s="233"/>
      <c r="G1" s="232"/>
      <c r="H1" s="232"/>
      <c r="I1" s="233"/>
    </row>
    <row r="2" spans="1:9" ht="41.25" customHeight="1">
      <c r="A2" s="107" t="str">
        <f>"2025"&amp;"年新增资产配置预算表"</f>
        <v>2025年新增资产配置预算表</v>
      </c>
      <c r="B2" s="151"/>
      <c r="C2" s="151"/>
      <c r="D2" s="150"/>
      <c r="E2" s="150"/>
      <c r="F2" s="150"/>
      <c r="G2" s="151"/>
      <c r="H2" s="151"/>
      <c r="I2" s="150"/>
    </row>
    <row r="3" spans="1:9" ht="14.25" customHeight="1">
      <c r="A3" s="102" t="str">
        <f>"单位名称："&amp;"寻甸回族彝族自治县仁德街道办事处第二初级中学"</f>
        <v>单位名称：寻甸回族彝族自治县仁德街道办事处第二初级中学</v>
      </c>
      <c r="B3" s="234"/>
      <c r="C3" s="234"/>
      <c r="D3" s="1"/>
      <c r="F3" s="42"/>
      <c r="G3" s="25"/>
      <c r="H3" s="25"/>
      <c r="I3" s="2" t="s">
        <v>1</v>
      </c>
    </row>
    <row r="4" spans="1:9" ht="28.5" customHeight="1">
      <c r="A4" s="154" t="s">
        <v>184</v>
      </c>
      <c r="B4" s="157" t="s">
        <v>185</v>
      </c>
      <c r="C4" s="108" t="s">
        <v>449</v>
      </c>
      <c r="D4" s="154" t="s">
        <v>450</v>
      </c>
      <c r="E4" s="154" t="s">
        <v>451</v>
      </c>
      <c r="F4" s="154" t="s">
        <v>452</v>
      </c>
      <c r="G4" s="157" t="s">
        <v>453</v>
      </c>
      <c r="H4" s="235"/>
      <c r="I4" s="154"/>
    </row>
    <row r="5" spans="1:9" ht="21" customHeight="1">
      <c r="A5" s="108"/>
      <c r="B5" s="158"/>
      <c r="C5" s="158"/>
      <c r="D5" s="156"/>
      <c r="E5" s="158"/>
      <c r="F5" s="158"/>
      <c r="G5" s="44" t="s">
        <v>410</v>
      </c>
      <c r="H5" s="44" t="s">
        <v>454</v>
      </c>
      <c r="I5" s="44" t="s">
        <v>455</v>
      </c>
    </row>
    <row r="6" spans="1:9" ht="17.25" customHeight="1">
      <c r="A6" s="89" t="s">
        <v>82</v>
      </c>
      <c r="B6" s="90" t="s">
        <v>83</v>
      </c>
      <c r="C6" s="89" t="s">
        <v>84</v>
      </c>
      <c r="D6" s="91" t="s">
        <v>85</v>
      </c>
      <c r="E6" s="89" t="s">
        <v>86</v>
      </c>
      <c r="F6" s="90" t="s">
        <v>87</v>
      </c>
      <c r="G6" s="45" t="s">
        <v>88</v>
      </c>
      <c r="H6" s="91" t="s">
        <v>89</v>
      </c>
      <c r="I6" s="91">
        <v>9</v>
      </c>
    </row>
    <row r="7" spans="1:9" ht="19.5" customHeight="1">
      <c r="A7" s="92"/>
      <c r="B7" s="8"/>
      <c r="C7" s="8"/>
      <c r="D7" s="28"/>
      <c r="E7" s="17"/>
      <c r="F7" s="45"/>
      <c r="G7" s="93"/>
      <c r="H7" s="94"/>
      <c r="I7" s="94"/>
    </row>
    <row r="8" spans="1:9" ht="19.5" customHeight="1">
      <c r="A8" s="227" t="s">
        <v>55</v>
      </c>
      <c r="B8" s="228"/>
      <c r="C8" s="228"/>
      <c r="D8" s="229"/>
      <c r="E8" s="230"/>
      <c r="F8" s="230"/>
      <c r="G8" s="93"/>
      <c r="H8" s="94"/>
      <c r="I8" s="94"/>
    </row>
    <row r="9" spans="1:9" ht="14.25" customHeight="1">
      <c r="A9" s="241" t="s">
        <v>470</v>
      </c>
    </row>
  </sheetData>
  <mergeCells count="11">
    <mergeCell ref="A8:F8"/>
    <mergeCell ref="B4:B5"/>
    <mergeCell ref="A1:I1"/>
    <mergeCell ref="A2:I2"/>
    <mergeCell ref="A3:C3"/>
    <mergeCell ref="G4:I4"/>
    <mergeCell ref="F4:F5"/>
    <mergeCell ref="E4:E5"/>
    <mergeCell ref="D4:D5"/>
    <mergeCell ref="C4:C5"/>
    <mergeCell ref="A4:A5"/>
  </mergeCells>
  <phoneticPr fontId="1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6586-78B2-2AE1-F559-97EA24715DA2}">
  <sheetPr>
    <outlinePr summaryRight="0"/>
  </sheetPr>
  <dimension ref="A1:K11"/>
  <sheetViews>
    <sheetView showZeros="0" workbookViewId="0">
      <selection activeCell="C17" sqref="C17"/>
    </sheetView>
  </sheetViews>
  <sheetFormatPr defaultColWidth="9.08984375" defaultRowHeight="14.25" customHeight="1"/>
  <cols>
    <col min="1" max="1" width="19.26953125" customWidth="1"/>
    <col min="2" max="2" width="33.90625" customWidth="1"/>
    <col min="3" max="3" width="23.90625" customWidth="1"/>
    <col min="4" max="4" width="11.08984375" customWidth="1"/>
    <col min="5" max="5" width="17.7265625" customWidth="1"/>
    <col min="6" max="6" width="9.90625" customWidth="1"/>
    <col min="7" max="7" width="17.7265625" customWidth="1"/>
    <col min="8" max="11" width="23.08984375" customWidth="1"/>
  </cols>
  <sheetData>
    <row r="1" spans="1:11" ht="14.25" customHeight="1">
      <c r="D1" s="57"/>
      <c r="E1" s="57"/>
      <c r="F1" s="57"/>
      <c r="G1" s="57"/>
      <c r="K1" s="49" t="s">
        <v>456</v>
      </c>
    </row>
    <row r="2" spans="1:11" ht="41.25" customHeight="1">
      <c r="A2" s="236" t="str">
        <f>"2025"&amp;"年上级转移支付补助项目支出预算表"</f>
        <v>2025年上级转移支付补助项目支出预算表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3.5" customHeight="1">
      <c r="A3" s="161" t="str">
        <f>"单位名称："&amp;"寻甸回族彝族自治县仁德街道办事处第二初级中学"</f>
        <v>单位名称：寻甸回族彝族自治县仁德街道办事处第二初级中学</v>
      </c>
      <c r="B3" s="162"/>
      <c r="C3" s="162"/>
      <c r="D3" s="162"/>
      <c r="E3" s="162"/>
      <c r="F3" s="162"/>
      <c r="G3" s="162"/>
      <c r="H3" s="51"/>
      <c r="I3" s="51"/>
      <c r="J3" s="51"/>
      <c r="K3" s="71" t="s">
        <v>1</v>
      </c>
    </row>
    <row r="4" spans="1:11" ht="21.75" customHeight="1">
      <c r="A4" s="164" t="s">
        <v>250</v>
      </c>
      <c r="B4" s="164" t="s">
        <v>187</v>
      </c>
      <c r="C4" s="164" t="s">
        <v>251</v>
      </c>
      <c r="D4" s="181" t="s">
        <v>188</v>
      </c>
      <c r="E4" s="181" t="s">
        <v>189</v>
      </c>
      <c r="F4" s="181" t="s">
        <v>252</v>
      </c>
      <c r="G4" s="181" t="s">
        <v>253</v>
      </c>
      <c r="H4" s="186" t="s">
        <v>55</v>
      </c>
      <c r="I4" s="174" t="s">
        <v>457</v>
      </c>
      <c r="J4" s="145"/>
      <c r="K4" s="146"/>
    </row>
    <row r="5" spans="1:11" ht="21.75" customHeight="1">
      <c r="A5" s="165"/>
      <c r="B5" s="165"/>
      <c r="C5" s="165"/>
      <c r="D5" s="182"/>
      <c r="E5" s="182"/>
      <c r="F5" s="182"/>
      <c r="G5" s="182"/>
      <c r="H5" s="166"/>
      <c r="I5" s="181" t="s">
        <v>58</v>
      </c>
      <c r="J5" s="181" t="s">
        <v>59</v>
      </c>
      <c r="K5" s="181" t="s">
        <v>60</v>
      </c>
    </row>
    <row r="6" spans="1:11" ht="40.5" customHeight="1">
      <c r="A6" s="171"/>
      <c r="B6" s="171"/>
      <c r="C6" s="171"/>
      <c r="D6" s="183"/>
      <c r="E6" s="183"/>
      <c r="F6" s="183"/>
      <c r="G6" s="183"/>
      <c r="H6" s="148"/>
      <c r="I6" s="183" t="s">
        <v>57</v>
      </c>
      <c r="J6" s="183"/>
      <c r="K6" s="183"/>
    </row>
    <row r="7" spans="1:11" ht="15" customHeight="1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54">
        <v>10</v>
      </c>
      <c r="K7" s="54">
        <v>11</v>
      </c>
    </row>
    <row r="8" spans="1:11" ht="18.75" customHeight="1">
      <c r="A8" s="38"/>
      <c r="B8" s="66"/>
      <c r="C8" s="38"/>
      <c r="D8" s="38"/>
      <c r="E8" s="38"/>
      <c r="F8" s="38"/>
      <c r="G8" s="38"/>
      <c r="H8" s="95"/>
      <c r="I8" s="96"/>
      <c r="J8" s="96"/>
      <c r="K8" s="95"/>
    </row>
    <row r="9" spans="1:11" ht="18.75" customHeight="1">
      <c r="A9" s="97"/>
      <c r="B9" s="66"/>
      <c r="C9" s="66"/>
      <c r="D9" s="66"/>
      <c r="E9" s="66"/>
      <c r="F9" s="66"/>
      <c r="G9" s="66"/>
      <c r="H9" s="98"/>
      <c r="I9" s="98"/>
      <c r="J9" s="98"/>
      <c r="K9" s="95"/>
    </row>
    <row r="10" spans="1:11" ht="18.75" customHeight="1">
      <c r="A10" s="177" t="s">
        <v>175</v>
      </c>
      <c r="B10" s="178"/>
      <c r="C10" s="178"/>
      <c r="D10" s="178"/>
      <c r="E10" s="178"/>
      <c r="F10" s="178"/>
      <c r="G10" s="126"/>
      <c r="H10" s="98"/>
      <c r="I10" s="98"/>
      <c r="J10" s="98"/>
      <c r="K10" s="95"/>
    </row>
    <row r="11" spans="1:11" ht="14.25" customHeight="1">
      <c r="A11" s="241" t="s">
        <v>471</v>
      </c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1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DAFB8-BD89-275A-F6C8-BC89297593F8}">
  <sheetPr>
    <outlinePr summaryRight="0"/>
  </sheetPr>
  <dimension ref="A1:G13"/>
  <sheetViews>
    <sheetView showZeros="0" tabSelected="1" workbookViewId="0"/>
  </sheetViews>
  <sheetFormatPr defaultColWidth="9.08984375" defaultRowHeight="14.25" customHeight="1"/>
  <cols>
    <col min="1" max="1" width="35.26953125" customWidth="1"/>
    <col min="2" max="4" width="28" customWidth="1"/>
    <col min="5" max="7" width="23.90625" customWidth="1"/>
  </cols>
  <sheetData>
    <row r="1" spans="1:7" ht="13.5" customHeight="1">
      <c r="D1" s="57"/>
      <c r="G1" s="49" t="s">
        <v>458</v>
      </c>
    </row>
    <row r="2" spans="1:7" ht="41.25" customHeight="1">
      <c r="A2" s="160" t="str">
        <f>"2025"&amp;"年部门项目中期规划预算表"</f>
        <v>2025年部门项目中期规划预算表</v>
      </c>
      <c r="B2" s="160"/>
      <c r="C2" s="160"/>
      <c r="D2" s="160"/>
      <c r="E2" s="160"/>
      <c r="F2" s="160"/>
      <c r="G2" s="160"/>
    </row>
    <row r="3" spans="1:7" ht="13.5" customHeight="1">
      <c r="A3" s="161" t="str">
        <f>"单位名称："&amp;"寻甸回族彝族自治县仁德街道办事处第二初级中学"</f>
        <v>单位名称：寻甸回族彝族自治县仁德街道办事处第二初级中学</v>
      </c>
      <c r="B3" s="162"/>
      <c r="C3" s="162"/>
      <c r="D3" s="162"/>
      <c r="E3" s="51"/>
      <c r="F3" s="51"/>
      <c r="G3" s="71" t="s">
        <v>1</v>
      </c>
    </row>
    <row r="4" spans="1:7" ht="21.75" customHeight="1">
      <c r="A4" s="164" t="s">
        <v>251</v>
      </c>
      <c r="B4" s="164" t="s">
        <v>250</v>
      </c>
      <c r="C4" s="164" t="s">
        <v>187</v>
      </c>
      <c r="D4" s="181" t="s">
        <v>459</v>
      </c>
      <c r="E4" s="174" t="s">
        <v>58</v>
      </c>
      <c r="F4" s="145"/>
      <c r="G4" s="146"/>
    </row>
    <row r="5" spans="1:7" ht="21.75" customHeight="1">
      <c r="A5" s="165"/>
      <c r="B5" s="165"/>
      <c r="C5" s="165"/>
      <c r="D5" s="182"/>
      <c r="E5" s="237" t="str">
        <f>"2025"&amp;"年"</f>
        <v>2025年</v>
      </c>
      <c r="F5" s="181" t="str">
        <f>("2025"+1)&amp;"年"</f>
        <v>2026年</v>
      </c>
      <c r="G5" s="181" t="str">
        <f>("2025"+2)&amp;"年"</f>
        <v>2027年</v>
      </c>
    </row>
    <row r="6" spans="1:7" ht="40.5" customHeight="1">
      <c r="A6" s="171"/>
      <c r="B6" s="171"/>
      <c r="C6" s="171"/>
      <c r="D6" s="183"/>
      <c r="E6" s="148"/>
      <c r="F6" s="183" t="s">
        <v>57</v>
      </c>
      <c r="G6" s="183"/>
    </row>
    <row r="7" spans="1:7" ht="15" customHeight="1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</row>
    <row r="8" spans="1:7" ht="17.25" customHeight="1">
      <c r="A8" s="66" t="s">
        <v>70</v>
      </c>
      <c r="B8" s="99"/>
      <c r="C8" s="99"/>
      <c r="D8" s="66"/>
      <c r="E8" s="98">
        <v>1084838.53</v>
      </c>
      <c r="F8" s="98"/>
      <c r="G8" s="98"/>
    </row>
    <row r="9" spans="1:7" ht="18.75" customHeight="1">
      <c r="A9" s="66"/>
      <c r="B9" s="66" t="s">
        <v>460</v>
      </c>
      <c r="C9" s="66" t="s">
        <v>258</v>
      </c>
      <c r="D9" s="66" t="s">
        <v>461</v>
      </c>
      <c r="E9" s="98">
        <v>79965</v>
      </c>
      <c r="F9" s="98"/>
      <c r="G9" s="98"/>
    </row>
    <row r="10" spans="1:7" ht="18.75" customHeight="1">
      <c r="A10" s="56"/>
      <c r="B10" s="66" t="s">
        <v>460</v>
      </c>
      <c r="C10" s="66" t="s">
        <v>262</v>
      </c>
      <c r="D10" s="66" t="s">
        <v>461</v>
      </c>
      <c r="E10" s="98">
        <v>21473.53</v>
      </c>
      <c r="F10" s="98"/>
      <c r="G10" s="98"/>
    </row>
    <row r="11" spans="1:7" ht="18.75" customHeight="1">
      <c r="A11" s="56"/>
      <c r="B11" s="66" t="s">
        <v>460</v>
      </c>
      <c r="C11" s="66" t="s">
        <v>266</v>
      </c>
      <c r="D11" s="66" t="s">
        <v>461</v>
      </c>
      <c r="E11" s="98">
        <v>30000</v>
      </c>
      <c r="F11" s="98"/>
      <c r="G11" s="98"/>
    </row>
    <row r="12" spans="1:7" ht="18.75" customHeight="1">
      <c r="A12" s="56"/>
      <c r="B12" s="66" t="s">
        <v>462</v>
      </c>
      <c r="C12" s="66" t="s">
        <v>298</v>
      </c>
      <c r="D12" s="66" t="s">
        <v>461</v>
      </c>
      <c r="E12" s="98">
        <v>953400</v>
      </c>
      <c r="F12" s="98"/>
      <c r="G12" s="98"/>
    </row>
    <row r="13" spans="1:7" ht="18.75" customHeight="1">
      <c r="A13" s="238" t="s">
        <v>55</v>
      </c>
      <c r="B13" s="239" t="s">
        <v>463</v>
      </c>
      <c r="C13" s="239"/>
      <c r="D13" s="240"/>
      <c r="E13" s="98">
        <v>1084838.53</v>
      </c>
      <c r="F13" s="98"/>
      <c r="G13" s="98"/>
    </row>
  </sheetData>
  <mergeCells count="11">
    <mergeCell ref="A13:D13"/>
    <mergeCell ref="B4:B6"/>
    <mergeCell ref="C4:C6"/>
    <mergeCell ref="A4:A6"/>
    <mergeCell ref="G5:G6"/>
    <mergeCell ref="D4:D6"/>
    <mergeCell ref="A2:G2"/>
    <mergeCell ref="A3:D3"/>
    <mergeCell ref="F5:F6"/>
    <mergeCell ref="E5:E6"/>
    <mergeCell ref="E4:G4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18C6-FA08-9F59-8741-951CB88B6101}">
  <sheetPr>
    <outlinePr summaryRight="0"/>
  </sheetPr>
  <dimension ref="A1:S9"/>
  <sheetViews>
    <sheetView showGridLines="0" showZeros="0" workbookViewId="0">
      <selection sqref="A1:S1"/>
    </sheetView>
  </sheetViews>
  <sheetFormatPr defaultColWidth="8.6328125" defaultRowHeight="12.75" customHeight="1"/>
  <cols>
    <col min="1" max="1" width="15.90625" customWidth="1"/>
    <col min="2" max="2" width="35" customWidth="1"/>
    <col min="3" max="19" width="22" customWidth="1"/>
  </cols>
  <sheetData>
    <row r="1" spans="1:19" ht="17.25" customHeight="1">
      <c r="A1" s="106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41.25" customHeight="1">
      <c r="A2" s="107" t="str">
        <f>"2025"&amp;"年部门收入预算表"</f>
        <v>2025年部门收入预算表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7.25" customHeight="1">
      <c r="A3" s="102" t="str">
        <f>"单位名称："&amp;"寻甸回族彝族自治县仁德街道办事处第二初级中学"</f>
        <v>单位名称：寻甸回族彝族自治县仁德街道办事处第二初级中学</v>
      </c>
      <c r="B3" s="101"/>
      <c r="S3" s="1" t="s">
        <v>1</v>
      </c>
    </row>
    <row r="4" spans="1:19" ht="21.75" customHeight="1">
      <c r="A4" s="113" t="s">
        <v>53</v>
      </c>
      <c r="B4" s="116" t="s">
        <v>54</v>
      </c>
      <c r="C4" s="116" t="s">
        <v>55</v>
      </c>
      <c r="D4" s="110" t="s">
        <v>56</v>
      </c>
      <c r="E4" s="110"/>
      <c r="F4" s="110"/>
      <c r="G4" s="110"/>
      <c r="H4" s="110"/>
      <c r="I4" s="111"/>
      <c r="J4" s="110"/>
      <c r="K4" s="110"/>
      <c r="L4" s="110"/>
      <c r="M4" s="110"/>
      <c r="N4" s="112"/>
      <c r="O4" s="110" t="s">
        <v>45</v>
      </c>
      <c r="P4" s="110"/>
      <c r="Q4" s="110"/>
      <c r="R4" s="110"/>
      <c r="S4" s="112"/>
    </row>
    <row r="5" spans="1:19" ht="27" customHeight="1">
      <c r="A5" s="114"/>
      <c r="B5" s="117"/>
      <c r="C5" s="117"/>
      <c r="D5" s="117" t="s">
        <v>57</v>
      </c>
      <c r="E5" s="117" t="s">
        <v>58</v>
      </c>
      <c r="F5" s="117" t="s">
        <v>59</v>
      </c>
      <c r="G5" s="117" t="s">
        <v>60</v>
      </c>
      <c r="H5" s="117" t="s">
        <v>61</v>
      </c>
      <c r="I5" s="120" t="s">
        <v>62</v>
      </c>
      <c r="J5" s="121"/>
      <c r="K5" s="121"/>
      <c r="L5" s="121"/>
      <c r="M5" s="121"/>
      <c r="N5" s="122"/>
      <c r="O5" s="117" t="s">
        <v>57</v>
      </c>
      <c r="P5" s="117" t="s">
        <v>58</v>
      </c>
      <c r="Q5" s="117" t="s">
        <v>59</v>
      </c>
      <c r="R5" s="117" t="s">
        <v>60</v>
      </c>
      <c r="S5" s="117" t="s">
        <v>63</v>
      </c>
    </row>
    <row r="6" spans="1:19" ht="30" customHeight="1">
      <c r="A6" s="115"/>
      <c r="B6" s="118"/>
      <c r="C6" s="119"/>
      <c r="D6" s="119"/>
      <c r="E6" s="119"/>
      <c r="F6" s="119"/>
      <c r="G6" s="119"/>
      <c r="H6" s="119"/>
      <c r="I6" s="14" t="s">
        <v>57</v>
      </c>
      <c r="J6" s="13" t="s">
        <v>64</v>
      </c>
      <c r="K6" s="13" t="s">
        <v>65</v>
      </c>
      <c r="L6" s="13" t="s">
        <v>66</v>
      </c>
      <c r="M6" s="13" t="s">
        <v>67</v>
      </c>
      <c r="N6" s="13" t="s">
        <v>68</v>
      </c>
      <c r="O6" s="123"/>
      <c r="P6" s="123"/>
      <c r="Q6" s="123"/>
      <c r="R6" s="123"/>
      <c r="S6" s="119"/>
    </row>
    <row r="7" spans="1:19" ht="15" customHeight="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6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</row>
    <row r="8" spans="1:19" ht="18" customHeight="1">
      <c r="A8" s="17" t="s">
        <v>69</v>
      </c>
      <c r="B8" s="17" t="s">
        <v>70</v>
      </c>
      <c r="C8" s="9">
        <v>31260560.629999999</v>
      </c>
      <c r="D8" s="6">
        <v>23241058.170000002</v>
      </c>
      <c r="E8" s="6">
        <v>23241058.170000002</v>
      </c>
      <c r="F8" s="6"/>
      <c r="G8" s="6"/>
      <c r="H8" s="6"/>
      <c r="I8" s="6"/>
      <c r="J8" s="6"/>
      <c r="K8" s="6"/>
      <c r="L8" s="6"/>
      <c r="M8" s="6"/>
      <c r="N8" s="6"/>
      <c r="O8" s="6">
        <v>8019502.46</v>
      </c>
      <c r="P8" s="6">
        <v>8019502.46</v>
      </c>
      <c r="Q8" s="6"/>
      <c r="R8" s="6"/>
      <c r="S8" s="6"/>
    </row>
    <row r="9" spans="1:19" ht="18" customHeight="1">
      <c r="A9" s="108" t="s">
        <v>55</v>
      </c>
      <c r="B9" s="109"/>
      <c r="C9" s="6">
        <v>31260560.629999999</v>
      </c>
      <c r="D9" s="6">
        <v>23241058.170000002</v>
      </c>
      <c r="E9" s="6">
        <v>23241058.170000002</v>
      </c>
      <c r="F9" s="6"/>
      <c r="G9" s="6"/>
      <c r="H9" s="6"/>
      <c r="I9" s="6"/>
      <c r="J9" s="6"/>
      <c r="K9" s="6"/>
      <c r="L9" s="6"/>
      <c r="M9" s="6"/>
      <c r="N9" s="6"/>
      <c r="O9" s="6">
        <v>8019502.46</v>
      </c>
      <c r="P9" s="6">
        <v>8019502.46</v>
      </c>
      <c r="Q9" s="6"/>
      <c r="R9" s="6"/>
      <c r="S9" s="6"/>
    </row>
  </sheetData>
  <mergeCells count="20">
    <mergeCell ref="O5:O6"/>
    <mergeCell ref="P5:P6"/>
    <mergeCell ref="Q5:Q6"/>
    <mergeCell ref="R5:R6"/>
    <mergeCell ref="A1:S1"/>
    <mergeCell ref="A2:S2"/>
    <mergeCell ref="A3:B3"/>
    <mergeCell ref="A9:B9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S5:S6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F6BC7-AAAF-85FF-D6BC-B248A3AADDE3}">
  <sheetPr>
    <outlinePr summaryRight="0"/>
  </sheetPr>
  <dimension ref="A1:O27"/>
  <sheetViews>
    <sheetView showGridLines="0" showZeros="0" workbookViewId="0">
      <selection sqref="A1:O1"/>
    </sheetView>
  </sheetViews>
  <sheetFormatPr defaultColWidth="8.6328125" defaultRowHeight="12.75" customHeight="1"/>
  <cols>
    <col min="1" max="1" width="14.26953125" customWidth="1"/>
    <col min="2" max="2" width="37.6328125" customWidth="1"/>
    <col min="3" max="8" width="24.6328125" customWidth="1"/>
    <col min="9" max="9" width="26.7265625" customWidth="1"/>
    <col min="10" max="11" width="24.36328125" customWidth="1"/>
    <col min="12" max="15" width="24.6328125" customWidth="1"/>
  </cols>
  <sheetData>
    <row r="1" spans="1:15" ht="17.25" customHeight="1">
      <c r="A1" s="124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41.25" customHeight="1">
      <c r="A2" s="107" t="str">
        <f>"2025"&amp;"年部门支出预算表"</f>
        <v>2025年部门支出预算表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17.25" customHeight="1">
      <c r="A3" s="102" t="str">
        <f>"单位名称："&amp;"寻甸回族彝族自治县仁德街道办事处第二初级中学"</f>
        <v>单位名称：寻甸回族彝族自治县仁德街道办事处第二初级中学</v>
      </c>
      <c r="B3" s="101"/>
      <c r="O3" s="1" t="s">
        <v>1</v>
      </c>
    </row>
    <row r="4" spans="1:15" ht="27" customHeight="1">
      <c r="A4" s="130" t="s">
        <v>72</v>
      </c>
      <c r="B4" s="130" t="s">
        <v>73</v>
      </c>
      <c r="C4" s="130" t="s">
        <v>55</v>
      </c>
      <c r="D4" s="132" t="s">
        <v>58</v>
      </c>
      <c r="E4" s="133"/>
      <c r="F4" s="136"/>
      <c r="G4" s="127" t="s">
        <v>59</v>
      </c>
      <c r="H4" s="127" t="s">
        <v>60</v>
      </c>
      <c r="I4" s="127" t="s">
        <v>74</v>
      </c>
      <c r="J4" s="132" t="s">
        <v>62</v>
      </c>
      <c r="K4" s="133"/>
      <c r="L4" s="133"/>
      <c r="M4" s="133"/>
      <c r="N4" s="134"/>
      <c r="O4" s="135"/>
    </row>
    <row r="5" spans="1:15" ht="42" customHeight="1">
      <c r="A5" s="131"/>
      <c r="B5" s="131"/>
      <c r="C5" s="128"/>
      <c r="D5" s="18" t="s">
        <v>57</v>
      </c>
      <c r="E5" s="18" t="s">
        <v>75</v>
      </c>
      <c r="F5" s="18" t="s">
        <v>76</v>
      </c>
      <c r="G5" s="128"/>
      <c r="H5" s="128"/>
      <c r="I5" s="129"/>
      <c r="J5" s="18" t="s">
        <v>57</v>
      </c>
      <c r="K5" s="19" t="s">
        <v>77</v>
      </c>
      <c r="L5" s="19" t="s">
        <v>78</v>
      </c>
      <c r="M5" s="19" t="s">
        <v>79</v>
      </c>
      <c r="N5" s="19" t="s">
        <v>80</v>
      </c>
      <c r="O5" s="19" t="s">
        <v>81</v>
      </c>
    </row>
    <row r="6" spans="1:15" ht="18" customHeight="1">
      <c r="A6" s="20" t="s">
        <v>82</v>
      </c>
      <c r="B6" s="20" t="s">
        <v>83</v>
      </c>
      <c r="C6" s="20" t="s">
        <v>84</v>
      </c>
      <c r="D6" s="21" t="s">
        <v>85</v>
      </c>
      <c r="E6" s="21" t="s">
        <v>86</v>
      </c>
      <c r="F6" s="21" t="s">
        <v>87</v>
      </c>
      <c r="G6" s="21" t="s">
        <v>88</v>
      </c>
      <c r="H6" s="21" t="s">
        <v>89</v>
      </c>
      <c r="I6" s="21" t="s">
        <v>90</v>
      </c>
      <c r="J6" s="21" t="s">
        <v>91</v>
      </c>
      <c r="K6" s="21" t="s">
        <v>92</v>
      </c>
      <c r="L6" s="21" t="s">
        <v>93</v>
      </c>
      <c r="M6" s="21" t="s">
        <v>94</v>
      </c>
      <c r="N6" s="20" t="s">
        <v>95</v>
      </c>
      <c r="O6" s="21" t="s">
        <v>96</v>
      </c>
    </row>
    <row r="7" spans="1:15" ht="21" customHeight="1">
      <c r="A7" s="22" t="s">
        <v>97</v>
      </c>
      <c r="B7" s="22" t="s">
        <v>98</v>
      </c>
      <c r="C7" s="6">
        <v>24106895.59</v>
      </c>
      <c r="D7" s="6">
        <v>24106895.59</v>
      </c>
      <c r="E7" s="6">
        <v>15002554.6</v>
      </c>
      <c r="F7" s="6">
        <v>9104340.9900000002</v>
      </c>
      <c r="G7" s="6"/>
      <c r="H7" s="6"/>
      <c r="I7" s="6"/>
      <c r="J7" s="6"/>
      <c r="K7" s="6"/>
      <c r="L7" s="6"/>
      <c r="M7" s="6"/>
      <c r="N7" s="6"/>
      <c r="O7" s="6"/>
    </row>
    <row r="8" spans="1:15" ht="21" customHeight="1">
      <c r="A8" s="23" t="s">
        <v>99</v>
      </c>
      <c r="B8" s="23" t="s">
        <v>100</v>
      </c>
      <c r="C8" s="6">
        <v>24097156.09</v>
      </c>
      <c r="D8" s="6">
        <v>24097156.09</v>
      </c>
      <c r="E8" s="6">
        <v>15001330.6</v>
      </c>
      <c r="F8" s="6">
        <v>9095825.4900000002</v>
      </c>
      <c r="G8" s="6"/>
      <c r="H8" s="6"/>
      <c r="I8" s="6"/>
      <c r="J8" s="6"/>
      <c r="K8" s="6"/>
      <c r="L8" s="6"/>
      <c r="M8" s="6"/>
      <c r="N8" s="6"/>
      <c r="O8" s="6"/>
    </row>
    <row r="9" spans="1:15" ht="21" customHeight="1">
      <c r="A9" s="24" t="s">
        <v>101</v>
      </c>
      <c r="B9" s="24" t="s">
        <v>102</v>
      </c>
      <c r="C9" s="6">
        <v>16352064.24</v>
      </c>
      <c r="D9" s="6">
        <v>16352064.24</v>
      </c>
      <c r="E9" s="6">
        <v>15001330.6</v>
      </c>
      <c r="F9" s="6">
        <v>1350733.64</v>
      </c>
      <c r="G9" s="6"/>
      <c r="H9" s="6"/>
      <c r="I9" s="6"/>
      <c r="J9" s="6"/>
      <c r="K9" s="6"/>
      <c r="L9" s="6"/>
      <c r="M9" s="6"/>
      <c r="N9" s="6"/>
      <c r="O9" s="6"/>
    </row>
    <row r="10" spans="1:15" ht="21" customHeight="1">
      <c r="A10" s="24" t="s">
        <v>103</v>
      </c>
      <c r="B10" s="24" t="s">
        <v>104</v>
      </c>
      <c r="C10" s="6">
        <v>7745091.8499999996</v>
      </c>
      <c r="D10" s="6">
        <v>7745091.8499999996</v>
      </c>
      <c r="E10" s="6"/>
      <c r="F10" s="6">
        <v>7745091.8499999996</v>
      </c>
      <c r="G10" s="6"/>
      <c r="H10" s="6"/>
      <c r="I10" s="6"/>
      <c r="J10" s="6"/>
      <c r="K10" s="6"/>
      <c r="L10" s="6"/>
      <c r="M10" s="6"/>
      <c r="N10" s="6"/>
      <c r="O10" s="6"/>
    </row>
    <row r="11" spans="1:15" ht="21" customHeight="1">
      <c r="A11" s="23" t="s">
        <v>105</v>
      </c>
      <c r="B11" s="23" t="s">
        <v>106</v>
      </c>
      <c r="C11" s="6">
        <v>9739.5</v>
      </c>
      <c r="D11" s="6">
        <v>9739.5</v>
      </c>
      <c r="E11" s="6">
        <v>1224</v>
      </c>
      <c r="F11" s="6">
        <v>8515.5</v>
      </c>
      <c r="G11" s="6"/>
      <c r="H11" s="6"/>
      <c r="I11" s="6"/>
      <c r="J11" s="6"/>
      <c r="K11" s="6"/>
      <c r="L11" s="6"/>
      <c r="M11" s="6"/>
      <c r="N11" s="6"/>
      <c r="O11" s="6"/>
    </row>
    <row r="12" spans="1:15" ht="21" customHeight="1">
      <c r="A12" s="24" t="s">
        <v>107</v>
      </c>
      <c r="B12" s="24" t="s">
        <v>108</v>
      </c>
      <c r="C12" s="6">
        <v>9739.5</v>
      </c>
      <c r="D12" s="6">
        <v>9739.5</v>
      </c>
      <c r="E12" s="6">
        <v>1224</v>
      </c>
      <c r="F12" s="6">
        <v>8515.5</v>
      </c>
      <c r="G12" s="6"/>
      <c r="H12" s="6"/>
      <c r="I12" s="6"/>
      <c r="J12" s="6"/>
      <c r="K12" s="6"/>
      <c r="L12" s="6"/>
      <c r="M12" s="6"/>
      <c r="N12" s="6"/>
      <c r="O12" s="6"/>
    </row>
    <row r="13" spans="1:15" ht="21" customHeight="1">
      <c r="A13" s="22" t="s">
        <v>109</v>
      </c>
      <c r="B13" s="22" t="s">
        <v>110</v>
      </c>
      <c r="C13" s="6">
        <v>3503100.47</v>
      </c>
      <c r="D13" s="6">
        <v>3503100.47</v>
      </c>
      <c r="E13" s="6">
        <v>3503100.47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1" customHeight="1">
      <c r="A14" s="23" t="s">
        <v>111</v>
      </c>
      <c r="B14" s="23" t="s">
        <v>112</v>
      </c>
      <c r="C14" s="6">
        <v>3496704.47</v>
      </c>
      <c r="D14" s="6">
        <v>3496704.47</v>
      </c>
      <c r="E14" s="6">
        <v>3496704.47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21" customHeight="1">
      <c r="A15" s="24" t="s">
        <v>113</v>
      </c>
      <c r="B15" s="24" t="s">
        <v>114</v>
      </c>
      <c r="C15" s="6">
        <v>2096704.47</v>
      </c>
      <c r="D15" s="6">
        <v>2096704.47</v>
      </c>
      <c r="E15" s="6">
        <v>2096704.47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1" customHeight="1">
      <c r="A16" s="24" t="s">
        <v>115</v>
      </c>
      <c r="B16" s="24" t="s">
        <v>116</v>
      </c>
      <c r="C16" s="6">
        <v>1400000</v>
      </c>
      <c r="D16" s="6">
        <v>1400000</v>
      </c>
      <c r="E16" s="6">
        <v>1400000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21" customHeight="1">
      <c r="A17" s="23" t="s">
        <v>117</v>
      </c>
      <c r="B17" s="23" t="s">
        <v>118</v>
      </c>
      <c r="C17" s="6">
        <v>6396</v>
      </c>
      <c r="D17" s="6">
        <v>6396</v>
      </c>
      <c r="E17" s="6">
        <v>6396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" customHeight="1">
      <c r="A18" s="24" t="s">
        <v>119</v>
      </c>
      <c r="B18" s="24" t="s">
        <v>120</v>
      </c>
      <c r="C18" s="6">
        <v>6396</v>
      </c>
      <c r="D18" s="6">
        <v>6396</v>
      </c>
      <c r="E18" s="6">
        <v>6396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21" customHeight="1">
      <c r="A19" s="22" t="s">
        <v>121</v>
      </c>
      <c r="B19" s="22" t="s">
        <v>122</v>
      </c>
      <c r="C19" s="6">
        <v>2078036.21</v>
      </c>
      <c r="D19" s="6">
        <v>2078036.21</v>
      </c>
      <c r="E19" s="6">
        <v>2078036.21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" customHeight="1">
      <c r="A20" s="23" t="s">
        <v>123</v>
      </c>
      <c r="B20" s="23" t="s">
        <v>124</v>
      </c>
      <c r="C20" s="6">
        <v>2078036.21</v>
      </c>
      <c r="D20" s="6">
        <v>2078036.21</v>
      </c>
      <c r="E20" s="6">
        <v>2078036.21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21" customHeight="1">
      <c r="A21" s="24" t="s">
        <v>125</v>
      </c>
      <c r="B21" s="24" t="s">
        <v>126</v>
      </c>
      <c r="C21" s="6">
        <v>1219165.49</v>
      </c>
      <c r="D21" s="6">
        <v>1219165.49</v>
      </c>
      <c r="E21" s="6">
        <v>1219165.49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21" customHeight="1">
      <c r="A22" s="24" t="s">
        <v>127</v>
      </c>
      <c r="B22" s="24" t="s">
        <v>128</v>
      </c>
      <c r="C22" s="6">
        <v>767740.15</v>
      </c>
      <c r="D22" s="6">
        <v>767740.15</v>
      </c>
      <c r="E22" s="6">
        <v>767740.15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21" customHeight="1">
      <c r="A23" s="24" t="s">
        <v>129</v>
      </c>
      <c r="B23" s="24" t="s">
        <v>130</v>
      </c>
      <c r="C23" s="6">
        <v>91130.57</v>
      </c>
      <c r="D23" s="6">
        <v>91130.57</v>
      </c>
      <c r="E23" s="6">
        <v>91130.57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21" customHeight="1">
      <c r="A24" s="22" t="s">
        <v>131</v>
      </c>
      <c r="B24" s="22" t="s">
        <v>132</v>
      </c>
      <c r="C24" s="6">
        <v>1572528.36</v>
      </c>
      <c r="D24" s="6">
        <v>1572528.36</v>
      </c>
      <c r="E24" s="6">
        <v>1572528.36</v>
      </c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21" customHeight="1">
      <c r="A25" s="23" t="s">
        <v>133</v>
      </c>
      <c r="B25" s="23" t="s">
        <v>134</v>
      </c>
      <c r="C25" s="6">
        <v>1572528.36</v>
      </c>
      <c r="D25" s="6">
        <v>1572528.36</v>
      </c>
      <c r="E25" s="6">
        <v>1572528.36</v>
      </c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21" customHeight="1">
      <c r="A26" s="24" t="s">
        <v>135</v>
      </c>
      <c r="B26" s="24" t="s">
        <v>136</v>
      </c>
      <c r="C26" s="6">
        <v>1572528.36</v>
      </c>
      <c r="D26" s="6">
        <v>1572528.36</v>
      </c>
      <c r="E26" s="6">
        <v>1572528.36</v>
      </c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21" customHeight="1">
      <c r="A27" s="125" t="s">
        <v>55</v>
      </c>
      <c r="B27" s="126"/>
      <c r="C27" s="6">
        <v>31260560.629999999</v>
      </c>
      <c r="D27" s="6">
        <v>31260560.629999999</v>
      </c>
      <c r="E27" s="6">
        <v>22156219.640000001</v>
      </c>
      <c r="F27" s="6">
        <v>9104340.9900000002</v>
      </c>
      <c r="G27" s="6"/>
      <c r="H27" s="6"/>
      <c r="I27" s="6"/>
      <c r="J27" s="6"/>
      <c r="K27" s="6"/>
      <c r="L27" s="6"/>
      <c r="M27" s="6"/>
      <c r="N27" s="6"/>
      <c r="O27" s="6"/>
    </row>
  </sheetData>
  <mergeCells count="12">
    <mergeCell ref="A1:O1"/>
    <mergeCell ref="A2:O2"/>
    <mergeCell ref="A3:B3"/>
    <mergeCell ref="A27:B27"/>
    <mergeCell ref="G4:G5"/>
    <mergeCell ref="H4:H5"/>
    <mergeCell ref="I4:I5"/>
    <mergeCell ref="C4:C5"/>
    <mergeCell ref="A4:A5"/>
    <mergeCell ref="B4:B5"/>
    <mergeCell ref="J4:O4"/>
    <mergeCell ref="D4:F4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D398E-36FC-DFFA-BC11-CF60006C8CA3}">
  <sheetPr>
    <outlinePr summaryRight="0"/>
  </sheetPr>
  <dimension ref="A1:D34"/>
  <sheetViews>
    <sheetView showGridLines="0" showZeros="0" workbookViewId="0"/>
  </sheetViews>
  <sheetFormatPr defaultColWidth="8.6328125" defaultRowHeight="12.75" customHeight="1"/>
  <cols>
    <col min="1" max="4" width="35.6328125" customWidth="1"/>
  </cols>
  <sheetData>
    <row r="1" spans="1:4" ht="15" customHeight="1">
      <c r="A1" s="25"/>
      <c r="B1" s="1"/>
      <c r="C1" s="1"/>
      <c r="D1" s="1" t="s">
        <v>137</v>
      </c>
    </row>
    <row r="2" spans="1:4" ht="41.25" customHeight="1">
      <c r="A2" s="100" t="str">
        <f>"2025"&amp;"年部门财政拨款收支预算总表"</f>
        <v>2025年部门财政拨款收支预算总表</v>
      </c>
      <c r="B2" s="101"/>
      <c r="C2" s="101"/>
      <c r="D2" s="101"/>
    </row>
    <row r="3" spans="1:4" ht="17.25" customHeight="1">
      <c r="A3" s="102" t="str">
        <f>"单位名称："&amp;"寻甸回族彝族自治县仁德街道办事处第二初级中学"</f>
        <v>单位名称：寻甸回族彝族自治县仁德街道办事处第二初级中学</v>
      </c>
      <c r="B3" s="103"/>
      <c r="D3" s="1" t="s">
        <v>1</v>
      </c>
    </row>
    <row r="4" spans="1:4" ht="17.25" customHeight="1">
      <c r="A4" s="104" t="s">
        <v>2</v>
      </c>
      <c r="B4" s="105"/>
      <c r="C4" s="104" t="s">
        <v>3</v>
      </c>
      <c r="D4" s="105"/>
    </row>
    <row r="5" spans="1:4" ht="18.75" customHeight="1">
      <c r="A5" s="4" t="s">
        <v>4</v>
      </c>
      <c r="B5" s="4" t="s">
        <v>5</v>
      </c>
      <c r="C5" s="4" t="s">
        <v>6</v>
      </c>
      <c r="D5" s="4" t="s">
        <v>5</v>
      </c>
    </row>
    <row r="6" spans="1:4" ht="16.5" customHeight="1">
      <c r="A6" s="5" t="s">
        <v>138</v>
      </c>
      <c r="B6" s="6">
        <v>23241058.170000002</v>
      </c>
      <c r="C6" s="5" t="s">
        <v>139</v>
      </c>
      <c r="D6" s="26">
        <v>31260560.629999999</v>
      </c>
    </row>
    <row r="7" spans="1:4" ht="16.5" customHeight="1">
      <c r="A7" s="5" t="s">
        <v>140</v>
      </c>
      <c r="B7" s="6">
        <v>23241058.170000002</v>
      </c>
      <c r="C7" s="5" t="s">
        <v>141</v>
      </c>
      <c r="D7" s="26"/>
    </row>
    <row r="8" spans="1:4" ht="16.5" customHeight="1">
      <c r="A8" s="5" t="s">
        <v>142</v>
      </c>
      <c r="B8" s="6"/>
      <c r="C8" s="5" t="s">
        <v>143</v>
      </c>
      <c r="D8" s="26"/>
    </row>
    <row r="9" spans="1:4" ht="16.5" customHeight="1">
      <c r="A9" s="5" t="s">
        <v>144</v>
      </c>
      <c r="B9" s="6"/>
      <c r="C9" s="5" t="s">
        <v>145</v>
      </c>
      <c r="D9" s="26"/>
    </row>
    <row r="10" spans="1:4" ht="16.5" customHeight="1">
      <c r="A10" s="5" t="s">
        <v>146</v>
      </c>
      <c r="B10" s="6">
        <v>8019502.46</v>
      </c>
      <c r="C10" s="5" t="s">
        <v>147</v>
      </c>
      <c r="D10" s="26"/>
    </row>
    <row r="11" spans="1:4" ht="16.5" customHeight="1">
      <c r="A11" s="5" t="s">
        <v>140</v>
      </c>
      <c r="B11" s="6">
        <v>8019502.46</v>
      </c>
      <c r="C11" s="5" t="s">
        <v>148</v>
      </c>
      <c r="D11" s="26">
        <v>24106895.59</v>
      </c>
    </row>
    <row r="12" spans="1:4" ht="16.5" customHeight="1">
      <c r="A12" s="10" t="s">
        <v>142</v>
      </c>
      <c r="B12" s="6"/>
      <c r="C12" s="27" t="s">
        <v>149</v>
      </c>
      <c r="D12" s="26"/>
    </row>
    <row r="13" spans="1:4" ht="16.5" customHeight="1">
      <c r="A13" s="10" t="s">
        <v>144</v>
      </c>
      <c r="B13" s="6"/>
      <c r="C13" s="27" t="s">
        <v>150</v>
      </c>
      <c r="D13" s="26"/>
    </row>
    <row r="14" spans="1:4" ht="16.5" customHeight="1">
      <c r="A14" s="11"/>
      <c r="B14" s="6"/>
      <c r="C14" s="27" t="s">
        <v>151</v>
      </c>
      <c r="D14" s="26">
        <v>3503100.47</v>
      </c>
    </row>
    <row r="15" spans="1:4" ht="16.5" customHeight="1">
      <c r="A15" s="11"/>
      <c r="B15" s="6"/>
      <c r="C15" s="27" t="s">
        <v>152</v>
      </c>
      <c r="D15" s="26">
        <v>2078036.21</v>
      </c>
    </row>
    <row r="16" spans="1:4" ht="16.5" customHeight="1">
      <c r="A16" s="11"/>
      <c r="B16" s="6"/>
      <c r="C16" s="27" t="s">
        <v>153</v>
      </c>
      <c r="D16" s="26"/>
    </row>
    <row r="17" spans="1:4" ht="16.5" customHeight="1">
      <c r="A17" s="11"/>
      <c r="B17" s="6"/>
      <c r="C17" s="27" t="s">
        <v>154</v>
      </c>
      <c r="D17" s="26"/>
    </row>
    <row r="18" spans="1:4" ht="16.5" customHeight="1">
      <c r="A18" s="11"/>
      <c r="B18" s="6"/>
      <c r="C18" s="27" t="s">
        <v>155</v>
      </c>
      <c r="D18" s="26"/>
    </row>
    <row r="19" spans="1:4" ht="16.5" customHeight="1">
      <c r="A19" s="11"/>
      <c r="B19" s="6"/>
      <c r="C19" s="27" t="s">
        <v>156</v>
      </c>
      <c r="D19" s="26"/>
    </row>
    <row r="20" spans="1:4" ht="16.5" customHeight="1">
      <c r="A20" s="11"/>
      <c r="B20" s="6"/>
      <c r="C20" s="27" t="s">
        <v>157</v>
      </c>
      <c r="D20" s="26"/>
    </row>
    <row r="21" spans="1:4" ht="16.5" customHeight="1">
      <c r="A21" s="11"/>
      <c r="B21" s="6"/>
      <c r="C21" s="27" t="s">
        <v>158</v>
      </c>
      <c r="D21" s="26"/>
    </row>
    <row r="22" spans="1:4" ht="16.5" customHeight="1">
      <c r="A22" s="11"/>
      <c r="B22" s="6"/>
      <c r="C22" s="27" t="s">
        <v>159</v>
      </c>
      <c r="D22" s="26"/>
    </row>
    <row r="23" spans="1:4" ht="16.5" customHeight="1">
      <c r="A23" s="11"/>
      <c r="B23" s="6"/>
      <c r="C23" s="27" t="s">
        <v>160</v>
      </c>
      <c r="D23" s="26"/>
    </row>
    <row r="24" spans="1:4" ht="16.5" customHeight="1">
      <c r="A24" s="11"/>
      <c r="B24" s="6"/>
      <c r="C24" s="27" t="s">
        <v>161</v>
      </c>
      <c r="D24" s="26"/>
    </row>
    <row r="25" spans="1:4" ht="16.5" customHeight="1">
      <c r="A25" s="11"/>
      <c r="B25" s="6"/>
      <c r="C25" s="27" t="s">
        <v>162</v>
      </c>
      <c r="D25" s="26">
        <v>1572528.36</v>
      </c>
    </row>
    <row r="26" spans="1:4" ht="16.5" customHeight="1">
      <c r="A26" s="11"/>
      <c r="B26" s="6"/>
      <c r="C26" s="27" t="s">
        <v>163</v>
      </c>
      <c r="D26" s="26"/>
    </row>
    <row r="27" spans="1:4" ht="16.5" customHeight="1">
      <c r="A27" s="11"/>
      <c r="B27" s="6"/>
      <c r="C27" s="27" t="s">
        <v>164</v>
      </c>
      <c r="D27" s="26"/>
    </row>
    <row r="28" spans="1:4" ht="16.5" customHeight="1">
      <c r="A28" s="11"/>
      <c r="B28" s="6"/>
      <c r="C28" s="27" t="s">
        <v>165</v>
      </c>
      <c r="D28" s="26"/>
    </row>
    <row r="29" spans="1:4" ht="16.5" customHeight="1">
      <c r="A29" s="11"/>
      <c r="B29" s="6"/>
      <c r="C29" s="27" t="s">
        <v>166</v>
      </c>
      <c r="D29" s="26"/>
    </row>
    <row r="30" spans="1:4" ht="16.5" customHeight="1">
      <c r="A30" s="11"/>
      <c r="B30" s="6"/>
      <c r="C30" s="27" t="s">
        <v>167</v>
      </c>
      <c r="D30" s="26"/>
    </row>
    <row r="31" spans="1:4" ht="16.5" customHeight="1">
      <c r="A31" s="11"/>
      <c r="B31" s="6"/>
      <c r="C31" s="10" t="s">
        <v>168</v>
      </c>
      <c r="D31" s="26"/>
    </row>
    <row r="32" spans="1:4" ht="16.5" customHeight="1">
      <c r="A32" s="11"/>
      <c r="B32" s="6"/>
      <c r="C32" s="10" t="s">
        <v>169</v>
      </c>
      <c r="D32" s="26"/>
    </row>
    <row r="33" spans="1:4" ht="16.5" customHeight="1">
      <c r="A33" s="11"/>
      <c r="B33" s="6"/>
      <c r="C33" s="28" t="s">
        <v>170</v>
      </c>
      <c r="D33" s="26"/>
    </row>
    <row r="34" spans="1:4" ht="15" customHeight="1">
      <c r="A34" s="12" t="s">
        <v>50</v>
      </c>
      <c r="B34" s="29">
        <v>31260560.629999999</v>
      </c>
      <c r="C34" s="12" t="s">
        <v>51</v>
      </c>
      <c r="D34" s="29">
        <v>31260560.629999999</v>
      </c>
    </row>
  </sheetData>
  <mergeCells count="4">
    <mergeCell ref="A2:D2"/>
    <mergeCell ref="A4:B4"/>
    <mergeCell ref="C4:D4"/>
    <mergeCell ref="A3:B3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C0A0A-897D-27DB-3DA6-A82194058AEC}">
  <sheetPr>
    <outlinePr summaryRight="0"/>
  </sheetPr>
  <dimension ref="A1:G27"/>
  <sheetViews>
    <sheetView showZeros="0" workbookViewId="0"/>
  </sheetViews>
  <sheetFormatPr defaultColWidth="9.08984375" defaultRowHeight="14.25" customHeight="1"/>
  <cols>
    <col min="1" max="1" width="20.08984375" customWidth="1"/>
    <col min="2" max="2" width="44" customWidth="1"/>
    <col min="3" max="7" width="24.08984375" customWidth="1"/>
  </cols>
  <sheetData>
    <row r="1" spans="1:7" ht="14.25" customHeight="1">
      <c r="D1" s="30"/>
      <c r="F1" s="31"/>
      <c r="G1" s="3" t="s">
        <v>171</v>
      </c>
    </row>
    <row r="2" spans="1:7" ht="41.25" customHeight="1">
      <c r="A2" s="137" t="str">
        <f>"2025"&amp;"年一般公共预算支出预算表（按功能科目分类）"</f>
        <v>2025年一般公共预算支出预算表（按功能科目分类）</v>
      </c>
      <c r="B2" s="137"/>
      <c r="C2" s="137"/>
      <c r="D2" s="137"/>
      <c r="E2" s="137"/>
      <c r="F2" s="137"/>
      <c r="G2" s="137"/>
    </row>
    <row r="3" spans="1:7" ht="18" customHeight="1">
      <c r="A3" s="32" t="str">
        <f>"单位名称："&amp;"寻甸回族彝族自治县仁德街道办事处第二初级中学"</f>
        <v>单位名称：寻甸回族彝族自治县仁德街道办事处第二初级中学</v>
      </c>
      <c r="F3" s="33"/>
      <c r="G3" s="3" t="s">
        <v>1</v>
      </c>
    </row>
    <row r="4" spans="1:7" ht="20.25" customHeight="1">
      <c r="A4" s="138" t="s">
        <v>172</v>
      </c>
      <c r="B4" s="139"/>
      <c r="C4" s="147" t="s">
        <v>55</v>
      </c>
      <c r="D4" s="144" t="s">
        <v>75</v>
      </c>
      <c r="E4" s="145"/>
      <c r="F4" s="146"/>
      <c r="G4" s="142" t="s">
        <v>76</v>
      </c>
    </row>
    <row r="5" spans="1:7" ht="20.25" customHeight="1">
      <c r="A5" s="34" t="s">
        <v>72</v>
      </c>
      <c r="B5" s="34" t="s">
        <v>73</v>
      </c>
      <c r="C5" s="148"/>
      <c r="D5" s="36" t="s">
        <v>57</v>
      </c>
      <c r="E5" s="36" t="s">
        <v>173</v>
      </c>
      <c r="F5" s="36" t="s">
        <v>174</v>
      </c>
      <c r="G5" s="143"/>
    </row>
    <row r="6" spans="1:7" ht="15" customHeight="1">
      <c r="A6" s="37" t="s">
        <v>82</v>
      </c>
      <c r="B6" s="37" t="s">
        <v>83</v>
      </c>
      <c r="C6" s="37" t="s">
        <v>84</v>
      </c>
      <c r="D6" s="37" t="s">
        <v>85</v>
      </c>
      <c r="E6" s="37" t="s">
        <v>86</v>
      </c>
      <c r="F6" s="37" t="s">
        <v>87</v>
      </c>
      <c r="G6" s="37" t="s">
        <v>88</v>
      </c>
    </row>
    <row r="7" spans="1:7" ht="18" customHeight="1">
      <c r="A7" s="38" t="s">
        <v>97</v>
      </c>
      <c r="B7" s="38" t="s">
        <v>98</v>
      </c>
      <c r="C7" s="6">
        <v>24106895.59</v>
      </c>
      <c r="D7" s="6">
        <v>15002554.6</v>
      </c>
      <c r="E7" s="6">
        <v>14706889.800000001</v>
      </c>
      <c r="F7" s="6">
        <v>295664.8</v>
      </c>
      <c r="G7" s="6">
        <v>9104340.9900000002</v>
      </c>
    </row>
    <row r="8" spans="1:7" ht="18" customHeight="1">
      <c r="A8" s="39" t="s">
        <v>99</v>
      </c>
      <c r="B8" s="39" t="s">
        <v>100</v>
      </c>
      <c r="C8" s="6">
        <v>24097156.09</v>
      </c>
      <c r="D8" s="6">
        <v>15001330.6</v>
      </c>
      <c r="E8" s="6">
        <v>14706889.800000001</v>
      </c>
      <c r="F8" s="6">
        <v>294440.8</v>
      </c>
      <c r="G8" s="6">
        <v>9095825.4900000002</v>
      </c>
    </row>
    <row r="9" spans="1:7" ht="18" customHeight="1">
      <c r="A9" s="40" t="s">
        <v>101</v>
      </c>
      <c r="B9" s="40" t="s">
        <v>102</v>
      </c>
      <c r="C9" s="6">
        <v>16352064.24</v>
      </c>
      <c r="D9" s="6">
        <v>15001330.6</v>
      </c>
      <c r="E9" s="6">
        <v>14706889.800000001</v>
      </c>
      <c r="F9" s="6">
        <v>294440.8</v>
      </c>
      <c r="G9" s="6">
        <v>1350733.64</v>
      </c>
    </row>
    <row r="10" spans="1:7" ht="18" customHeight="1">
      <c r="A10" s="40" t="s">
        <v>103</v>
      </c>
      <c r="B10" s="40" t="s">
        <v>104</v>
      </c>
      <c r="C10" s="6">
        <v>7745091.8499999996</v>
      </c>
      <c r="D10" s="6"/>
      <c r="E10" s="6"/>
      <c r="F10" s="6"/>
      <c r="G10" s="6">
        <v>7745091.8499999996</v>
      </c>
    </row>
    <row r="11" spans="1:7" ht="18" customHeight="1">
      <c r="A11" s="39" t="s">
        <v>105</v>
      </c>
      <c r="B11" s="39" t="s">
        <v>106</v>
      </c>
      <c r="C11" s="6">
        <v>9739.5</v>
      </c>
      <c r="D11" s="6">
        <v>1224</v>
      </c>
      <c r="E11" s="6"/>
      <c r="F11" s="6">
        <v>1224</v>
      </c>
      <c r="G11" s="6">
        <v>8515.5</v>
      </c>
    </row>
    <row r="12" spans="1:7" ht="18" customHeight="1">
      <c r="A12" s="40" t="s">
        <v>107</v>
      </c>
      <c r="B12" s="40" t="s">
        <v>108</v>
      </c>
      <c r="C12" s="6">
        <v>9739.5</v>
      </c>
      <c r="D12" s="6">
        <v>1224</v>
      </c>
      <c r="E12" s="6"/>
      <c r="F12" s="6">
        <v>1224</v>
      </c>
      <c r="G12" s="6">
        <v>8515.5</v>
      </c>
    </row>
    <row r="13" spans="1:7" ht="18" customHeight="1">
      <c r="A13" s="38" t="s">
        <v>109</v>
      </c>
      <c r="B13" s="38" t="s">
        <v>110</v>
      </c>
      <c r="C13" s="6">
        <v>3503100.47</v>
      </c>
      <c r="D13" s="6">
        <v>3503100.47</v>
      </c>
      <c r="E13" s="6">
        <v>3503100.47</v>
      </c>
      <c r="F13" s="6"/>
      <c r="G13" s="6"/>
    </row>
    <row r="14" spans="1:7" ht="18" customHeight="1">
      <c r="A14" s="39" t="s">
        <v>111</v>
      </c>
      <c r="B14" s="39" t="s">
        <v>112</v>
      </c>
      <c r="C14" s="6">
        <v>3496704.47</v>
      </c>
      <c r="D14" s="6">
        <v>3496704.47</v>
      </c>
      <c r="E14" s="6">
        <v>3496704.47</v>
      </c>
      <c r="F14" s="6"/>
      <c r="G14" s="6"/>
    </row>
    <row r="15" spans="1:7" ht="18" customHeight="1">
      <c r="A15" s="40" t="s">
        <v>113</v>
      </c>
      <c r="B15" s="40" t="s">
        <v>114</v>
      </c>
      <c r="C15" s="6">
        <v>2096704.47</v>
      </c>
      <c r="D15" s="6">
        <v>2096704.47</v>
      </c>
      <c r="E15" s="6">
        <v>2096704.47</v>
      </c>
      <c r="F15" s="6"/>
      <c r="G15" s="6"/>
    </row>
    <row r="16" spans="1:7" ht="18" customHeight="1">
      <c r="A16" s="40" t="s">
        <v>115</v>
      </c>
      <c r="B16" s="40" t="s">
        <v>116</v>
      </c>
      <c r="C16" s="6">
        <v>1400000</v>
      </c>
      <c r="D16" s="6">
        <v>1400000</v>
      </c>
      <c r="E16" s="6">
        <v>1400000</v>
      </c>
      <c r="F16" s="6"/>
      <c r="G16" s="6"/>
    </row>
    <row r="17" spans="1:7" ht="18" customHeight="1">
      <c r="A17" s="39" t="s">
        <v>117</v>
      </c>
      <c r="B17" s="39" t="s">
        <v>118</v>
      </c>
      <c r="C17" s="6">
        <v>6396</v>
      </c>
      <c r="D17" s="6">
        <v>6396</v>
      </c>
      <c r="E17" s="6">
        <v>6396</v>
      </c>
      <c r="F17" s="6"/>
      <c r="G17" s="6"/>
    </row>
    <row r="18" spans="1:7" ht="18" customHeight="1">
      <c r="A18" s="40" t="s">
        <v>119</v>
      </c>
      <c r="B18" s="40" t="s">
        <v>120</v>
      </c>
      <c r="C18" s="6">
        <v>6396</v>
      </c>
      <c r="D18" s="6">
        <v>6396</v>
      </c>
      <c r="E18" s="6">
        <v>6396</v>
      </c>
      <c r="F18" s="6"/>
      <c r="G18" s="6"/>
    </row>
    <row r="19" spans="1:7" ht="18" customHeight="1">
      <c r="A19" s="38" t="s">
        <v>121</v>
      </c>
      <c r="B19" s="38" t="s">
        <v>122</v>
      </c>
      <c r="C19" s="6">
        <v>2078036.21</v>
      </c>
      <c r="D19" s="6">
        <v>2078036.21</v>
      </c>
      <c r="E19" s="6">
        <v>2078036.21</v>
      </c>
      <c r="F19" s="6"/>
      <c r="G19" s="6"/>
    </row>
    <row r="20" spans="1:7" ht="18" customHeight="1">
      <c r="A20" s="39" t="s">
        <v>123</v>
      </c>
      <c r="B20" s="39" t="s">
        <v>124</v>
      </c>
      <c r="C20" s="6">
        <v>2078036.21</v>
      </c>
      <c r="D20" s="6">
        <v>2078036.21</v>
      </c>
      <c r="E20" s="6">
        <v>2078036.21</v>
      </c>
      <c r="F20" s="6"/>
      <c r="G20" s="6"/>
    </row>
    <row r="21" spans="1:7" ht="18" customHeight="1">
      <c r="A21" s="40" t="s">
        <v>125</v>
      </c>
      <c r="B21" s="40" t="s">
        <v>126</v>
      </c>
      <c r="C21" s="6">
        <v>1219165.49</v>
      </c>
      <c r="D21" s="6">
        <v>1219165.49</v>
      </c>
      <c r="E21" s="6">
        <v>1219165.49</v>
      </c>
      <c r="F21" s="6"/>
      <c r="G21" s="6"/>
    </row>
    <row r="22" spans="1:7" ht="18" customHeight="1">
      <c r="A22" s="40" t="s">
        <v>127</v>
      </c>
      <c r="B22" s="40" t="s">
        <v>128</v>
      </c>
      <c r="C22" s="6">
        <v>767740.15</v>
      </c>
      <c r="D22" s="6">
        <v>767740.15</v>
      </c>
      <c r="E22" s="6">
        <v>767740.15</v>
      </c>
      <c r="F22" s="6"/>
      <c r="G22" s="6"/>
    </row>
    <row r="23" spans="1:7" ht="18" customHeight="1">
      <c r="A23" s="40" t="s">
        <v>129</v>
      </c>
      <c r="B23" s="40" t="s">
        <v>130</v>
      </c>
      <c r="C23" s="6">
        <v>91130.57</v>
      </c>
      <c r="D23" s="6">
        <v>91130.57</v>
      </c>
      <c r="E23" s="6">
        <v>91130.57</v>
      </c>
      <c r="F23" s="6"/>
      <c r="G23" s="6"/>
    </row>
    <row r="24" spans="1:7" ht="18" customHeight="1">
      <c r="A24" s="38" t="s">
        <v>131</v>
      </c>
      <c r="B24" s="38" t="s">
        <v>132</v>
      </c>
      <c r="C24" s="6">
        <v>1572528.36</v>
      </c>
      <c r="D24" s="6">
        <v>1572528.36</v>
      </c>
      <c r="E24" s="6">
        <v>1572528.36</v>
      </c>
      <c r="F24" s="6"/>
      <c r="G24" s="6"/>
    </row>
    <row r="25" spans="1:7" ht="18" customHeight="1">
      <c r="A25" s="39" t="s">
        <v>133</v>
      </c>
      <c r="B25" s="39" t="s">
        <v>134</v>
      </c>
      <c r="C25" s="6">
        <v>1572528.36</v>
      </c>
      <c r="D25" s="6">
        <v>1572528.36</v>
      </c>
      <c r="E25" s="6">
        <v>1572528.36</v>
      </c>
      <c r="F25" s="6"/>
      <c r="G25" s="6"/>
    </row>
    <row r="26" spans="1:7" ht="18" customHeight="1">
      <c r="A26" s="40" t="s">
        <v>135</v>
      </c>
      <c r="B26" s="40" t="s">
        <v>136</v>
      </c>
      <c r="C26" s="6">
        <v>1572528.36</v>
      </c>
      <c r="D26" s="6">
        <v>1572528.36</v>
      </c>
      <c r="E26" s="6">
        <v>1572528.36</v>
      </c>
      <c r="F26" s="6"/>
      <c r="G26" s="6"/>
    </row>
    <row r="27" spans="1:7" ht="18" customHeight="1">
      <c r="A27" s="140" t="s">
        <v>175</v>
      </c>
      <c r="B27" s="141" t="s">
        <v>175</v>
      </c>
      <c r="C27" s="6">
        <v>31260560.629999999</v>
      </c>
      <c r="D27" s="6">
        <v>22156219.640000001</v>
      </c>
      <c r="E27" s="6">
        <v>21860554.84</v>
      </c>
      <c r="F27" s="6">
        <v>295664.8</v>
      </c>
      <c r="G27" s="6">
        <v>9104340.9900000002</v>
      </c>
    </row>
  </sheetData>
  <mergeCells count="6">
    <mergeCell ref="A2:G2"/>
    <mergeCell ref="A4:B4"/>
    <mergeCell ref="A27:B27"/>
    <mergeCell ref="G4:G5"/>
    <mergeCell ref="D4:F4"/>
    <mergeCell ref="C4:C5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147D-01D3-876F-502E-B9DAED39106A}">
  <sheetPr>
    <outlinePr summaryRight="0"/>
  </sheetPr>
  <dimension ref="A1:F8"/>
  <sheetViews>
    <sheetView showZeros="0" workbookViewId="0">
      <selection activeCell="A8" sqref="A8"/>
    </sheetView>
  </sheetViews>
  <sheetFormatPr defaultColWidth="10.36328125" defaultRowHeight="14.25" customHeight="1"/>
  <cols>
    <col min="1" max="6" width="28.08984375" customWidth="1"/>
  </cols>
  <sheetData>
    <row r="1" spans="1:6" ht="14.25" customHeight="1">
      <c r="A1" s="42"/>
      <c r="B1" s="42"/>
      <c r="C1" s="42"/>
      <c r="D1" s="42"/>
      <c r="E1" s="25"/>
      <c r="F1" s="43" t="s">
        <v>176</v>
      </c>
    </row>
    <row r="2" spans="1:6" ht="41.25" customHeight="1">
      <c r="A2" s="149" t="str">
        <f>"2025"&amp;"年一般公共预算“三公”经费支出预算表"</f>
        <v>2025年一般公共预算“三公”经费支出预算表</v>
      </c>
      <c r="B2" s="150"/>
      <c r="C2" s="150"/>
      <c r="D2" s="150"/>
      <c r="E2" s="151"/>
      <c r="F2" s="150"/>
    </row>
    <row r="3" spans="1:6" ht="14.25" customHeight="1">
      <c r="A3" s="152" t="str">
        <f>"单位名称："&amp;"寻甸回族彝族自治县仁德街道办事处第二初级中学"</f>
        <v>单位名称：寻甸回族彝族自治县仁德街道办事处第二初级中学</v>
      </c>
      <c r="B3" s="153"/>
      <c r="D3" s="42"/>
      <c r="E3" s="25"/>
      <c r="F3" s="2" t="s">
        <v>1</v>
      </c>
    </row>
    <row r="4" spans="1:6" ht="27" customHeight="1">
      <c r="A4" s="154" t="s">
        <v>177</v>
      </c>
      <c r="B4" s="154" t="s">
        <v>178</v>
      </c>
      <c r="C4" s="108" t="s">
        <v>179</v>
      </c>
      <c r="D4" s="154"/>
      <c r="E4" s="157"/>
      <c r="F4" s="154" t="s">
        <v>180</v>
      </c>
    </row>
    <row r="5" spans="1:6" ht="28.5" customHeight="1">
      <c r="A5" s="155"/>
      <c r="B5" s="156"/>
      <c r="C5" s="44" t="s">
        <v>57</v>
      </c>
      <c r="D5" s="44" t="s">
        <v>181</v>
      </c>
      <c r="E5" s="44" t="s">
        <v>182</v>
      </c>
      <c r="F5" s="158"/>
    </row>
    <row r="6" spans="1:6" ht="17.25" customHeight="1">
      <c r="A6" s="45" t="s">
        <v>82</v>
      </c>
      <c r="B6" s="45" t="s">
        <v>83</v>
      </c>
      <c r="C6" s="45" t="s">
        <v>84</v>
      </c>
      <c r="D6" s="45" t="s">
        <v>85</v>
      </c>
      <c r="E6" s="45" t="s">
        <v>86</v>
      </c>
      <c r="F6" s="45" t="s">
        <v>87</v>
      </c>
    </row>
    <row r="7" spans="1:6" ht="17.25" customHeight="1">
      <c r="A7" s="6"/>
      <c r="B7" s="6"/>
      <c r="C7" s="6"/>
      <c r="D7" s="6"/>
      <c r="E7" s="6"/>
      <c r="F7" s="6"/>
    </row>
    <row r="8" spans="1:6" ht="14.25" customHeight="1">
      <c r="A8" s="241" t="s">
        <v>464</v>
      </c>
    </row>
  </sheetData>
  <mergeCells count="6">
    <mergeCell ref="A2:F2"/>
    <mergeCell ref="A3:B3"/>
    <mergeCell ref="A4:A5"/>
    <mergeCell ref="B4:B5"/>
    <mergeCell ref="C4:E4"/>
    <mergeCell ref="F4:F5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B3DA7-BE66-7B9F-E2EC-8A93D32AE972}">
  <sheetPr>
    <outlinePr summaryRight="0"/>
  </sheetPr>
  <dimension ref="A1:X34"/>
  <sheetViews>
    <sheetView showZeros="0" topLeftCell="G13" workbookViewId="0"/>
  </sheetViews>
  <sheetFormatPr defaultColWidth="9.08984375" defaultRowHeight="14.25" customHeight="1"/>
  <cols>
    <col min="1" max="2" width="32.90625" customWidth="1"/>
    <col min="3" max="3" width="20.7265625" customWidth="1"/>
    <col min="4" max="4" width="31.26953125" customWidth="1"/>
    <col min="5" max="5" width="10.08984375" customWidth="1"/>
    <col min="6" max="6" width="17.6328125" customWidth="1"/>
    <col min="7" max="7" width="10.26953125" customWidth="1"/>
    <col min="8" max="8" width="23" customWidth="1"/>
    <col min="9" max="24" width="18.7265625" customWidth="1"/>
  </cols>
  <sheetData>
    <row r="1" spans="1:24" ht="13.5" customHeight="1">
      <c r="B1" s="30"/>
      <c r="C1" s="46"/>
      <c r="E1" s="47"/>
      <c r="F1" s="47"/>
      <c r="G1" s="47"/>
      <c r="H1" s="47"/>
      <c r="I1" s="48"/>
      <c r="J1" s="48"/>
      <c r="K1" s="48"/>
      <c r="L1" s="48"/>
      <c r="M1" s="48"/>
      <c r="N1" s="48"/>
      <c r="R1" s="48"/>
      <c r="V1" s="46"/>
      <c r="X1" s="49" t="s">
        <v>183</v>
      </c>
    </row>
    <row r="2" spans="1:24" ht="45.75" customHeight="1">
      <c r="A2" s="159" t="str">
        <f>"2025"&amp;"年部门基本支出预算表"</f>
        <v>2025年部门基本支出预算表</v>
      </c>
      <c r="B2" s="160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60"/>
      <c r="P2" s="160"/>
      <c r="Q2" s="160"/>
      <c r="R2" s="159"/>
      <c r="S2" s="159"/>
      <c r="T2" s="159"/>
      <c r="U2" s="159"/>
      <c r="V2" s="159"/>
      <c r="W2" s="159"/>
      <c r="X2" s="159"/>
    </row>
    <row r="3" spans="1:24" ht="18.75" customHeight="1">
      <c r="A3" s="161" t="str">
        <f>"单位名称："&amp;"寻甸回族彝族自治县仁德街道办事处第二初级中学"</f>
        <v>单位名称：寻甸回族彝族自治县仁德街道办事处第二初级中学</v>
      </c>
      <c r="B3" s="162"/>
      <c r="C3" s="163"/>
      <c r="D3" s="163"/>
      <c r="E3" s="163"/>
      <c r="F3" s="163"/>
      <c r="G3" s="163"/>
      <c r="H3" s="163"/>
      <c r="I3" s="50"/>
      <c r="J3" s="50"/>
      <c r="K3" s="50"/>
      <c r="L3" s="50"/>
      <c r="M3" s="50"/>
      <c r="N3" s="50"/>
      <c r="O3" s="51"/>
      <c r="P3" s="51"/>
      <c r="Q3" s="51"/>
      <c r="R3" s="50"/>
      <c r="V3" s="46"/>
      <c r="X3" s="49" t="s">
        <v>1</v>
      </c>
    </row>
    <row r="4" spans="1:24" ht="18" customHeight="1">
      <c r="A4" s="164" t="s">
        <v>184</v>
      </c>
      <c r="B4" s="164" t="s">
        <v>185</v>
      </c>
      <c r="C4" s="164" t="s">
        <v>186</v>
      </c>
      <c r="D4" s="164" t="s">
        <v>187</v>
      </c>
      <c r="E4" s="164" t="s">
        <v>188</v>
      </c>
      <c r="F4" s="164" t="s">
        <v>189</v>
      </c>
      <c r="G4" s="164" t="s">
        <v>190</v>
      </c>
      <c r="H4" s="164" t="s">
        <v>191</v>
      </c>
      <c r="I4" s="144" t="s">
        <v>192</v>
      </c>
      <c r="J4" s="169" t="s">
        <v>192</v>
      </c>
      <c r="K4" s="169"/>
      <c r="L4" s="169"/>
      <c r="M4" s="169"/>
      <c r="N4" s="169"/>
      <c r="O4" s="145"/>
      <c r="P4" s="145"/>
      <c r="Q4" s="145"/>
      <c r="R4" s="172" t="s">
        <v>61</v>
      </c>
      <c r="S4" s="169" t="s">
        <v>62</v>
      </c>
      <c r="T4" s="169"/>
      <c r="U4" s="169"/>
      <c r="V4" s="169"/>
      <c r="W4" s="169"/>
      <c r="X4" s="170"/>
    </row>
    <row r="5" spans="1:24" ht="18" customHeight="1">
      <c r="A5" s="165"/>
      <c r="B5" s="166"/>
      <c r="C5" s="168"/>
      <c r="D5" s="165"/>
      <c r="E5" s="165"/>
      <c r="F5" s="165"/>
      <c r="G5" s="165"/>
      <c r="H5" s="165"/>
      <c r="I5" s="147" t="s">
        <v>193</v>
      </c>
      <c r="J5" s="144" t="s">
        <v>58</v>
      </c>
      <c r="K5" s="169"/>
      <c r="L5" s="169"/>
      <c r="M5" s="169"/>
      <c r="N5" s="170"/>
      <c r="O5" s="174" t="s">
        <v>194</v>
      </c>
      <c r="P5" s="145"/>
      <c r="Q5" s="146"/>
      <c r="R5" s="164" t="s">
        <v>61</v>
      </c>
      <c r="S5" s="144" t="s">
        <v>62</v>
      </c>
      <c r="T5" s="172" t="s">
        <v>64</v>
      </c>
      <c r="U5" s="169" t="s">
        <v>62</v>
      </c>
      <c r="V5" s="172" t="s">
        <v>66</v>
      </c>
      <c r="W5" s="172" t="s">
        <v>67</v>
      </c>
      <c r="X5" s="173" t="s">
        <v>68</v>
      </c>
    </row>
    <row r="6" spans="1:24" ht="19.5" customHeight="1">
      <c r="A6" s="166"/>
      <c r="B6" s="166"/>
      <c r="C6" s="166"/>
      <c r="D6" s="166"/>
      <c r="E6" s="166"/>
      <c r="F6" s="166"/>
      <c r="G6" s="166"/>
      <c r="H6" s="166"/>
      <c r="I6" s="166"/>
      <c r="J6" s="175" t="s">
        <v>195</v>
      </c>
      <c r="K6" s="164" t="s">
        <v>196</v>
      </c>
      <c r="L6" s="164" t="s">
        <v>197</v>
      </c>
      <c r="M6" s="164" t="s">
        <v>198</v>
      </c>
      <c r="N6" s="164" t="s">
        <v>199</v>
      </c>
      <c r="O6" s="164" t="s">
        <v>58</v>
      </c>
      <c r="P6" s="164" t="s">
        <v>59</v>
      </c>
      <c r="Q6" s="164" t="s">
        <v>60</v>
      </c>
      <c r="R6" s="166"/>
      <c r="S6" s="164" t="s">
        <v>57</v>
      </c>
      <c r="T6" s="164" t="s">
        <v>64</v>
      </c>
      <c r="U6" s="164" t="s">
        <v>200</v>
      </c>
      <c r="V6" s="164" t="s">
        <v>66</v>
      </c>
      <c r="W6" s="164" t="s">
        <v>67</v>
      </c>
      <c r="X6" s="164" t="s">
        <v>68</v>
      </c>
    </row>
    <row r="7" spans="1:24" ht="37.5" customHeight="1">
      <c r="A7" s="167"/>
      <c r="B7" s="148"/>
      <c r="C7" s="167"/>
      <c r="D7" s="167"/>
      <c r="E7" s="167"/>
      <c r="F7" s="167"/>
      <c r="G7" s="167"/>
      <c r="H7" s="167"/>
      <c r="I7" s="167"/>
      <c r="J7" s="176" t="s">
        <v>57</v>
      </c>
      <c r="K7" s="171" t="s">
        <v>201</v>
      </c>
      <c r="L7" s="171" t="s">
        <v>197</v>
      </c>
      <c r="M7" s="171" t="s">
        <v>198</v>
      </c>
      <c r="N7" s="171" t="s">
        <v>199</v>
      </c>
      <c r="O7" s="171" t="s">
        <v>197</v>
      </c>
      <c r="P7" s="171" t="s">
        <v>198</v>
      </c>
      <c r="Q7" s="171" t="s">
        <v>199</v>
      </c>
      <c r="R7" s="171" t="s">
        <v>61</v>
      </c>
      <c r="S7" s="171" t="s">
        <v>57</v>
      </c>
      <c r="T7" s="171" t="s">
        <v>64</v>
      </c>
      <c r="U7" s="171" t="s">
        <v>200</v>
      </c>
      <c r="V7" s="171" t="s">
        <v>66</v>
      </c>
      <c r="W7" s="171" t="s">
        <v>67</v>
      </c>
      <c r="X7" s="171" t="s">
        <v>68</v>
      </c>
    </row>
    <row r="8" spans="1:24" ht="14.25" customHeight="1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spans="1:24" ht="20.25" customHeight="1">
      <c r="A9" s="55" t="s">
        <v>202</v>
      </c>
      <c r="B9" s="55" t="s">
        <v>70</v>
      </c>
      <c r="C9" s="55" t="s">
        <v>203</v>
      </c>
      <c r="D9" s="55" t="s">
        <v>204</v>
      </c>
      <c r="E9" s="55" t="s">
        <v>101</v>
      </c>
      <c r="F9" s="55" t="s">
        <v>102</v>
      </c>
      <c r="G9" s="55" t="s">
        <v>205</v>
      </c>
      <c r="H9" s="55" t="s">
        <v>206</v>
      </c>
      <c r="I9" s="6">
        <v>1692000</v>
      </c>
      <c r="J9" s="6">
        <v>1692000</v>
      </c>
      <c r="K9" s="6"/>
      <c r="L9" s="6"/>
      <c r="M9" s="9">
        <v>1692000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0.25" customHeight="1">
      <c r="A10" s="55" t="s">
        <v>202</v>
      </c>
      <c r="B10" s="55" t="s">
        <v>70</v>
      </c>
      <c r="C10" s="55" t="s">
        <v>207</v>
      </c>
      <c r="D10" s="55" t="s">
        <v>208</v>
      </c>
      <c r="E10" s="55" t="s">
        <v>101</v>
      </c>
      <c r="F10" s="55" t="s">
        <v>102</v>
      </c>
      <c r="G10" s="55" t="s">
        <v>209</v>
      </c>
      <c r="H10" s="55" t="s">
        <v>210</v>
      </c>
      <c r="I10" s="6">
        <v>6293748</v>
      </c>
      <c r="J10" s="6">
        <v>6293748</v>
      </c>
      <c r="K10" s="56"/>
      <c r="L10" s="56"/>
      <c r="M10" s="9">
        <v>6293748</v>
      </c>
      <c r="N10" s="5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0.25" customHeight="1">
      <c r="A11" s="55" t="s">
        <v>202</v>
      </c>
      <c r="B11" s="55" t="s">
        <v>70</v>
      </c>
      <c r="C11" s="55" t="s">
        <v>207</v>
      </c>
      <c r="D11" s="55" t="s">
        <v>208</v>
      </c>
      <c r="E11" s="55" t="s">
        <v>101</v>
      </c>
      <c r="F11" s="55" t="s">
        <v>102</v>
      </c>
      <c r="G11" s="55" t="s">
        <v>211</v>
      </c>
      <c r="H11" s="55" t="s">
        <v>212</v>
      </c>
      <c r="I11" s="6">
        <v>535440</v>
      </c>
      <c r="J11" s="6">
        <v>535440</v>
      </c>
      <c r="K11" s="56"/>
      <c r="L11" s="56"/>
      <c r="M11" s="9">
        <v>535440</v>
      </c>
      <c r="N11" s="5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0.25" customHeight="1">
      <c r="A12" s="55" t="s">
        <v>202</v>
      </c>
      <c r="B12" s="55" t="s">
        <v>70</v>
      </c>
      <c r="C12" s="55" t="s">
        <v>207</v>
      </c>
      <c r="D12" s="55" t="s">
        <v>208</v>
      </c>
      <c r="E12" s="55" t="s">
        <v>101</v>
      </c>
      <c r="F12" s="55" t="s">
        <v>102</v>
      </c>
      <c r="G12" s="55" t="s">
        <v>211</v>
      </c>
      <c r="H12" s="55" t="s">
        <v>212</v>
      </c>
      <c r="I12" s="6">
        <v>564000</v>
      </c>
      <c r="J12" s="6">
        <v>564000</v>
      </c>
      <c r="K12" s="56"/>
      <c r="L12" s="56"/>
      <c r="M12" s="9">
        <v>564000</v>
      </c>
      <c r="N12" s="5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0.25" customHeight="1">
      <c r="A13" s="55" t="s">
        <v>202</v>
      </c>
      <c r="B13" s="55" t="s">
        <v>70</v>
      </c>
      <c r="C13" s="55" t="s">
        <v>207</v>
      </c>
      <c r="D13" s="55" t="s">
        <v>208</v>
      </c>
      <c r="E13" s="55" t="s">
        <v>101</v>
      </c>
      <c r="F13" s="55" t="s">
        <v>102</v>
      </c>
      <c r="G13" s="55" t="s">
        <v>205</v>
      </c>
      <c r="H13" s="55" t="s">
        <v>206</v>
      </c>
      <c r="I13" s="6">
        <v>543279</v>
      </c>
      <c r="J13" s="6">
        <v>543279</v>
      </c>
      <c r="K13" s="56"/>
      <c r="L13" s="56"/>
      <c r="M13" s="9">
        <v>543279</v>
      </c>
      <c r="N13" s="5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0.25" customHeight="1">
      <c r="A14" s="55" t="s">
        <v>202</v>
      </c>
      <c r="B14" s="55" t="s">
        <v>70</v>
      </c>
      <c r="C14" s="55" t="s">
        <v>207</v>
      </c>
      <c r="D14" s="55" t="s">
        <v>208</v>
      </c>
      <c r="E14" s="55" t="s">
        <v>101</v>
      </c>
      <c r="F14" s="55" t="s">
        <v>102</v>
      </c>
      <c r="G14" s="55" t="s">
        <v>205</v>
      </c>
      <c r="H14" s="55" t="s">
        <v>206</v>
      </c>
      <c r="I14" s="6">
        <v>3127536</v>
      </c>
      <c r="J14" s="6">
        <v>3127536</v>
      </c>
      <c r="K14" s="56"/>
      <c r="L14" s="56"/>
      <c r="M14" s="9">
        <v>3127536</v>
      </c>
      <c r="N14" s="5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20.25" customHeight="1">
      <c r="A15" s="55" t="s">
        <v>202</v>
      </c>
      <c r="B15" s="55" t="s">
        <v>70</v>
      </c>
      <c r="C15" s="55" t="s">
        <v>207</v>
      </c>
      <c r="D15" s="55" t="s">
        <v>208</v>
      </c>
      <c r="E15" s="55" t="s">
        <v>101</v>
      </c>
      <c r="F15" s="55" t="s">
        <v>102</v>
      </c>
      <c r="G15" s="55" t="s">
        <v>205</v>
      </c>
      <c r="H15" s="55" t="s">
        <v>206</v>
      </c>
      <c r="I15" s="6">
        <v>1833840</v>
      </c>
      <c r="J15" s="6">
        <v>1833840</v>
      </c>
      <c r="K15" s="56"/>
      <c r="L15" s="56"/>
      <c r="M15" s="9">
        <v>1833840</v>
      </c>
      <c r="N15" s="5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0.25" customHeight="1">
      <c r="A16" s="55" t="s">
        <v>202</v>
      </c>
      <c r="B16" s="55" t="s">
        <v>70</v>
      </c>
      <c r="C16" s="55" t="s">
        <v>213</v>
      </c>
      <c r="D16" s="55" t="s">
        <v>214</v>
      </c>
      <c r="E16" s="55" t="s">
        <v>113</v>
      </c>
      <c r="F16" s="55" t="s">
        <v>114</v>
      </c>
      <c r="G16" s="55" t="s">
        <v>215</v>
      </c>
      <c r="H16" s="55" t="s">
        <v>216</v>
      </c>
      <c r="I16" s="6">
        <v>2096704.47</v>
      </c>
      <c r="J16" s="6">
        <v>2096704.47</v>
      </c>
      <c r="K16" s="56"/>
      <c r="L16" s="56"/>
      <c r="M16" s="9">
        <v>2096704.47</v>
      </c>
      <c r="N16" s="5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0.25" customHeight="1">
      <c r="A17" s="55" t="s">
        <v>202</v>
      </c>
      <c r="B17" s="55" t="s">
        <v>70</v>
      </c>
      <c r="C17" s="55" t="s">
        <v>213</v>
      </c>
      <c r="D17" s="55" t="s">
        <v>214</v>
      </c>
      <c r="E17" s="55" t="s">
        <v>115</v>
      </c>
      <c r="F17" s="55" t="s">
        <v>116</v>
      </c>
      <c r="G17" s="55" t="s">
        <v>217</v>
      </c>
      <c r="H17" s="55" t="s">
        <v>218</v>
      </c>
      <c r="I17" s="6">
        <v>1400000</v>
      </c>
      <c r="J17" s="6">
        <v>1400000</v>
      </c>
      <c r="K17" s="56"/>
      <c r="L17" s="56"/>
      <c r="M17" s="9">
        <v>1400000</v>
      </c>
      <c r="N17" s="5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0.25" customHeight="1">
      <c r="A18" s="55" t="s">
        <v>202</v>
      </c>
      <c r="B18" s="55" t="s">
        <v>70</v>
      </c>
      <c r="C18" s="55" t="s">
        <v>213</v>
      </c>
      <c r="D18" s="55" t="s">
        <v>214</v>
      </c>
      <c r="E18" s="55" t="s">
        <v>125</v>
      </c>
      <c r="F18" s="55" t="s">
        <v>126</v>
      </c>
      <c r="G18" s="55" t="s">
        <v>219</v>
      </c>
      <c r="H18" s="55" t="s">
        <v>220</v>
      </c>
      <c r="I18" s="6">
        <v>1219165.49</v>
      </c>
      <c r="J18" s="6">
        <v>1219165.49</v>
      </c>
      <c r="K18" s="56"/>
      <c r="L18" s="56"/>
      <c r="M18" s="9">
        <v>1219165.49</v>
      </c>
      <c r="N18" s="5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0.25" customHeight="1">
      <c r="A19" s="55" t="s">
        <v>202</v>
      </c>
      <c r="B19" s="55" t="s">
        <v>70</v>
      </c>
      <c r="C19" s="55" t="s">
        <v>213</v>
      </c>
      <c r="D19" s="55" t="s">
        <v>214</v>
      </c>
      <c r="E19" s="55" t="s">
        <v>127</v>
      </c>
      <c r="F19" s="55" t="s">
        <v>128</v>
      </c>
      <c r="G19" s="55" t="s">
        <v>221</v>
      </c>
      <c r="H19" s="55" t="s">
        <v>222</v>
      </c>
      <c r="I19" s="6">
        <v>615740.15</v>
      </c>
      <c r="J19" s="6">
        <v>615740.15</v>
      </c>
      <c r="K19" s="56"/>
      <c r="L19" s="56"/>
      <c r="M19" s="9">
        <v>615740.15</v>
      </c>
      <c r="N19" s="5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0.25" customHeight="1">
      <c r="A20" s="55" t="s">
        <v>202</v>
      </c>
      <c r="B20" s="55" t="s">
        <v>70</v>
      </c>
      <c r="C20" s="55" t="s">
        <v>213</v>
      </c>
      <c r="D20" s="55" t="s">
        <v>214</v>
      </c>
      <c r="E20" s="55" t="s">
        <v>101</v>
      </c>
      <c r="F20" s="55" t="s">
        <v>102</v>
      </c>
      <c r="G20" s="55" t="s">
        <v>223</v>
      </c>
      <c r="H20" s="55" t="s">
        <v>224</v>
      </c>
      <c r="I20" s="6">
        <v>36096</v>
      </c>
      <c r="J20" s="6">
        <v>36096</v>
      </c>
      <c r="K20" s="56"/>
      <c r="L20" s="56"/>
      <c r="M20" s="9">
        <v>36096</v>
      </c>
      <c r="N20" s="5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0.25" customHeight="1">
      <c r="A21" s="55" t="s">
        <v>202</v>
      </c>
      <c r="B21" s="55" t="s">
        <v>70</v>
      </c>
      <c r="C21" s="55" t="s">
        <v>213</v>
      </c>
      <c r="D21" s="55" t="s">
        <v>214</v>
      </c>
      <c r="E21" s="55" t="s">
        <v>129</v>
      </c>
      <c r="F21" s="55" t="s">
        <v>130</v>
      </c>
      <c r="G21" s="55" t="s">
        <v>223</v>
      </c>
      <c r="H21" s="55" t="s">
        <v>224</v>
      </c>
      <c r="I21" s="6">
        <v>52417.61</v>
      </c>
      <c r="J21" s="6">
        <v>52417.61</v>
      </c>
      <c r="K21" s="56"/>
      <c r="L21" s="56"/>
      <c r="M21" s="9">
        <v>52417.61</v>
      </c>
      <c r="N21" s="5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0.25" customHeight="1">
      <c r="A22" s="55" t="s">
        <v>202</v>
      </c>
      <c r="B22" s="55" t="s">
        <v>70</v>
      </c>
      <c r="C22" s="55" t="s">
        <v>213</v>
      </c>
      <c r="D22" s="55" t="s">
        <v>214</v>
      </c>
      <c r="E22" s="55" t="s">
        <v>129</v>
      </c>
      <c r="F22" s="55" t="s">
        <v>130</v>
      </c>
      <c r="G22" s="55" t="s">
        <v>223</v>
      </c>
      <c r="H22" s="55" t="s">
        <v>224</v>
      </c>
      <c r="I22" s="6">
        <v>38712.959999999999</v>
      </c>
      <c r="J22" s="6">
        <v>38712.959999999999</v>
      </c>
      <c r="K22" s="56"/>
      <c r="L22" s="56"/>
      <c r="M22" s="9">
        <v>38712.959999999999</v>
      </c>
      <c r="N22" s="5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0.25" customHeight="1">
      <c r="A23" s="55" t="s">
        <v>202</v>
      </c>
      <c r="B23" s="55" t="s">
        <v>70</v>
      </c>
      <c r="C23" s="55" t="s">
        <v>225</v>
      </c>
      <c r="D23" s="55" t="s">
        <v>136</v>
      </c>
      <c r="E23" s="55" t="s">
        <v>135</v>
      </c>
      <c r="F23" s="55" t="s">
        <v>136</v>
      </c>
      <c r="G23" s="55" t="s">
        <v>226</v>
      </c>
      <c r="H23" s="55" t="s">
        <v>136</v>
      </c>
      <c r="I23" s="6">
        <v>1572528.36</v>
      </c>
      <c r="J23" s="6">
        <v>1572528.36</v>
      </c>
      <c r="K23" s="56"/>
      <c r="L23" s="56"/>
      <c r="M23" s="9">
        <v>1572528.36</v>
      </c>
      <c r="N23" s="5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0.25" customHeight="1">
      <c r="A24" s="55" t="s">
        <v>202</v>
      </c>
      <c r="B24" s="55" t="s">
        <v>70</v>
      </c>
      <c r="C24" s="55" t="s">
        <v>227</v>
      </c>
      <c r="D24" s="55" t="s">
        <v>228</v>
      </c>
      <c r="E24" s="55" t="s">
        <v>119</v>
      </c>
      <c r="F24" s="55" t="s">
        <v>120</v>
      </c>
      <c r="G24" s="55" t="s">
        <v>229</v>
      </c>
      <c r="H24" s="55" t="s">
        <v>230</v>
      </c>
      <c r="I24" s="6">
        <v>6396</v>
      </c>
      <c r="J24" s="6">
        <v>6396</v>
      </c>
      <c r="K24" s="56"/>
      <c r="L24" s="56"/>
      <c r="M24" s="9">
        <v>6396</v>
      </c>
      <c r="N24" s="5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0.25" customHeight="1">
      <c r="A25" s="55" t="s">
        <v>202</v>
      </c>
      <c r="B25" s="55" t="s">
        <v>70</v>
      </c>
      <c r="C25" s="55" t="s">
        <v>231</v>
      </c>
      <c r="D25" s="55" t="s">
        <v>232</v>
      </c>
      <c r="E25" s="55" t="s">
        <v>107</v>
      </c>
      <c r="F25" s="55" t="s">
        <v>108</v>
      </c>
      <c r="G25" s="55" t="s">
        <v>233</v>
      </c>
      <c r="H25" s="55" t="s">
        <v>234</v>
      </c>
      <c r="I25" s="6">
        <v>1224</v>
      </c>
      <c r="J25" s="6">
        <v>1224</v>
      </c>
      <c r="K25" s="56"/>
      <c r="L25" s="56"/>
      <c r="M25" s="9">
        <v>1224</v>
      </c>
      <c r="N25" s="5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0.25" customHeight="1">
      <c r="A26" s="55" t="s">
        <v>202</v>
      </c>
      <c r="B26" s="55" t="s">
        <v>70</v>
      </c>
      <c r="C26" s="55" t="s">
        <v>231</v>
      </c>
      <c r="D26" s="55" t="s">
        <v>232</v>
      </c>
      <c r="E26" s="55" t="s">
        <v>101</v>
      </c>
      <c r="F26" s="55" t="s">
        <v>102</v>
      </c>
      <c r="G26" s="55" t="s">
        <v>235</v>
      </c>
      <c r="H26" s="55" t="s">
        <v>236</v>
      </c>
      <c r="I26" s="6">
        <v>3412.48</v>
      </c>
      <c r="J26" s="6">
        <v>3412.48</v>
      </c>
      <c r="K26" s="56"/>
      <c r="L26" s="56"/>
      <c r="M26" s="9">
        <v>3412.48</v>
      </c>
      <c r="N26" s="5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0.25" customHeight="1">
      <c r="A27" s="55" t="s">
        <v>202</v>
      </c>
      <c r="B27" s="55" t="s">
        <v>70</v>
      </c>
      <c r="C27" s="55" t="s">
        <v>231</v>
      </c>
      <c r="D27" s="55" t="s">
        <v>232</v>
      </c>
      <c r="E27" s="55" t="s">
        <v>101</v>
      </c>
      <c r="F27" s="55" t="s">
        <v>102</v>
      </c>
      <c r="G27" s="55" t="s">
        <v>235</v>
      </c>
      <c r="H27" s="55" t="s">
        <v>236</v>
      </c>
      <c r="I27" s="6">
        <v>49248.32</v>
      </c>
      <c r="J27" s="6">
        <v>49248.32</v>
      </c>
      <c r="K27" s="56"/>
      <c r="L27" s="56"/>
      <c r="M27" s="9">
        <v>49248.32</v>
      </c>
      <c r="N27" s="5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0.25" customHeight="1">
      <c r="A28" s="55" t="s">
        <v>202</v>
      </c>
      <c r="B28" s="55" t="s">
        <v>70</v>
      </c>
      <c r="C28" s="55" t="s">
        <v>237</v>
      </c>
      <c r="D28" s="55" t="s">
        <v>224</v>
      </c>
      <c r="E28" s="55" t="s">
        <v>127</v>
      </c>
      <c r="F28" s="55" t="s">
        <v>128</v>
      </c>
      <c r="G28" s="55" t="s">
        <v>221</v>
      </c>
      <c r="H28" s="55" t="s">
        <v>222</v>
      </c>
      <c r="I28" s="6">
        <v>152000</v>
      </c>
      <c r="J28" s="6">
        <v>152000</v>
      </c>
      <c r="K28" s="56"/>
      <c r="L28" s="56"/>
      <c r="M28" s="9">
        <v>152000</v>
      </c>
      <c r="N28" s="5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0.25" customHeight="1">
      <c r="A29" s="55" t="s">
        <v>202</v>
      </c>
      <c r="B29" s="55" t="s">
        <v>70</v>
      </c>
      <c r="C29" s="55" t="s">
        <v>238</v>
      </c>
      <c r="D29" s="55" t="s">
        <v>239</v>
      </c>
      <c r="E29" s="55" t="s">
        <v>101</v>
      </c>
      <c r="F29" s="55" t="s">
        <v>102</v>
      </c>
      <c r="G29" s="55" t="s">
        <v>240</v>
      </c>
      <c r="H29" s="55" t="s">
        <v>239</v>
      </c>
      <c r="I29" s="6">
        <v>218080</v>
      </c>
      <c r="J29" s="6">
        <v>218080</v>
      </c>
      <c r="K29" s="56"/>
      <c r="L29" s="56"/>
      <c r="M29" s="9">
        <v>218080</v>
      </c>
      <c r="N29" s="5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20.25" customHeight="1">
      <c r="A30" s="55" t="s">
        <v>202</v>
      </c>
      <c r="B30" s="55" t="s">
        <v>70</v>
      </c>
      <c r="C30" s="55" t="s">
        <v>241</v>
      </c>
      <c r="D30" s="55" t="s">
        <v>242</v>
      </c>
      <c r="E30" s="55" t="s">
        <v>101</v>
      </c>
      <c r="F30" s="55" t="s">
        <v>102</v>
      </c>
      <c r="G30" s="55" t="s">
        <v>233</v>
      </c>
      <c r="H30" s="55" t="s">
        <v>234</v>
      </c>
      <c r="I30" s="6">
        <v>22800</v>
      </c>
      <c r="J30" s="6">
        <v>22800</v>
      </c>
      <c r="K30" s="56"/>
      <c r="L30" s="56"/>
      <c r="M30" s="9">
        <v>22800</v>
      </c>
      <c r="N30" s="5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0.25" customHeight="1">
      <c r="A31" s="55" t="s">
        <v>202</v>
      </c>
      <c r="B31" s="55" t="s">
        <v>70</v>
      </c>
      <c r="C31" s="55" t="s">
        <v>241</v>
      </c>
      <c r="D31" s="55" t="s">
        <v>242</v>
      </c>
      <c r="E31" s="55" t="s">
        <v>101</v>
      </c>
      <c r="F31" s="55" t="s">
        <v>102</v>
      </c>
      <c r="G31" s="55" t="s">
        <v>235</v>
      </c>
      <c r="H31" s="55" t="s">
        <v>236</v>
      </c>
      <c r="I31" s="6">
        <v>900</v>
      </c>
      <c r="J31" s="6">
        <v>900</v>
      </c>
      <c r="K31" s="56"/>
      <c r="L31" s="56"/>
      <c r="M31" s="9">
        <v>900</v>
      </c>
      <c r="N31" s="5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0.25" customHeight="1">
      <c r="A32" s="55" t="s">
        <v>202</v>
      </c>
      <c r="B32" s="55" t="s">
        <v>70</v>
      </c>
      <c r="C32" s="55" t="s">
        <v>243</v>
      </c>
      <c r="D32" s="55" t="s">
        <v>244</v>
      </c>
      <c r="E32" s="55" t="s">
        <v>101</v>
      </c>
      <c r="F32" s="55" t="s">
        <v>102</v>
      </c>
      <c r="G32" s="55" t="s">
        <v>245</v>
      </c>
      <c r="H32" s="55" t="s">
        <v>246</v>
      </c>
      <c r="I32" s="6">
        <v>6436.8</v>
      </c>
      <c r="J32" s="6">
        <v>6436.8</v>
      </c>
      <c r="K32" s="56"/>
      <c r="L32" s="56"/>
      <c r="M32" s="9">
        <v>6436.8</v>
      </c>
      <c r="N32" s="5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20.25" customHeight="1">
      <c r="A33" s="55" t="s">
        <v>202</v>
      </c>
      <c r="B33" s="55" t="s">
        <v>70</v>
      </c>
      <c r="C33" s="55" t="s">
        <v>247</v>
      </c>
      <c r="D33" s="55" t="s">
        <v>248</v>
      </c>
      <c r="E33" s="55" t="s">
        <v>101</v>
      </c>
      <c r="F33" s="55" t="s">
        <v>102</v>
      </c>
      <c r="G33" s="55" t="s">
        <v>205</v>
      </c>
      <c r="H33" s="55" t="s">
        <v>206</v>
      </c>
      <c r="I33" s="6">
        <v>74514</v>
      </c>
      <c r="J33" s="6">
        <v>74514</v>
      </c>
      <c r="K33" s="56"/>
      <c r="L33" s="56"/>
      <c r="M33" s="9">
        <v>74514</v>
      </c>
      <c r="N33" s="5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7.25" customHeight="1">
      <c r="A34" s="177" t="s">
        <v>175</v>
      </c>
      <c r="B34" s="178"/>
      <c r="C34" s="179"/>
      <c r="D34" s="179"/>
      <c r="E34" s="179"/>
      <c r="F34" s="179"/>
      <c r="G34" s="179"/>
      <c r="H34" s="180"/>
      <c r="I34" s="6">
        <v>22156219.640000001</v>
      </c>
      <c r="J34" s="6">
        <v>22156219.640000001</v>
      </c>
      <c r="K34" s="6"/>
      <c r="L34" s="6"/>
      <c r="M34" s="9">
        <v>22156219.640000001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</sheetData>
  <mergeCells count="31">
    <mergeCell ref="A34:H34"/>
    <mergeCell ref="I4:X4"/>
    <mergeCell ref="I5:I7"/>
    <mergeCell ref="K6:K7"/>
    <mergeCell ref="L6:L7"/>
    <mergeCell ref="M6:M7"/>
    <mergeCell ref="N6:N7"/>
    <mergeCell ref="S6:S7"/>
    <mergeCell ref="T6:T7"/>
    <mergeCell ref="U6:U7"/>
    <mergeCell ref="V6:V7"/>
    <mergeCell ref="W6:W7"/>
    <mergeCell ref="X6:X7"/>
    <mergeCell ref="O6:O7"/>
    <mergeCell ref="P6:P7"/>
    <mergeCell ref="A2:X2"/>
    <mergeCell ref="A3:H3"/>
    <mergeCell ref="A4:A7"/>
    <mergeCell ref="C4:C7"/>
    <mergeCell ref="D4:D7"/>
    <mergeCell ref="E4:E7"/>
    <mergeCell ref="F4:F7"/>
    <mergeCell ref="G4:G7"/>
    <mergeCell ref="H4:H7"/>
    <mergeCell ref="J5:N5"/>
    <mergeCell ref="R5:R7"/>
    <mergeCell ref="S5:X5"/>
    <mergeCell ref="Q6:Q7"/>
    <mergeCell ref="O5:Q5"/>
    <mergeCell ref="B4:B7"/>
    <mergeCell ref="J6:J7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A3F9D-DD15-1878-FA39-2F30F5C4DBF3}">
  <sheetPr>
    <outlinePr summaryRight="0"/>
  </sheetPr>
  <dimension ref="A1:W27"/>
  <sheetViews>
    <sheetView showZeros="0" topLeftCell="F16" workbookViewId="0">
      <selection activeCell="H34" sqref="H34"/>
    </sheetView>
  </sheetViews>
  <sheetFormatPr defaultColWidth="9.08984375" defaultRowHeight="14.25" customHeight="1"/>
  <cols>
    <col min="1" max="1" width="10.26953125" customWidth="1"/>
    <col min="2" max="2" width="13.36328125" customWidth="1"/>
    <col min="3" max="3" width="32.90625" customWidth="1"/>
    <col min="4" max="4" width="23.90625" customWidth="1"/>
    <col min="5" max="5" width="11.08984375" customWidth="1"/>
    <col min="6" max="6" width="17.7265625" customWidth="1"/>
    <col min="7" max="7" width="9.90625" customWidth="1"/>
    <col min="8" max="8" width="17.7265625" customWidth="1"/>
    <col min="9" max="13" width="20" customWidth="1"/>
    <col min="14" max="14" width="12.26953125" customWidth="1"/>
    <col min="15" max="15" width="12.7265625" customWidth="1"/>
    <col min="16" max="16" width="11.08984375" customWidth="1"/>
    <col min="17" max="21" width="19.90625" customWidth="1"/>
    <col min="22" max="22" width="20" customWidth="1"/>
    <col min="23" max="23" width="19.90625" customWidth="1"/>
  </cols>
  <sheetData>
    <row r="1" spans="1:23" ht="13.5" customHeight="1">
      <c r="B1" s="30"/>
      <c r="E1" s="57"/>
      <c r="F1" s="57"/>
      <c r="G1" s="57"/>
      <c r="H1" s="57"/>
      <c r="U1" s="30"/>
      <c r="W1" s="3" t="s">
        <v>249</v>
      </c>
    </row>
    <row r="2" spans="1:23" ht="46.5" customHeight="1">
      <c r="A2" s="160" t="str">
        <f>"2025"&amp;"年部门项目支出预算表"</f>
        <v>2025年部门项目支出预算表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</row>
    <row r="3" spans="1:23" ht="13.5" customHeight="1">
      <c r="A3" s="161" t="str">
        <f>"单位名称："&amp;"寻甸回族彝族自治县仁德街道办事处第二初级中学"</f>
        <v>单位名称：寻甸回族彝族自治县仁德街道办事处第二初级中学</v>
      </c>
      <c r="B3" s="162"/>
      <c r="C3" s="162"/>
      <c r="D3" s="162"/>
      <c r="E3" s="162"/>
      <c r="F3" s="162"/>
      <c r="G3" s="162"/>
      <c r="H3" s="162"/>
      <c r="I3" s="51"/>
      <c r="J3" s="51"/>
      <c r="K3" s="51"/>
      <c r="L3" s="51"/>
      <c r="M3" s="51"/>
      <c r="N3" s="51"/>
      <c r="O3" s="51"/>
      <c r="P3" s="51"/>
      <c r="Q3" s="51"/>
      <c r="U3" s="30"/>
      <c r="W3" s="58" t="s">
        <v>1</v>
      </c>
    </row>
    <row r="4" spans="1:23" ht="21.75" customHeight="1">
      <c r="A4" s="164" t="s">
        <v>250</v>
      </c>
      <c r="B4" s="181" t="s">
        <v>186</v>
      </c>
      <c r="C4" s="164" t="s">
        <v>187</v>
      </c>
      <c r="D4" s="164" t="s">
        <v>251</v>
      </c>
      <c r="E4" s="181" t="s">
        <v>188</v>
      </c>
      <c r="F4" s="181" t="s">
        <v>189</v>
      </c>
      <c r="G4" s="181" t="s">
        <v>252</v>
      </c>
      <c r="H4" s="181" t="s">
        <v>253</v>
      </c>
      <c r="I4" s="186" t="s">
        <v>55</v>
      </c>
      <c r="J4" s="174" t="s">
        <v>254</v>
      </c>
      <c r="K4" s="145"/>
      <c r="L4" s="145"/>
      <c r="M4" s="146"/>
      <c r="N4" s="174" t="s">
        <v>194</v>
      </c>
      <c r="O4" s="145"/>
      <c r="P4" s="146"/>
      <c r="Q4" s="181" t="s">
        <v>61</v>
      </c>
      <c r="R4" s="174" t="s">
        <v>62</v>
      </c>
      <c r="S4" s="145"/>
      <c r="T4" s="145"/>
      <c r="U4" s="145"/>
      <c r="V4" s="145"/>
      <c r="W4" s="146"/>
    </row>
    <row r="5" spans="1:23" ht="21.75" customHeight="1">
      <c r="A5" s="165"/>
      <c r="B5" s="166"/>
      <c r="C5" s="165"/>
      <c r="D5" s="165"/>
      <c r="E5" s="182"/>
      <c r="F5" s="182"/>
      <c r="G5" s="182"/>
      <c r="H5" s="182"/>
      <c r="I5" s="166"/>
      <c r="J5" s="184" t="s">
        <v>58</v>
      </c>
      <c r="K5" s="142"/>
      <c r="L5" s="181" t="s">
        <v>59</v>
      </c>
      <c r="M5" s="181" t="s">
        <v>60</v>
      </c>
      <c r="N5" s="181" t="s">
        <v>58</v>
      </c>
      <c r="O5" s="181" t="s">
        <v>59</v>
      </c>
      <c r="P5" s="181" t="s">
        <v>60</v>
      </c>
      <c r="Q5" s="182"/>
      <c r="R5" s="181" t="s">
        <v>57</v>
      </c>
      <c r="S5" s="181" t="s">
        <v>64</v>
      </c>
      <c r="T5" s="181" t="s">
        <v>200</v>
      </c>
      <c r="U5" s="181" t="s">
        <v>66</v>
      </c>
      <c r="V5" s="181" t="s">
        <v>67</v>
      </c>
      <c r="W5" s="181" t="s">
        <v>68</v>
      </c>
    </row>
    <row r="6" spans="1:23" ht="21" customHeight="1">
      <c r="A6" s="166"/>
      <c r="B6" s="166"/>
      <c r="C6" s="166"/>
      <c r="D6" s="166"/>
      <c r="E6" s="166"/>
      <c r="F6" s="166"/>
      <c r="G6" s="166"/>
      <c r="H6" s="166"/>
      <c r="I6" s="166"/>
      <c r="J6" s="185" t="s">
        <v>57</v>
      </c>
      <c r="K6" s="143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</row>
    <row r="7" spans="1:23" ht="39.75" customHeight="1">
      <c r="A7" s="171"/>
      <c r="B7" s="148"/>
      <c r="C7" s="171"/>
      <c r="D7" s="171"/>
      <c r="E7" s="183"/>
      <c r="F7" s="183"/>
      <c r="G7" s="183"/>
      <c r="H7" s="183"/>
      <c r="I7" s="148"/>
      <c r="J7" s="60" t="s">
        <v>57</v>
      </c>
      <c r="K7" s="60" t="s">
        <v>255</v>
      </c>
      <c r="L7" s="183"/>
      <c r="M7" s="183"/>
      <c r="N7" s="183"/>
      <c r="O7" s="183"/>
      <c r="P7" s="183"/>
      <c r="Q7" s="183"/>
      <c r="R7" s="183"/>
      <c r="S7" s="183"/>
      <c r="T7" s="183"/>
      <c r="U7" s="148"/>
      <c r="V7" s="183"/>
      <c r="W7" s="183"/>
    </row>
    <row r="8" spans="1:23" ht="15" customHeight="1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1">
        <v>8</v>
      </c>
      <c r="I8" s="61">
        <v>9</v>
      </c>
      <c r="J8" s="61">
        <v>10</v>
      </c>
      <c r="K8" s="61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61">
        <v>21</v>
      </c>
      <c r="V8" s="54">
        <v>22</v>
      </c>
      <c r="W8" s="61">
        <v>23</v>
      </c>
    </row>
    <row r="9" spans="1:23" ht="21.75" customHeight="1">
      <c r="A9" s="62" t="s">
        <v>256</v>
      </c>
      <c r="B9" s="62" t="s">
        <v>257</v>
      </c>
      <c r="C9" s="62" t="s">
        <v>258</v>
      </c>
      <c r="D9" s="62" t="s">
        <v>70</v>
      </c>
      <c r="E9" s="62" t="s">
        <v>101</v>
      </c>
      <c r="F9" s="62" t="s">
        <v>102</v>
      </c>
      <c r="G9" s="62" t="s">
        <v>259</v>
      </c>
      <c r="H9" s="62" t="s">
        <v>260</v>
      </c>
      <c r="I9" s="6">
        <v>79965</v>
      </c>
      <c r="J9" s="6">
        <v>79965</v>
      </c>
      <c r="K9" s="9">
        <v>79965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21.75" customHeight="1">
      <c r="A10" s="62" t="s">
        <v>256</v>
      </c>
      <c r="B10" s="62" t="s">
        <v>261</v>
      </c>
      <c r="C10" s="62" t="s">
        <v>262</v>
      </c>
      <c r="D10" s="62" t="s">
        <v>70</v>
      </c>
      <c r="E10" s="62" t="s">
        <v>101</v>
      </c>
      <c r="F10" s="62" t="s">
        <v>102</v>
      </c>
      <c r="G10" s="62" t="s">
        <v>263</v>
      </c>
      <c r="H10" s="62" t="s">
        <v>264</v>
      </c>
      <c r="I10" s="6">
        <v>21473.53</v>
      </c>
      <c r="J10" s="6">
        <v>21473.53</v>
      </c>
      <c r="K10" s="9">
        <v>21473.53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1.75" customHeight="1">
      <c r="A11" s="62" t="s">
        <v>256</v>
      </c>
      <c r="B11" s="62" t="s">
        <v>265</v>
      </c>
      <c r="C11" s="62" t="s">
        <v>266</v>
      </c>
      <c r="D11" s="62" t="s">
        <v>70</v>
      </c>
      <c r="E11" s="62" t="s">
        <v>101</v>
      </c>
      <c r="F11" s="62" t="s">
        <v>102</v>
      </c>
      <c r="G11" s="62" t="s">
        <v>263</v>
      </c>
      <c r="H11" s="62" t="s">
        <v>264</v>
      </c>
      <c r="I11" s="6">
        <v>30000</v>
      </c>
      <c r="J11" s="6">
        <v>30000</v>
      </c>
      <c r="K11" s="9">
        <v>30000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21.75" customHeight="1">
      <c r="A12" s="62" t="s">
        <v>267</v>
      </c>
      <c r="B12" s="62" t="s">
        <v>268</v>
      </c>
      <c r="C12" s="62" t="s">
        <v>269</v>
      </c>
      <c r="D12" s="62" t="s">
        <v>70</v>
      </c>
      <c r="E12" s="62" t="s">
        <v>107</v>
      </c>
      <c r="F12" s="62" t="s">
        <v>108</v>
      </c>
      <c r="G12" s="62" t="s">
        <v>233</v>
      </c>
      <c r="H12" s="62" t="s">
        <v>234</v>
      </c>
      <c r="I12" s="6">
        <v>449.5</v>
      </c>
      <c r="J12" s="6"/>
      <c r="K12" s="9"/>
      <c r="L12" s="6"/>
      <c r="M12" s="6"/>
      <c r="N12" s="6">
        <v>449.5</v>
      </c>
      <c r="O12" s="6"/>
      <c r="P12" s="6"/>
      <c r="Q12" s="6"/>
      <c r="R12" s="6"/>
      <c r="S12" s="6"/>
      <c r="T12" s="6"/>
      <c r="U12" s="6"/>
      <c r="V12" s="6"/>
      <c r="W12" s="6"/>
    </row>
    <row r="13" spans="1:23" ht="21.75" customHeight="1">
      <c r="A13" s="62" t="s">
        <v>267</v>
      </c>
      <c r="B13" s="62" t="s">
        <v>270</v>
      </c>
      <c r="C13" s="62" t="s">
        <v>271</v>
      </c>
      <c r="D13" s="62" t="s">
        <v>70</v>
      </c>
      <c r="E13" s="62" t="s">
        <v>101</v>
      </c>
      <c r="F13" s="62" t="s">
        <v>102</v>
      </c>
      <c r="G13" s="62" t="s">
        <v>233</v>
      </c>
      <c r="H13" s="62" t="s">
        <v>234</v>
      </c>
      <c r="I13" s="6">
        <v>31960.89</v>
      </c>
      <c r="J13" s="6"/>
      <c r="K13" s="9"/>
      <c r="L13" s="6"/>
      <c r="M13" s="6"/>
      <c r="N13" s="6">
        <v>31960.89</v>
      </c>
      <c r="O13" s="6"/>
      <c r="P13" s="6"/>
      <c r="Q13" s="6"/>
      <c r="R13" s="6"/>
      <c r="S13" s="6"/>
      <c r="T13" s="6"/>
      <c r="U13" s="6"/>
      <c r="V13" s="6"/>
      <c r="W13" s="6"/>
    </row>
    <row r="14" spans="1:23" ht="21.75" customHeight="1">
      <c r="A14" s="62" t="s">
        <v>267</v>
      </c>
      <c r="B14" s="62" t="s">
        <v>270</v>
      </c>
      <c r="C14" s="62" t="s">
        <v>271</v>
      </c>
      <c r="D14" s="62" t="s">
        <v>70</v>
      </c>
      <c r="E14" s="62" t="s">
        <v>101</v>
      </c>
      <c r="F14" s="62" t="s">
        <v>102</v>
      </c>
      <c r="G14" s="62" t="s">
        <v>272</v>
      </c>
      <c r="H14" s="62" t="s">
        <v>273</v>
      </c>
      <c r="I14" s="6">
        <v>15085</v>
      </c>
      <c r="J14" s="6"/>
      <c r="K14" s="9"/>
      <c r="L14" s="6"/>
      <c r="M14" s="6"/>
      <c r="N14" s="6">
        <v>15085</v>
      </c>
      <c r="O14" s="6"/>
      <c r="P14" s="6"/>
      <c r="Q14" s="6"/>
      <c r="R14" s="6"/>
      <c r="S14" s="6"/>
      <c r="T14" s="6"/>
      <c r="U14" s="6"/>
      <c r="V14" s="6"/>
      <c r="W14" s="6"/>
    </row>
    <row r="15" spans="1:23" ht="21.75" customHeight="1">
      <c r="A15" s="62" t="s">
        <v>267</v>
      </c>
      <c r="B15" s="62" t="s">
        <v>270</v>
      </c>
      <c r="C15" s="62" t="s">
        <v>271</v>
      </c>
      <c r="D15" s="62" t="s">
        <v>70</v>
      </c>
      <c r="E15" s="62" t="s">
        <v>101</v>
      </c>
      <c r="F15" s="62" t="s">
        <v>102</v>
      </c>
      <c r="G15" s="62" t="s">
        <v>274</v>
      </c>
      <c r="H15" s="62" t="s">
        <v>275</v>
      </c>
      <c r="I15" s="6">
        <v>33427.03</v>
      </c>
      <c r="J15" s="6"/>
      <c r="K15" s="9"/>
      <c r="L15" s="6"/>
      <c r="M15" s="6"/>
      <c r="N15" s="6">
        <v>33427.03</v>
      </c>
      <c r="O15" s="6"/>
      <c r="P15" s="6"/>
      <c r="Q15" s="6"/>
      <c r="R15" s="6"/>
      <c r="S15" s="6"/>
      <c r="T15" s="6"/>
      <c r="U15" s="6"/>
      <c r="V15" s="6"/>
      <c r="W15" s="6"/>
    </row>
    <row r="16" spans="1:23" ht="21.75" customHeight="1">
      <c r="A16" s="62" t="s">
        <v>267</v>
      </c>
      <c r="B16" s="62" t="s">
        <v>270</v>
      </c>
      <c r="C16" s="62" t="s">
        <v>271</v>
      </c>
      <c r="D16" s="62" t="s">
        <v>70</v>
      </c>
      <c r="E16" s="62" t="s">
        <v>101</v>
      </c>
      <c r="F16" s="62" t="s">
        <v>102</v>
      </c>
      <c r="G16" s="62" t="s">
        <v>276</v>
      </c>
      <c r="H16" s="62" t="s">
        <v>277</v>
      </c>
      <c r="I16" s="6">
        <v>2000</v>
      </c>
      <c r="J16" s="6"/>
      <c r="K16" s="9"/>
      <c r="L16" s="6"/>
      <c r="M16" s="6"/>
      <c r="N16" s="6">
        <v>2000</v>
      </c>
      <c r="O16" s="6"/>
      <c r="P16" s="6"/>
      <c r="Q16" s="6"/>
      <c r="R16" s="6"/>
      <c r="S16" s="6"/>
      <c r="T16" s="6"/>
      <c r="U16" s="6"/>
      <c r="V16" s="6"/>
      <c r="W16" s="6"/>
    </row>
    <row r="17" spans="1:23" ht="21.75" customHeight="1">
      <c r="A17" s="62" t="s">
        <v>267</v>
      </c>
      <c r="B17" s="62" t="s">
        <v>270</v>
      </c>
      <c r="C17" s="62" t="s">
        <v>271</v>
      </c>
      <c r="D17" s="62" t="s">
        <v>70</v>
      </c>
      <c r="E17" s="62" t="s">
        <v>101</v>
      </c>
      <c r="F17" s="62" t="s">
        <v>102</v>
      </c>
      <c r="G17" s="62" t="s">
        <v>278</v>
      </c>
      <c r="H17" s="62" t="s">
        <v>279</v>
      </c>
      <c r="I17" s="6">
        <v>63017.23</v>
      </c>
      <c r="J17" s="6"/>
      <c r="K17" s="9"/>
      <c r="L17" s="6"/>
      <c r="M17" s="6"/>
      <c r="N17" s="6">
        <v>63017.23</v>
      </c>
      <c r="O17" s="6"/>
      <c r="P17" s="6"/>
      <c r="Q17" s="6"/>
      <c r="R17" s="6"/>
      <c r="S17" s="6"/>
      <c r="T17" s="6"/>
      <c r="U17" s="6"/>
      <c r="V17" s="6"/>
      <c r="W17" s="6"/>
    </row>
    <row r="18" spans="1:23" ht="21.75" customHeight="1">
      <c r="A18" s="62" t="s">
        <v>267</v>
      </c>
      <c r="B18" s="62" t="s">
        <v>270</v>
      </c>
      <c r="C18" s="62" t="s">
        <v>271</v>
      </c>
      <c r="D18" s="62" t="s">
        <v>70</v>
      </c>
      <c r="E18" s="62" t="s">
        <v>101</v>
      </c>
      <c r="F18" s="62" t="s">
        <v>102</v>
      </c>
      <c r="G18" s="62" t="s">
        <v>263</v>
      </c>
      <c r="H18" s="62" t="s">
        <v>264</v>
      </c>
      <c r="I18" s="6">
        <v>83809</v>
      </c>
      <c r="J18" s="6"/>
      <c r="K18" s="9"/>
      <c r="L18" s="6"/>
      <c r="M18" s="6"/>
      <c r="N18" s="6">
        <v>83809</v>
      </c>
      <c r="O18" s="6"/>
      <c r="P18" s="6"/>
      <c r="Q18" s="6"/>
      <c r="R18" s="6"/>
      <c r="S18" s="6"/>
      <c r="T18" s="6"/>
      <c r="U18" s="6"/>
      <c r="V18" s="6"/>
      <c r="W18" s="6"/>
    </row>
    <row r="19" spans="1:23" ht="21.75" customHeight="1">
      <c r="A19" s="62" t="s">
        <v>267</v>
      </c>
      <c r="B19" s="62" t="s">
        <v>270</v>
      </c>
      <c r="C19" s="62" t="s">
        <v>271</v>
      </c>
      <c r="D19" s="62" t="s">
        <v>70</v>
      </c>
      <c r="E19" s="62" t="s">
        <v>101</v>
      </c>
      <c r="F19" s="62" t="s">
        <v>102</v>
      </c>
      <c r="G19" s="62" t="s">
        <v>280</v>
      </c>
      <c r="H19" s="62" t="s">
        <v>281</v>
      </c>
      <c r="I19" s="6">
        <v>650</v>
      </c>
      <c r="J19" s="6"/>
      <c r="K19" s="9"/>
      <c r="L19" s="6"/>
      <c r="M19" s="6"/>
      <c r="N19" s="6">
        <v>650</v>
      </c>
      <c r="O19" s="6"/>
      <c r="P19" s="6"/>
      <c r="Q19" s="6"/>
      <c r="R19" s="6"/>
      <c r="S19" s="6"/>
      <c r="T19" s="6"/>
      <c r="U19" s="6"/>
      <c r="V19" s="6"/>
      <c r="W19" s="6"/>
    </row>
    <row r="20" spans="1:23" ht="21.75" customHeight="1">
      <c r="A20" s="62" t="s">
        <v>267</v>
      </c>
      <c r="B20" s="62" t="s">
        <v>282</v>
      </c>
      <c r="C20" s="62" t="s">
        <v>283</v>
      </c>
      <c r="D20" s="62" t="s">
        <v>70</v>
      </c>
      <c r="E20" s="62" t="s">
        <v>101</v>
      </c>
      <c r="F20" s="62" t="s">
        <v>102</v>
      </c>
      <c r="G20" s="62" t="s">
        <v>233</v>
      </c>
      <c r="H20" s="62" t="s">
        <v>234</v>
      </c>
      <c r="I20" s="6">
        <v>5219.5</v>
      </c>
      <c r="J20" s="6"/>
      <c r="K20" s="9"/>
      <c r="L20" s="6"/>
      <c r="M20" s="6"/>
      <c r="N20" s="6">
        <v>5219.5</v>
      </c>
      <c r="O20" s="6"/>
      <c r="P20" s="6"/>
      <c r="Q20" s="6"/>
      <c r="R20" s="6"/>
      <c r="S20" s="6"/>
      <c r="T20" s="6"/>
      <c r="U20" s="6"/>
      <c r="V20" s="6"/>
      <c r="W20" s="6"/>
    </row>
    <row r="21" spans="1:23" ht="21.75" customHeight="1">
      <c r="A21" s="62" t="s">
        <v>267</v>
      </c>
      <c r="B21" s="62" t="s">
        <v>284</v>
      </c>
      <c r="C21" s="62" t="s">
        <v>285</v>
      </c>
      <c r="D21" s="62" t="s">
        <v>70</v>
      </c>
      <c r="E21" s="62" t="s">
        <v>107</v>
      </c>
      <c r="F21" s="62" t="s">
        <v>108</v>
      </c>
      <c r="G21" s="62" t="s">
        <v>233</v>
      </c>
      <c r="H21" s="62" t="s">
        <v>234</v>
      </c>
      <c r="I21" s="6">
        <v>860</v>
      </c>
      <c r="J21" s="6"/>
      <c r="K21" s="9"/>
      <c r="L21" s="6"/>
      <c r="M21" s="6"/>
      <c r="N21" s="6">
        <v>860</v>
      </c>
      <c r="O21" s="6"/>
      <c r="P21" s="6"/>
      <c r="Q21" s="6"/>
      <c r="R21" s="6"/>
      <c r="S21" s="6"/>
      <c r="T21" s="6"/>
      <c r="U21" s="6"/>
      <c r="V21" s="6"/>
      <c r="W21" s="6"/>
    </row>
    <row r="22" spans="1:23" ht="21.75" customHeight="1">
      <c r="A22" s="62" t="s">
        <v>267</v>
      </c>
      <c r="B22" s="62" t="s">
        <v>286</v>
      </c>
      <c r="C22" s="62" t="s">
        <v>287</v>
      </c>
      <c r="D22" s="62" t="s">
        <v>70</v>
      </c>
      <c r="E22" s="62" t="s">
        <v>107</v>
      </c>
      <c r="F22" s="62" t="s">
        <v>108</v>
      </c>
      <c r="G22" s="62" t="s">
        <v>233</v>
      </c>
      <c r="H22" s="62" t="s">
        <v>234</v>
      </c>
      <c r="I22" s="6">
        <v>7206</v>
      </c>
      <c r="J22" s="6"/>
      <c r="K22" s="9"/>
      <c r="L22" s="6"/>
      <c r="M22" s="6"/>
      <c r="N22" s="6">
        <v>7206</v>
      </c>
      <c r="O22" s="6"/>
      <c r="P22" s="6"/>
      <c r="Q22" s="6"/>
      <c r="R22" s="6"/>
      <c r="S22" s="6"/>
      <c r="T22" s="6"/>
      <c r="U22" s="6"/>
      <c r="V22" s="6"/>
      <c r="W22" s="6"/>
    </row>
    <row r="23" spans="1:23" ht="21.75" customHeight="1">
      <c r="A23" s="62" t="s">
        <v>267</v>
      </c>
      <c r="B23" s="62" t="s">
        <v>288</v>
      </c>
      <c r="C23" s="62" t="s">
        <v>289</v>
      </c>
      <c r="D23" s="62" t="s">
        <v>70</v>
      </c>
      <c r="E23" s="62" t="s">
        <v>101</v>
      </c>
      <c r="F23" s="62" t="s">
        <v>102</v>
      </c>
      <c r="G23" s="62" t="s">
        <v>274</v>
      </c>
      <c r="H23" s="62" t="s">
        <v>275</v>
      </c>
      <c r="I23" s="6">
        <v>9487</v>
      </c>
      <c r="J23" s="6"/>
      <c r="K23" s="9"/>
      <c r="L23" s="6"/>
      <c r="M23" s="6"/>
      <c r="N23" s="6">
        <v>9487</v>
      </c>
      <c r="O23" s="6"/>
      <c r="P23" s="6"/>
      <c r="Q23" s="6"/>
      <c r="R23" s="6"/>
      <c r="S23" s="6"/>
      <c r="T23" s="6"/>
      <c r="U23" s="6"/>
      <c r="V23" s="6"/>
      <c r="W23" s="6"/>
    </row>
    <row r="24" spans="1:23" ht="21.75" customHeight="1">
      <c r="A24" s="62" t="s">
        <v>267</v>
      </c>
      <c r="B24" s="62" t="s">
        <v>288</v>
      </c>
      <c r="C24" s="62" t="s">
        <v>289</v>
      </c>
      <c r="D24" s="62" t="s">
        <v>70</v>
      </c>
      <c r="E24" s="62" t="s">
        <v>101</v>
      </c>
      <c r="F24" s="62" t="s">
        <v>102</v>
      </c>
      <c r="G24" s="62" t="s">
        <v>290</v>
      </c>
      <c r="H24" s="62" t="s">
        <v>291</v>
      </c>
      <c r="I24" s="6">
        <v>21239.46</v>
      </c>
      <c r="J24" s="6"/>
      <c r="K24" s="9"/>
      <c r="L24" s="6"/>
      <c r="M24" s="6"/>
      <c r="N24" s="6">
        <v>21239.46</v>
      </c>
      <c r="O24" s="6"/>
      <c r="P24" s="6"/>
      <c r="Q24" s="6"/>
      <c r="R24" s="6"/>
      <c r="S24" s="6"/>
      <c r="T24" s="6"/>
      <c r="U24" s="6"/>
      <c r="V24" s="6"/>
      <c r="W24" s="6"/>
    </row>
    <row r="25" spans="1:23" ht="21.75" customHeight="1">
      <c r="A25" s="62" t="s">
        <v>292</v>
      </c>
      <c r="B25" s="62" t="s">
        <v>293</v>
      </c>
      <c r="C25" s="62" t="s">
        <v>294</v>
      </c>
      <c r="D25" s="62" t="s">
        <v>70</v>
      </c>
      <c r="E25" s="62" t="s">
        <v>103</v>
      </c>
      <c r="F25" s="62" t="s">
        <v>104</v>
      </c>
      <c r="G25" s="62" t="s">
        <v>295</v>
      </c>
      <c r="H25" s="62" t="s">
        <v>296</v>
      </c>
      <c r="I25" s="6">
        <v>7745091.8499999996</v>
      </c>
      <c r="J25" s="6"/>
      <c r="K25" s="9"/>
      <c r="L25" s="6"/>
      <c r="M25" s="6"/>
      <c r="N25" s="6">
        <v>7745091.8499999996</v>
      </c>
      <c r="O25" s="6"/>
      <c r="P25" s="6"/>
      <c r="Q25" s="6"/>
      <c r="R25" s="6"/>
      <c r="S25" s="6"/>
      <c r="T25" s="6"/>
      <c r="U25" s="6"/>
      <c r="V25" s="6"/>
      <c r="W25" s="6"/>
    </row>
    <row r="26" spans="1:23" ht="21.75" customHeight="1">
      <c r="A26" s="62" t="s">
        <v>292</v>
      </c>
      <c r="B26" s="62" t="s">
        <v>297</v>
      </c>
      <c r="C26" s="62" t="s">
        <v>298</v>
      </c>
      <c r="D26" s="62" t="s">
        <v>70</v>
      </c>
      <c r="E26" s="62" t="s">
        <v>101</v>
      </c>
      <c r="F26" s="62" t="s">
        <v>102</v>
      </c>
      <c r="G26" s="62" t="s">
        <v>299</v>
      </c>
      <c r="H26" s="62" t="s">
        <v>296</v>
      </c>
      <c r="I26" s="6">
        <v>953400</v>
      </c>
      <c r="J26" s="6">
        <v>953400</v>
      </c>
      <c r="K26" s="9">
        <v>953400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8.75" customHeight="1">
      <c r="A27" s="177" t="s">
        <v>175</v>
      </c>
      <c r="B27" s="178"/>
      <c r="C27" s="178"/>
      <c r="D27" s="178"/>
      <c r="E27" s="178"/>
      <c r="F27" s="178"/>
      <c r="G27" s="178"/>
      <c r="H27" s="126"/>
      <c r="I27" s="6">
        <v>9104340.9900000002</v>
      </c>
      <c r="J27" s="6">
        <v>1084838.53</v>
      </c>
      <c r="K27" s="9">
        <v>1084838.53</v>
      </c>
      <c r="L27" s="6"/>
      <c r="M27" s="6"/>
      <c r="N27" s="6">
        <v>8019502.46</v>
      </c>
      <c r="O27" s="6"/>
      <c r="P27" s="6"/>
      <c r="Q27" s="6"/>
      <c r="R27" s="6"/>
      <c r="S27" s="6"/>
      <c r="T27" s="6"/>
      <c r="U27" s="6"/>
      <c r="V27" s="6"/>
      <c r="W27" s="6"/>
    </row>
  </sheetData>
  <mergeCells count="28">
    <mergeCell ref="A27:H27"/>
    <mergeCell ref="U5:U7"/>
    <mergeCell ref="B4:B7"/>
    <mergeCell ref="J5:K6"/>
    <mergeCell ref="A2:W2"/>
    <mergeCell ref="F4:F7"/>
    <mergeCell ref="A4:A7"/>
    <mergeCell ref="C4:C7"/>
    <mergeCell ref="A3:H3"/>
    <mergeCell ref="D4:D7"/>
    <mergeCell ref="G4:G7"/>
    <mergeCell ref="H4:H7"/>
    <mergeCell ref="I4:I7"/>
    <mergeCell ref="L5:L7"/>
    <mergeCell ref="E4:E7"/>
    <mergeCell ref="M5:M7"/>
    <mergeCell ref="J4:M4"/>
    <mergeCell ref="N4:P4"/>
    <mergeCell ref="N5:N7"/>
    <mergeCell ref="O5:O7"/>
    <mergeCell ref="P5:P7"/>
    <mergeCell ref="Q4:Q7"/>
    <mergeCell ref="R4:W4"/>
    <mergeCell ref="R5:R7"/>
    <mergeCell ref="S5:S7"/>
    <mergeCell ref="T5:T7"/>
    <mergeCell ref="V5:V7"/>
    <mergeCell ref="W5:W7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E0A52-54A4-485F-D637-8CC394E2CDB9}">
  <sheetPr>
    <outlinePr summaryRight="0"/>
  </sheetPr>
  <dimension ref="A1:J42"/>
  <sheetViews>
    <sheetView showZeros="0" topLeftCell="A19" workbookViewId="0"/>
  </sheetViews>
  <sheetFormatPr defaultColWidth="9.08984375" defaultRowHeight="12" customHeight="1"/>
  <cols>
    <col min="1" max="1" width="34.26953125" customWidth="1"/>
    <col min="2" max="2" width="29" customWidth="1"/>
    <col min="3" max="5" width="23.6328125" customWidth="1"/>
    <col min="6" max="6" width="11.26953125" customWidth="1"/>
    <col min="7" max="7" width="25.08984375" customWidth="1"/>
    <col min="8" max="8" width="15.6328125" customWidth="1"/>
    <col min="9" max="9" width="13.36328125" customWidth="1"/>
    <col min="10" max="10" width="18.90625" customWidth="1"/>
  </cols>
  <sheetData>
    <row r="1" spans="1:10" ht="18" customHeight="1">
      <c r="J1" s="49" t="s">
        <v>300</v>
      </c>
    </row>
    <row r="2" spans="1:10" ht="39.75" customHeight="1">
      <c r="A2" s="189" t="str">
        <f>"2025"&amp;"年部门项目支出绩效目标表"</f>
        <v>2025年部门项目支出绩效目标表</v>
      </c>
      <c r="B2" s="160"/>
      <c r="C2" s="160"/>
      <c r="D2" s="160"/>
      <c r="E2" s="160"/>
      <c r="F2" s="159"/>
      <c r="G2" s="160"/>
      <c r="H2" s="159"/>
      <c r="I2" s="159"/>
      <c r="J2" s="160"/>
    </row>
    <row r="3" spans="1:10" ht="17.25" customHeight="1">
      <c r="A3" s="161" t="str">
        <f>"单位名称："&amp;"寻甸回族彝族自治县仁德街道办事处第二初级中学"</f>
        <v>单位名称：寻甸回族彝族自治县仁德街道办事处第二初级中学</v>
      </c>
      <c r="B3" s="101"/>
      <c r="C3" s="101"/>
      <c r="D3" s="101"/>
      <c r="E3" s="101"/>
      <c r="F3" s="101"/>
      <c r="G3" s="101"/>
      <c r="H3" s="101"/>
    </row>
    <row r="4" spans="1:10" ht="44.25" customHeight="1">
      <c r="A4" s="60" t="s">
        <v>187</v>
      </c>
      <c r="B4" s="60" t="s">
        <v>301</v>
      </c>
      <c r="C4" s="60" t="s">
        <v>302</v>
      </c>
      <c r="D4" s="60" t="s">
        <v>303</v>
      </c>
      <c r="E4" s="60" t="s">
        <v>304</v>
      </c>
      <c r="F4" s="63" t="s">
        <v>305</v>
      </c>
      <c r="G4" s="60" t="s">
        <v>306</v>
      </c>
      <c r="H4" s="63" t="s">
        <v>307</v>
      </c>
      <c r="I4" s="63" t="s">
        <v>308</v>
      </c>
      <c r="J4" s="60" t="s">
        <v>309</v>
      </c>
    </row>
    <row r="5" spans="1:10" ht="18.75" customHeight="1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54">
        <v>6</v>
      </c>
      <c r="G5" s="64">
        <v>7</v>
      </c>
      <c r="H5" s="54">
        <v>8</v>
      </c>
      <c r="I5" s="54">
        <v>9</v>
      </c>
      <c r="J5" s="64">
        <v>10</v>
      </c>
    </row>
    <row r="6" spans="1:10" ht="42" customHeight="1">
      <c r="A6" s="38" t="s">
        <v>70</v>
      </c>
      <c r="B6" s="62"/>
      <c r="C6" s="62"/>
      <c r="D6" s="62"/>
      <c r="E6" s="65"/>
      <c r="F6" s="14"/>
      <c r="G6" s="65"/>
      <c r="H6" s="14"/>
      <c r="I6" s="14"/>
      <c r="J6" s="65"/>
    </row>
    <row r="7" spans="1:10" ht="42" customHeight="1">
      <c r="A7" s="187" t="s">
        <v>266</v>
      </c>
      <c r="B7" s="188" t="s">
        <v>310</v>
      </c>
      <c r="C7" s="66" t="s">
        <v>311</v>
      </c>
      <c r="D7" s="66" t="s">
        <v>312</v>
      </c>
      <c r="E7" s="38" t="s">
        <v>313</v>
      </c>
      <c r="F7" s="66" t="s">
        <v>314</v>
      </c>
      <c r="G7" s="38" t="s">
        <v>83</v>
      </c>
      <c r="H7" s="66" t="s">
        <v>315</v>
      </c>
      <c r="I7" s="66" t="s">
        <v>316</v>
      </c>
      <c r="J7" s="38" t="s">
        <v>317</v>
      </c>
    </row>
    <row r="8" spans="1:10" ht="42" customHeight="1">
      <c r="A8" s="187" t="s">
        <v>266</v>
      </c>
      <c r="B8" s="188" t="s">
        <v>310</v>
      </c>
      <c r="C8" s="66" t="s">
        <v>311</v>
      </c>
      <c r="D8" s="66" t="s">
        <v>312</v>
      </c>
      <c r="E8" s="38" t="s">
        <v>318</v>
      </c>
      <c r="F8" s="66" t="s">
        <v>314</v>
      </c>
      <c r="G8" s="38" t="s">
        <v>83</v>
      </c>
      <c r="H8" s="66" t="s">
        <v>315</v>
      </c>
      <c r="I8" s="66" t="s">
        <v>316</v>
      </c>
      <c r="J8" s="38" t="s">
        <v>319</v>
      </c>
    </row>
    <row r="9" spans="1:10" ht="42" customHeight="1">
      <c r="A9" s="187" t="s">
        <v>266</v>
      </c>
      <c r="B9" s="188" t="s">
        <v>310</v>
      </c>
      <c r="C9" s="66" t="s">
        <v>311</v>
      </c>
      <c r="D9" s="66" t="s">
        <v>312</v>
      </c>
      <c r="E9" s="38" t="s">
        <v>320</v>
      </c>
      <c r="F9" s="66" t="s">
        <v>314</v>
      </c>
      <c r="G9" s="38" t="s">
        <v>321</v>
      </c>
      <c r="H9" s="66" t="s">
        <v>315</v>
      </c>
      <c r="I9" s="66" t="s">
        <v>316</v>
      </c>
      <c r="J9" s="38" t="s">
        <v>322</v>
      </c>
    </row>
    <row r="10" spans="1:10" ht="42" customHeight="1">
      <c r="A10" s="187" t="s">
        <v>266</v>
      </c>
      <c r="B10" s="188" t="s">
        <v>310</v>
      </c>
      <c r="C10" s="66" t="s">
        <v>311</v>
      </c>
      <c r="D10" s="66" t="s">
        <v>323</v>
      </c>
      <c r="E10" s="38" t="s">
        <v>324</v>
      </c>
      <c r="F10" s="66" t="s">
        <v>314</v>
      </c>
      <c r="G10" s="38" t="s">
        <v>325</v>
      </c>
      <c r="H10" s="66" t="s">
        <v>326</v>
      </c>
      <c r="I10" s="66" t="s">
        <v>316</v>
      </c>
      <c r="J10" s="38" t="s">
        <v>327</v>
      </c>
    </row>
    <row r="11" spans="1:10" ht="42" customHeight="1">
      <c r="A11" s="187" t="s">
        <v>266</v>
      </c>
      <c r="B11" s="188" t="s">
        <v>310</v>
      </c>
      <c r="C11" s="66" t="s">
        <v>311</v>
      </c>
      <c r="D11" s="66" t="s">
        <v>328</v>
      </c>
      <c r="E11" s="38" t="s">
        <v>329</v>
      </c>
      <c r="F11" s="66" t="s">
        <v>330</v>
      </c>
      <c r="G11" s="38" t="s">
        <v>331</v>
      </c>
      <c r="H11" s="66" t="s">
        <v>326</v>
      </c>
      <c r="I11" s="66" t="s">
        <v>316</v>
      </c>
      <c r="J11" s="38" t="s">
        <v>332</v>
      </c>
    </row>
    <row r="12" spans="1:10" ht="42" customHeight="1">
      <c r="A12" s="187" t="s">
        <v>266</v>
      </c>
      <c r="B12" s="188" t="s">
        <v>310</v>
      </c>
      <c r="C12" s="66" t="s">
        <v>333</v>
      </c>
      <c r="D12" s="66" t="s">
        <v>334</v>
      </c>
      <c r="E12" s="38" t="s">
        <v>335</v>
      </c>
      <c r="F12" s="66" t="s">
        <v>314</v>
      </c>
      <c r="G12" s="38" t="s">
        <v>336</v>
      </c>
      <c r="H12" s="66" t="s">
        <v>337</v>
      </c>
      <c r="I12" s="66" t="s">
        <v>316</v>
      </c>
      <c r="J12" s="38" t="s">
        <v>338</v>
      </c>
    </row>
    <row r="13" spans="1:10" ht="42" customHeight="1">
      <c r="A13" s="187" t="s">
        <v>266</v>
      </c>
      <c r="B13" s="188" t="s">
        <v>310</v>
      </c>
      <c r="C13" s="66" t="s">
        <v>339</v>
      </c>
      <c r="D13" s="66" t="s">
        <v>340</v>
      </c>
      <c r="E13" s="38" t="s">
        <v>341</v>
      </c>
      <c r="F13" s="66" t="s">
        <v>330</v>
      </c>
      <c r="G13" s="38" t="s">
        <v>342</v>
      </c>
      <c r="H13" s="66" t="s">
        <v>326</v>
      </c>
      <c r="I13" s="66" t="s">
        <v>316</v>
      </c>
      <c r="J13" s="38" t="s">
        <v>343</v>
      </c>
    </row>
    <row r="14" spans="1:10" ht="42" customHeight="1">
      <c r="A14" s="187" t="s">
        <v>258</v>
      </c>
      <c r="B14" s="188" t="s">
        <v>344</v>
      </c>
      <c r="C14" s="66" t="s">
        <v>311</v>
      </c>
      <c r="D14" s="66" t="s">
        <v>312</v>
      </c>
      <c r="E14" s="38" t="s">
        <v>345</v>
      </c>
      <c r="F14" s="66" t="s">
        <v>314</v>
      </c>
      <c r="G14" s="38" t="s">
        <v>325</v>
      </c>
      <c r="H14" s="66" t="s">
        <v>326</v>
      </c>
      <c r="I14" s="66" t="s">
        <v>316</v>
      </c>
      <c r="J14" s="38" t="s">
        <v>346</v>
      </c>
    </row>
    <row r="15" spans="1:10" ht="42" customHeight="1">
      <c r="A15" s="187" t="s">
        <v>258</v>
      </c>
      <c r="B15" s="188" t="s">
        <v>344</v>
      </c>
      <c r="C15" s="66" t="s">
        <v>311</v>
      </c>
      <c r="D15" s="66" t="s">
        <v>312</v>
      </c>
      <c r="E15" s="38" t="s">
        <v>347</v>
      </c>
      <c r="F15" s="66" t="s">
        <v>314</v>
      </c>
      <c r="G15" s="38" t="s">
        <v>325</v>
      </c>
      <c r="H15" s="66" t="s">
        <v>326</v>
      </c>
      <c r="I15" s="66" t="s">
        <v>316</v>
      </c>
      <c r="J15" s="38" t="s">
        <v>348</v>
      </c>
    </row>
    <row r="16" spans="1:10" ht="42" customHeight="1">
      <c r="A16" s="187" t="s">
        <v>258</v>
      </c>
      <c r="B16" s="188" t="s">
        <v>344</v>
      </c>
      <c r="C16" s="66" t="s">
        <v>311</v>
      </c>
      <c r="D16" s="66" t="s">
        <v>323</v>
      </c>
      <c r="E16" s="38" t="s">
        <v>349</v>
      </c>
      <c r="F16" s="66" t="s">
        <v>314</v>
      </c>
      <c r="G16" s="38" t="s">
        <v>325</v>
      </c>
      <c r="H16" s="66" t="s">
        <v>326</v>
      </c>
      <c r="I16" s="66" t="s">
        <v>316</v>
      </c>
      <c r="J16" s="38" t="s">
        <v>350</v>
      </c>
    </row>
    <row r="17" spans="1:10" ht="42" customHeight="1">
      <c r="A17" s="187" t="s">
        <v>258</v>
      </c>
      <c r="B17" s="188" t="s">
        <v>344</v>
      </c>
      <c r="C17" s="66" t="s">
        <v>311</v>
      </c>
      <c r="D17" s="66" t="s">
        <v>323</v>
      </c>
      <c r="E17" s="38" t="s">
        <v>351</v>
      </c>
      <c r="F17" s="66" t="s">
        <v>330</v>
      </c>
      <c r="G17" s="38" t="s">
        <v>342</v>
      </c>
      <c r="H17" s="66" t="s">
        <v>326</v>
      </c>
      <c r="I17" s="66" t="s">
        <v>316</v>
      </c>
      <c r="J17" s="38" t="s">
        <v>352</v>
      </c>
    </row>
    <row r="18" spans="1:10" ht="42" customHeight="1">
      <c r="A18" s="187" t="s">
        <v>258</v>
      </c>
      <c r="B18" s="188" t="s">
        <v>344</v>
      </c>
      <c r="C18" s="66" t="s">
        <v>311</v>
      </c>
      <c r="D18" s="66" t="s">
        <v>323</v>
      </c>
      <c r="E18" s="38" t="s">
        <v>353</v>
      </c>
      <c r="F18" s="66" t="s">
        <v>330</v>
      </c>
      <c r="G18" s="38" t="s">
        <v>342</v>
      </c>
      <c r="H18" s="66" t="s">
        <v>326</v>
      </c>
      <c r="I18" s="66" t="s">
        <v>316</v>
      </c>
      <c r="J18" s="38" t="s">
        <v>354</v>
      </c>
    </row>
    <row r="19" spans="1:10" ht="42" customHeight="1">
      <c r="A19" s="187" t="s">
        <v>258</v>
      </c>
      <c r="B19" s="188" t="s">
        <v>344</v>
      </c>
      <c r="C19" s="66" t="s">
        <v>311</v>
      </c>
      <c r="D19" s="66" t="s">
        <v>328</v>
      </c>
      <c r="E19" s="38" t="s">
        <v>355</v>
      </c>
      <c r="F19" s="66" t="s">
        <v>314</v>
      </c>
      <c r="G19" s="38" t="s">
        <v>325</v>
      </c>
      <c r="H19" s="66" t="s">
        <v>326</v>
      </c>
      <c r="I19" s="66" t="s">
        <v>316</v>
      </c>
      <c r="J19" s="38" t="s">
        <v>356</v>
      </c>
    </row>
    <row r="20" spans="1:10" ht="42" customHeight="1">
      <c r="A20" s="187" t="s">
        <v>258</v>
      </c>
      <c r="B20" s="188" t="s">
        <v>344</v>
      </c>
      <c r="C20" s="66" t="s">
        <v>333</v>
      </c>
      <c r="D20" s="66" t="s">
        <v>357</v>
      </c>
      <c r="E20" s="38" t="s">
        <v>358</v>
      </c>
      <c r="F20" s="66" t="s">
        <v>330</v>
      </c>
      <c r="G20" s="38" t="s">
        <v>325</v>
      </c>
      <c r="H20" s="66" t="s">
        <v>326</v>
      </c>
      <c r="I20" s="66" t="s">
        <v>316</v>
      </c>
      <c r="J20" s="38" t="s">
        <v>359</v>
      </c>
    </row>
    <row r="21" spans="1:10" ht="42" customHeight="1">
      <c r="A21" s="187" t="s">
        <v>258</v>
      </c>
      <c r="B21" s="188" t="s">
        <v>344</v>
      </c>
      <c r="C21" s="66" t="s">
        <v>339</v>
      </c>
      <c r="D21" s="66" t="s">
        <v>340</v>
      </c>
      <c r="E21" s="38" t="s">
        <v>360</v>
      </c>
      <c r="F21" s="66" t="s">
        <v>330</v>
      </c>
      <c r="G21" s="38" t="s">
        <v>361</v>
      </c>
      <c r="H21" s="66" t="s">
        <v>326</v>
      </c>
      <c r="I21" s="66" t="s">
        <v>316</v>
      </c>
      <c r="J21" s="38" t="s">
        <v>362</v>
      </c>
    </row>
    <row r="22" spans="1:10" ht="42" customHeight="1">
      <c r="A22" s="187" t="s">
        <v>262</v>
      </c>
      <c r="B22" s="188" t="s">
        <v>363</v>
      </c>
      <c r="C22" s="66" t="s">
        <v>311</v>
      </c>
      <c r="D22" s="66" t="s">
        <v>312</v>
      </c>
      <c r="E22" s="38" t="s">
        <v>313</v>
      </c>
      <c r="F22" s="66" t="s">
        <v>314</v>
      </c>
      <c r="G22" s="38" t="s">
        <v>83</v>
      </c>
      <c r="H22" s="66" t="s">
        <v>315</v>
      </c>
      <c r="I22" s="66" t="s">
        <v>316</v>
      </c>
      <c r="J22" s="38" t="s">
        <v>317</v>
      </c>
    </row>
    <row r="23" spans="1:10" ht="42" customHeight="1">
      <c r="A23" s="187" t="s">
        <v>262</v>
      </c>
      <c r="B23" s="188" t="s">
        <v>363</v>
      </c>
      <c r="C23" s="66" t="s">
        <v>311</v>
      </c>
      <c r="D23" s="66" t="s">
        <v>312</v>
      </c>
      <c r="E23" s="38" t="s">
        <v>318</v>
      </c>
      <c r="F23" s="66" t="s">
        <v>314</v>
      </c>
      <c r="G23" s="38" t="s">
        <v>83</v>
      </c>
      <c r="H23" s="66" t="s">
        <v>315</v>
      </c>
      <c r="I23" s="66" t="s">
        <v>316</v>
      </c>
      <c r="J23" s="38" t="s">
        <v>319</v>
      </c>
    </row>
    <row r="24" spans="1:10" ht="42" customHeight="1">
      <c r="A24" s="187" t="s">
        <v>262</v>
      </c>
      <c r="B24" s="188" t="s">
        <v>363</v>
      </c>
      <c r="C24" s="66" t="s">
        <v>311</v>
      </c>
      <c r="D24" s="66" t="s">
        <v>312</v>
      </c>
      <c r="E24" s="38" t="s">
        <v>320</v>
      </c>
      <c r="F24" s="66" t="s">
        <v>314</v>
      </c>
      <c r="G24" s="38" t="s">
        <v>321</v>
      </c>
      <c r="H24" s="66" t="s">
        <v>315</v>
      </c>
      <c r="I24" s="66" t="s">
        <v>316</v>
      </c>
      <c r="J24" s="38" t="s">
        <v>322</v>
      </c>
    </row>
    <row r="25" spans="1:10" ht="42" customHeight="1">
      <c r="A25" s="187" t="s">
        <v>262</v>
      </c>
      <c r="B25" s="188" t="s">
        <v>363</v>
      </c>
      <c r="C25" s="66" t="s">
        <v>311</v>
      </c>
      <c r="D25" s="66" t="s">
        <v>328</v>
      </c>
      <c r="E25" s="38" t="s">
        <v>329</v>
      </c>
      <c r="F25" s="66" t="s">
        <v>330</v>
      </c>
      <c r="G25" s="38" t="s">
        <v>331</v>
      </c>
      <c r="H25" s="66" t="s">
        <v>326</v>
      </c>
      <c r="I25" s="66" t="s">
        <v>316</v>
      </c>
      <c r="J25" s="38" t="s">
        <v>332</v>
      </c>
    </row>
    <row r="26" spans="1:10" ht="42" customHeight="1">
      <c r="A26" s="187" t="s">
        <v>262</v>
      </c>
      <c r="B26" s="188" t="s">
        <v>363</v>
      </c>
      <c r="C26" s="66" t="s">
        <v>333</v>
      </c>
      <c r="D26" s="66" t="s">
        <v>334</v>
      </c>
      <c r="E26" s="38" t="s">
        <v>335</v>
      </c>
      <c r="F26" s="66" t="s">
        <v>314</v>
      </c>
      <c r="G26" s="38" t="s">
        <v>336</v>
      </c>
      <c r="H26" s="66" t="s">
        <v>337</v>
      </c>
      <c r="I26" s="66" t="s">
        <v>316</v>
      </c>
      <c r="J26" s="38" t="s">
        <v>338</v>
      </c>
    </row>
    <row r="27" spans="1:10" ht="42" customHeight="1">
      <c r="A27" s="187" t="s">
        <v>262</v>
      </c>
      <c r="B27" s="188" t="s">
        <v>363</v>
      </c>
      <c r="C27" s="66" t="s">
        <v>339</v>
      </c>
      <c r="D27" s="66" t="s">
        <v>340</v>
      </c>
      <c r="E27" s="38" t="s">
        <v>341</v>
      </c>
      <c r="F27" s="66" t="s">
        <v>330</v>
      </c>
      <c r="G27" s="38" t="s">
        <v>342</v>
      </c>
      <c r="H27" s="66" t="s">
        <v>326</v>
      </c>
      <c r="I27" s="66" t="s">
        <v>316</v>
      </c>
      <c r="J27" s="38" t="s">
        <v>343</v>
      </c>
    </row>
    <row r="28" spans="1:10" ht="42" customHeight="1">
      <c r="A28" s="187" t="s">
        <v>298</v>
      </c>
      <c r="B28" s="188" t="s">
        <v>364</v>
      </c>
      <c r="C28" s="66" t="s">
        <v>311</v>
      </c>
      <c r="D28" s="66" t="s">
        <v>312</v>
      </c>
      <c r="E28" s="38" t="s">
        <v>365</v>
      </c>
      <c r="F28" s="66" t="s">
        <v>314</v>
      </c>
      <c r="G28" s="38" t="s">
        <v>83</v>
      </c>
      <c r="H28" s="66" t="s">
        <v>315</v>
      </c>
      <c r="I28" s="66" t="s">
        <v>316</v>
      </c>
      <c r="J28" s="38" t="s">
        <v>366</v>
      </c>
    </row>
    <row r="29" spans="1:10" ht="42" customHeight="1">
      <c r="A29" s="187" t="s">
        <v>298</v>
      </c>
      <c r="B29" s="188" t="s">
        <v>364</v>
      </c>
      <c r="C29" s="66" t="s">
        <v>311</v>
      </c>
      <c r="D29" s="66" t="s">
        <v>312</v>
      </c>
      <c r="E29" s="38" t="s">
        <v>367</v>
      </c>
      <c r="F29" s="66" t="s">
        <v>314</v>
      </c>
      <c r="G29" s="38" t="s">
        <v>325</v>
      </c>
      <c r="H29" s="66" t="s">
        <v>326</v>
      </c>
      <c r="I29" s="66" t="s">
        <v>316</v>
      </c>
      <c r="J29" s="38" t="s">
        <v>368</v>
      </c>
    </row>
    <row r="30" spans="1:10" ht="42" customHeight="1">
      <c r="A30" s="187" t="s">
        <v>298</v>
      </c>
      <c r="B30" s="188" t="s">
        <v>364</v>
      </c>
      <c r="C30" s="66" t="s">
        <v>311</v>
      </c>
      <c r="D30" s="66" t="s">
        <v>312</v>
      </c>
      <c r="E30" s="38" t="s">
        <v>369</v>
      </c>
      <c r="F30" s="66" t="s">
        <v>314</v>
      </c>
      <c r="G30" s="38" t="s">
        <v>325</v>
      </c>
      <c r="H30" s="66" t="s">
        <v>326</v>
      </c>
      <c r="I30" s="66" t="s">
        <v>316</v>
      </c>
      <c r="J30" s="38" t="s">
        <v>370</v>
      </c>
    </row>
    <row r="31" spans="1:10" ht="42" customHeight="1">
      <c r="A31" s="187" t="s">
        <v>298</v>
      </c>
      <c r="B31" s="188" t="s">
        <v>364</v>
      </c>
      <c r="C31" s="66" t="s">
        <v>311</v>
      </c>
      <c r="D31" s="66" t="s">
        <v>323</v>
      </c>
      <c r="E31" s="38" t="s">
        <v>371</v>
      </c>
      <c r="F31" s="66" t="s">
        <v>314</v>
      </c>
      <c r="G31" s="38" t="s">
        <v>325</v>
      </c>
      <c r="H31" s="66" t="s">
        <v>326</v>
      </c>
      <c r="I31" s="66" t="s">
        <v>316</v>
      </c>
      <c r="J31" s="38" t="s">
        <v>372</v>
      </c>
    </row>
    <row r="32" spans="1:10" ht="42" customHeight="1">
      <c r="A32" s="187" t="s">
        <v>298</v>
      </c>
      <c r="B32" s="188" t="s">
        <v>364</v>
      </c>
      <c r="C32" s="66" t="s">
        <v>311</v>
      </c>
      <c r="D32" s="66" t="s">
        <v>323</v>
      </c>
      <c r="E32" s="38" t="s">
        <v>373</v>
      </c>
      <c r="F32" s="66" t="s">
        <v>314</v>
      </c>
      <c r="G32" s="38" t="s">
        <v>325</v>
      </c>
      <c r="H32" s="66" t="s">
        <v>326</v>
      </c>
      <c r="I32" s="66" t="s">
        <v>316</v>
      </c>
      <c r="J32" s="38" t="s">
        <v>373</v>
      </c>
    </row>
    <row r="33" spans="1:10" ht="42" customHeight="1">
      <c r="A33" s="187" t="s">
        <v>298</v>
      </c>
      <c r="B33" s="188" t="s">
        <v>364</v>
      </c>
      <c r="C33" s="66" t="s">
        <v>311</v>
      </c>
      <c r="D33" s="66" t="s">
        <v>323</v>
      </c>
      <c r="E33" s="38" t="s">
        <v>374</v>
      </c>
      <c r="F33" s="66" t="s">
        <v>375</v>
      </c>
      <c r="G33" s="38" t="s">
        <v>376</v>
      </c>
      <c r="H33" s="66" t="s">
        <v>326</v>
      </c>
      <c r="I33" s="66" t="s">
        <v>316</v>
      </c>
      <c r="J33" s="38" t="s">
        <v>377</v>
      </c>
    </row>
    <row r="34" spans="1:10" ht="42" customHeight="1">
      <c r="A34" s="187" t="s">
        <v>298</v>
      </c>
      <c r="B34" s="188" t="s">
        <v>364</v>
      </c>
      <c r="C34" s="66" t="s">
        <v>311</v>
      </c>
      <c r="D34" s="66" t="s">
        <v>328</v>
      </c>
      <c r="E34" s="38" t="s">
        <v>378</v>
      </c>
      <c r="F34" s="66" t="s">
        <v>314</v>
      </c>
      <c r="G34" s="38" t="s">
        <v>379</v>
      </c>
      <c r="H34" s="66" t="s">
        <v>326</v>
      </c>
      <c r="I34" s="66" t="s">
        <v>316</v>
      </c>
      <c r="J34" s="38" t="s">
        <v>380</v>
      </c>
    </row>
    <row r="35" spans="1:10" ht="42" customHeight="1">
      <c r="A35" s="187" t="s">
        <v>298</v>
      </c>
      <c r="B35" s="188" t="s">
        <v>364</v>
      </c>
      <c r="C35" s="66" t="s">
        <v>311</v>
      </c>
      <c r="D35" s="66" t="s">
        <v>328</v>
      </c>
      <c r="E35" s="38" t="s">
        <v>381</v>
      </c>
      <c r="F35" s="66" t="s">
        <v>314</v>
      </c>
      <c r="G35" s="38" t="s">
        <v>325</v>
      </c>
      <c r="H35" s="66" t="s">
        <v>326</v>
      </c>
      <c r="I35" s="66" t="s">
        <v>316</v>
      </c>
      <c r="J35" s="38" t="s">
        <v>382</v>
      </c>
    </row>
    <row r="36" spans="1:10" ht="42" customHeight="1">
      <c r="A36" s="187" t="s">
        <v>298</v>
      </c>
      <c r="B36" s="188" t="s">
        <v>364</v>
      </c>
      <c r="C36" s="66" t="s">
        <v>311</v>
      </c>
      <c r="D36" s="66" t="s">
        <v>328</v>
      </c>
      <c r="E36" s="38" t="s">
        <v>383</v>
      </c>
      <c r="F36" s="66" t="s">
        <v>314</v>
      </c>
      <c r="G36" s="38" t="s">
        <v>325</v>
      </c>
      <c r="H36" s="66" t="s">
        <v>326</v>
      </c>
      <c r="I36" s="66" t="s">
        <v>316</v>
      </c>
      <c r="J36" s="38" t="s">
        <v>384</v>
      </c>
    </row>
    <row r="37" spans="1:10" ht="42" customHeight="1">
      <c r="A37" s="187" t="s">
        <v>298</v>
      </c>
      <c r="B37" s="188" t="s">
        <v>364</v>
      </c>
      <c r="C37" s="66" t="s">
        <v>311</v>
      </c>
      <c r="D37" s="66" t="s">
        <v>328</v>
      </c>
      <c r="E37" s="38" t="s">
        <v>385</v>
      </c>
      <c r="F37" s="66" t="s">
        <v>375</v>
      </c>
      <c r="G37" s="38" t="s">
        <v>331</v>
      </c>
      <c r="H37" s="66" t="s">
        <v>326</v>
      </c>
      <c r="I37" s="66" t="s">
        <v>316</v>
      </c>
      <c r="J37" s="38" t="s">
        <v>386</v>
      </c>
    </row>
    <row r="38" spans="1:10" ht="42" customHeight="1">
      <c r="A38" s="187" t="s">
        <v>298</v>
      </c>
      <c r="B38" s="188" t="s">
        <v>364</v>
      </c>
      <c r="C38" s="66" t="s">
        <v>333</v>
      </c>
      <c r="D38" s="66" t="s">
        <v>357</v>
      </c>
      <c r="E38" s="38" t="s">
        <v>387</v>
      </c>
      <c r="F38" s="66" t="s">
        <v>375</v>
      </c>
      <c r="G38" s="38" t="s">
        <v>86</v>
      </c>
      <c r="H38" s="66" t="s">
        <v>326</v>
      </c>
      <c r="I38" s="66" t="s">
        <v>316</v>
      </c>
      <c r="J38" s="38" t="s">
        <v>388</v>
      </c>
    </row>
    <row r="39" spans="1:10" ht="42" customHeight="1">
      <c r="A39" s="187" t="s">
        <v>298</v>
      </c>
      <c r="B39" s="188" t="s">
        <v>364</v>
      </c>
      <c r="C39" s="66" t="s">
        <v>333</v>
      </c>
      <c r="D39" s="66" t="s">
        <v>357</v>
      </c>
      <c r="E39" s="38" t="s">
        <v>389</v>
      </c>
      <c r="F39" s="66" t="s">
        <v>314</v>
      </c>
      <c r="G39" s="38" t="s">
        <v>390</v>
      </c>
      <c r="H39" s="66" t="s">
        <v>326</v>
      </c>
      <c r="I39" s="66" t="s">
        <v>391</v>
      </c>
      <c r="J39" s="38" t="s">
        <v>392</v>
      </c>
    </row>
    <row r="40" spans="1:10" ht="42" customHeight="1">
      <c r="A40" s="187" t="s">
        <v>298</v>
      </c>
      <c r="B40" s="188" t="s">
        <v>364</v>
      </c>
      <c r="C40" s="66" t="s">
        <v>333</v>
      </c>
      <c r="D40" s="66" t="s">
        <v>357</v>
      </c>
      <c r="E40" s="38" t="s">
        <v>393</v>
      </c>
      <c r="F40" s="66" t="s">
        <v>330</v>
      </c>
      <c r="G40" s="38" t="s">
        <v>394</v>
      </c>
      <c r="H40" s="66" t="s">
        <v>326</v>
      </c>
      <c r="I40" s="66" t="s">
        <v>316</v>
      </c>
      <c r="J40" s="38" t="s">
        <v>395</v>
      </c>
    </row>
    <row r="41" spans="1:10" ht="42" customHeight="1">
      <c r="A41" s="187" t="s">
        <v>298</v>
      </c>
      <c r="B41" s="188" t="s">
        <v>364</v>
      </c>
      <c r="C41" s="66" t="s">
        <v>333</v>
      </c>
      <c r="D41" s="66" t="s">
        <v>334</v>
      </c>
      <c r="E41" s="38" t="s">
        <v>396</v>
      </c>
      <c r="F41" s="66" t="s">
        <v>314</v>
      </c>
      <c r="G41" s="38" t="s">
        <v>397</v>
      </c>
      <c r="H41" s="66" t="s">
        <v>337</v>
      </c>
      <c r="I41" s="66" t="s">
        <v>316</v>
      </c>
      <c r="J41" s="38" t="s">
        <v>398</v>
      </c>
    </row>
    <row r="42" spans="1:10" ht="42" customHeight="1">
      <c r="A42" s="187" t="s">
        <v>298</v>
      </c>
      <c r="B42" s="188" t="s">
        <v>364</v>
      </c>
      <c r="C42" s="66" t="s">
        <v>339</v>
      </c>
      <c r="D42" s="66" t="s">
        <v>340</v>
      </c>
      <c r="E42" s="38" t="s">
        <v>399</v>
      </c>
      <c r="F42" s="66" t="s">
        <v>330</v>
      </c>
      <c r="G42" s="38" t="s">
        <v>361</v>
      </c>
      <c r="H42" s="66" t="s">
        <v>326</v>
      </c>
      <c r="I42" s="66" t="s">
        <v>316</v>
      </c>
      <c r="J42" s="38" t="s">
        <v>400</v>
      </c>
    </row>
  </sheetData>
  <mergeCells count="10">
    <mergeCell ref="A22:A27"/>
    <mergeCell ref="B22:B27"/>
    <mergeCell ref="A28:A42"/>
    <mergeCell ref="B28:B42"/>
    <mergeCell ref="A2:J2"/>
    <mergeCell ref="A3:H3"/>
    <mergeCell ref="A7:A13"/>
    <mergeCell ref="B7:B13"/>
    <mergeCell ref="A14:A21"/>
    <mergeCell ref="B14:B2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China</cp:lastModifiedBy>
  <dcterms:created xsi:type="dcterms:W3CDTF">2025-03-26T00:34:57Z</dcterms:created>
  <dcterms:modified xsi:type="dcterms:W3CDTF">2025-03-28T09:45:21Z</dcterms:modified>
</cp:coreProperties>
</file>