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tabRatio="894"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'县对下转移支付预算表09-1'!$A:$A,'县对下转移支付预算表09-1'!$1:$1</definedName>
    <definedName name="_xlnm.Print_Titles" localSheetId="13">'县对下转移支付绩效目标表09-2'!$A:$A,'县对下转移支付绩效目标表09-2'!$1:$1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<sst xmlns="http://schemas.openxmlformats.org/spreadsheetml/2006/main" count="1345" uniqueCount="423">
  <si>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</si>
  <si>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</si>
  <si>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</si>
  <si>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</si>
  <si>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</si>
  <si>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</si>
  <si>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</si>
  <si>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</si>
  <si>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</si>
  <si>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</si>
  <si>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</si>
  <si>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</si>
  <si>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</si>
  <si>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</si>
  <si>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</si>
  <si>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</si>
  <si>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</si>
  <si>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</si>
  <si>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</si>
  <si>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</si>
  <si>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</si>
  <si>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</si>
  <si>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</si>
  <si>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</si>
  <si>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</si>
  <si>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</si>
  <si>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</si>
  <si>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</si>
  <si>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</si>
  <si>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</si>
  <si>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</si>
  <si>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</si>
  <si>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</si>
  <si>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</si>
  <si>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</si>
  <si>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</si>
  <si>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</si>
  <si>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</si>
  <si>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</si>
  <si>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</si>
  <si>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</si>
  <si>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</si>
  <si>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</si>
  <si>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</si>
  <si>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</si>
  <si>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</si>
  <si>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</si>
  <si>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</si>
  <si>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</si>
  <si>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</si>
  <si>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</si>
  <si>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</si>
  <si>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</si>
  <si>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</si>
  <si>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</si>
  <si>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</si>
  <si>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</si>
  <si>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</si>
  <si>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</si>
  <si>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</si>
  <si>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</si>
  <si>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</si>
  <si>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</si>
  <si>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</si>
  <si>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</si>
  <si>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</si>
  <si>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</si>
  <si>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</si>
  <si>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</si>
  <si>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寻甸回族彝族自治县退役军人事务局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</si>
  <si>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</si>
  <si>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</si>
  <si>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</si>
  <si>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</si>
  <si>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</si>
  <si>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</si>
  <si>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</si>
  <si>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</si>
  <si>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</si>
  <si>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</si>
  <si>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</si>
  <si>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</si>
  <si>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</si>
  <si>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</si>
  <si>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</si>
  <si>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</si>
  <si>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</si>
  <si>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</si>
  <si>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</si>
  <si>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</si>
  <si>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</si>
  <si>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</si>
  <si>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</si>
  <si>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</si>
  <si>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</si>
  <si>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</si>
  <si>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</si>
  <si>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</si>
  <si>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</si>
  <si>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</si>
  <si>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</si>
  <si>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2080599</t>
  </si>
  <si>
    <t>其他行政事业单位养老支出</t>
  </si>
  <si>
    <t>20808</t>
  </si>
  <si>
    <t>抚恤</t>
  </si>
  <si>
    <t>2080805</t>
  </si>
  <si>
    <t>义务兵优待</t>
  </si>
  <si>
    <t>2080899</t>
  </si>
  <si>
    <t>其他优抚支出</t>
  </si>
  <si>
    <t>20809</t>
  </si>
  <si>
    <t>退役安置</t>
  </si>
  <si>
    <t>2080901</t>
  </si>
  <si>
    <t>退役士兵安置</t>
  </si>
  <si>
    <t>2080902</t>
  </si>
  <si>
    <t>军队移交政府的离退休人员安置</t>
  </si>
  <si>
    <t>2080904</t>
  </si>
  <si>
    <t>退役士兵管理教育</t>
  </si>
  <si>
    <t>2080999</t>
  </si>
  <si>
    <t>其他退役安置支出</t>
  </si>
  <si>
    <t>20828</t>
  </si>
  <si>
    <t>退役军人管理事务</t>
  </si>
  <si>
    <t>2082801</t>
  </si>
  <si>
    <t>行政运行</t>
  </si>
  <si>
    <t>2082804</t>
  </si>
  <si>
    <t>拥军优属</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</si>
  <si>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</si>
  <si>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</si>
  <si>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</si>
  <si>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</si>
  <si>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</si>
  <si>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</si>
  <si>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</si>
  <si>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</si>
  <si>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</si>
  <si>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</si>
  <si>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</si>
  <si>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</si>
  <si>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</si>
  <si>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</si>
  <si>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</si>
  <si>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</si>
  <si>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</si>
  <si>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</si>
  <si>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</si>
  <si>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</si>
  <si>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</si>
  <si>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</si>
  <si>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</si>
  <si>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</si>
  <si>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</si>
  <si>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</si>
  <si>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</si>
  <si>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</si>
  <si>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</si>
  <si>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</si>
  <si>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</si>
  <si>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</si>
  <si>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</si>
  <si>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</si>
  <si>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</si>
  <si>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</si>
  <si>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</si>
  <si>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</si>
  <si>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</si>
  <si>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</si>
  <si>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</si>
  <si>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</si>
  <si>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</si>
  <si>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</si>
  <si>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</si>
  <si>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</si>
  <si>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</si>
  <si>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</si>
  <si>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</si>
  <si>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</si>
  <si>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</si>
  <si>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</si>
  <si>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</si>
  <si>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</si>
  <si>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</si>
  <si>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</si>
  <si>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</si>
  <si>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</si>
  <si>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</si>
  <si>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</si>
  <si>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</si>
  <si>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</si>
  <si>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</si>
  <si>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</si>
  <si>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</si>
  <si>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</si>
  <si>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</si>
  <si>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</si>
  <si>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</si>
  <si>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</si>
  <si>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</si>
  <si>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</si>
  <si>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</si>
  <si>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</si>
  <si>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</si>
  <si>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</si>
  <si>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</si>
  <si>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</si>
  <si>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</si>
  <si>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</si>
  <si>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</si>
  <si>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</si>
  <si>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</si>
  <si>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530129210000000004355</t>
  </si>
  <si>
    <t>行政人员支出工资</t>
  </si>
  <si>
    <t>30101</t>
  </si>
  <si>
    <t>基本工资</t>
  </si>
  <si>
    <t>30102</t>
  </si>
  <si>
    <t>津贴补贴</t>
  </si>
  <si>
    <t>30103</t>
  </si>
  <si>
    <t>奖金</t>
  </si>
  <si>
    <t>530129210000000004356</t>
  </si>
  <si>
    <t>事业人员支出工资</t>
  </si>
  <si>
    <t>30107</t>
  </si>
  <si>
    <t>绩效工资</t>
  </si>
  <si>
    <t>530129210000000004357</t>
  </si>
  <si>
    <t>社会保障缴费</t>
  </si>
  <si>
    <t>30108</t>
  </si>
  <si>
    <t>机关事业单位基本养老保险缴费</t>
  </si>
  <si>
    <t>30110</t>
  </si>
  <si>
    <t>职工基本医疗保险缴费</t>
  </si>
  <si>
    <t>30111</t>
  </si>
  <si>
    <t>公务员医疗补助缴费</t>
  </si>
  <si>
    <t>30112</t>
  </si>
  <si>
    <t>其他社会保障缴费</t>
  </si>
  <si>
    <t>30307</t>
  </si>
  <si>
    <t>医疗费补助</t>
  </si>
  <si>
    <t>530129210000000004358</t>
  </si>
  <si>
    <t>30113</t>
  </si>
  <si>
    <t>530129210000000004359</t>
  </si>
  <si>
    <t>公车购置及运维费</t>
  </si>
  <si>
    <t>30231</t>
  </si>
  <si>
    <t>公务用车运行维护费</t>
  </si>
  <si>
    <t>寻甸回族彝族自治县退役军人事务局4</t>
  </si>
  <si>
    <t>530129210000000004361</t>
  </si>
  <si>
    <t>公务交通补贴</t>
  </si>
  <si>
    <t>30239</t>
  </si>
  <si>
    <t>其他交通费用</t>
  </si>
  <si>
    <t>530129210000000004362</t>
  </si>
  <si>
    <t>工会经费</t>
  </si>
  <si>
    <t>30228</t>
  </si>
  <si>
    <t>530129210000000004363</t>
  </si>
  <si>
    <t>一般公用经费支出</t>
  </si>
  <si>
    <t>30201</t>
  </si>
  <si>
    <t>办公费</t>
  </si>
  <si>
    <t>30211</t>
  </si>
  <si>
    <t>差旅费</t>
  </si>
  <si>
    <t>30299</t>
  </si>
  <si>
    <t>其他商品和服务支出</t>
  </si>
  <si>
    <t>530129231100001545998</t>
  </si>
  <si>
    <t>事业人员绩效奖励</t>
  </si>
  <si>
    <t>530129231100001546012</t>
  </si>
  <si>
    <t>行政人员绩效奖励</t>
  </si>
  <si>
    <t>530129251100003887095</t>
  </si>
  <si>
    <t>30217</t>
  </si>
  <si>
    <t>预算05-1表</t>
  </si>
  <si>
    <t>项目分类</t>
  </si>
  <si>
    <t>项目单位</t>
  </si>
  <si>
    <t>经济科目编码</t>
  </si>
  <si>
    <t>经济科目名称</t>
  </si>
  <si>
    <t>本年拨款</t>
  </si>
  <si>
    <t>其中：本次下达</t>
  </si>
  <si>
    <t>其他公用支出</t>
  </si>
  <si>
    <t>530129261100005142360</t>
  </si>
  <si>
    <t>（县级预算）退役军人服务中心工作保障经费</t>
  </si>
  <si>
    <t>530129261100005142380</t>
  </si>
  <si>
    <t>（县级预算）双拥工作保障经费</t>
  </si>
  <si>
    <t>民生类</t>
  </si>
  <si>
    <t>530129251100004762321</t>
  </si>
  <si>
    <t>（单位自有资金）2025年度移交政府安置的退休军人定期增资补助经费</t>
  </si>
  <si>
    <t>30305</t>
  </si>
  <si>
    <t>生活补助</t>
  </si>
  <si>
    <t>530129261100005126430</t>
  </si>
  <si>
    <t>（县级预算）退役士兵安置经费</t>
  </si>
  <si>
    <t>530129261100005126482</t>
  </si>
  <si>
    <t>（县级预算）军休人员定期增资经费</t>
  </si>
  <si>
    <t>530129261100005126513</t>
  </si>
  <si>
    <t>（县级预算）自主就业退役士兵及退役士兵教育培训经费</t>
  </si>
  <si>
    <t>530129261100005127182</t>
  </si>
  <si>
    <t>（县级预算）义务兵家庭优待经费</t>
  </si>
  <si>
    <t>530129261100005141528</t>
  </si>
  <si>
    <t>（县级预算）地方性抚恤补助经费</t>
  </si>
  <si>
    <t>530129261100005141561</t>
  </si>
  <si>
    <t>（县级预算）部分重点优抚对象生活困难补助经费</t>
  </si>
  <si>
    <t>530129261100005141585</t>
  </si>
  <si>
    <t>（县级预算）优抚对象城乡居民基本养老保险补助经费</t>
  </si>
  <si>
    <t>530129261100005163384</t>
  </si>
  <si>
    <t>（县级预算）2退役士兵安置经费</t>
  </si>
  <si>
    <t>预算05-2表</t>
  </si>
  <si>
    <t>项目年度绩效目标</t>
  </si>
  <si>
    <t>一级指标</t>
  </si>
  <si>
    <t>二级指标</t>
  </si>
  <si>
    <t>三级指标</t>
  </si>
  <si>
    <t>指标性质</t>
  </si>
  <si>
    <t>指标值</t>
  </si>
  <si>
    <t>度量单位</t>
  </si>
  <si>
    <t>指标属性</t>
  </si>
  <si>
    <t>指标内容</t>
  </si>
  <si>
    <t>保障退役士兵自谋职业金、符合政府安排工作退役士兵待安置期间养老保险、医疗保险、生活补助、自主就业退役士兵一次经济补助</t>
  </si>
  <si>
    <t>产出指标</t>
  </si>
  <si>
    <t>质量指标</t>
  </si>
  <si>
    <t>获补对象准确率</t>
  </si>
  <si>
    <t>=</t>
  </si>
  <si>
    <t>100</t>
  </si>
  <si>
    <t>%</t>
  </si>
  <si>
    <t>定量指标</t>
  </si>
  <si>
    <t>反映获补助对象认定的准确性情况。
获补对象准确率=抽检符合标准的补助对象数/抽检实际补助对象数*100%</t>
  </si>
  <si>
    <t>效益指标</t>
  </si>
  <si>
    <t>社会效益</t>
  </si>
  <si>
    <t>生活状况改善</t>
  </si>
  <si>
    <t>&gt;=</t>
  </si>
  <si>
    <t>95</t>
  </si>
  <si>
    <t>反映补助促进受助对象生活状况改善的情况。</t>
  </si>
  <si>
    <t>满意度指标</t>
  </si>
  <si>
    <t>服务对象满意度</t>
  </si>
  <si>
    <t>受益对象满意度</t>
  </si>
  <si>
    <t>反映获补助受益对象的满意程度。</t>
  </si>
  <si>
    <t>成本指标</t>
  </si>
  <si>
    <t>社会成本指标</t>
  </si>
  <si>
    <t>政策知晓率</t>
  </si>
  <si>
    <t>反映补助政策的宣传效果情况。
政策知晓率=调查中补助政策知晓人数/调查总人数*100%</t>
  </si>
  <si>
    <t>保障服务中心运转，保障人员经费</t>
  </si>
  <si>
    <t>公用经费保障人数</t>
  </si>
  <si>
    <t>人</t>
  </si>
  <si>
    <t>反映公用经费保障部门（单位）正常运转的在职人数情况。在职人数主要指办公、会议、培训、差旅、水费、电费等公用经费中服务保障的人数</t>
  </si>
  <si>
    <t>部门运转</t>
  </si>
  <si>
    <t>正常运转</t>
  </si>
  <si>
    <t>年</t>
  </si>
  <si>
    <t>定性指标</t>
  </si>
  <si>
    <t>反映部门（单位）正常运转情况。</t>
  </si>
  <si>
    <t>单位人员满意度</t>
  </si>
  <si>
    <t>90</t>
  </si>
  <si>
    <t>反映部门（单位）人员对公用经费保障的满意程度。</t>
  </si>
  <si>
    <t>对优抚对象中享受国家定期抚恤补助，且符合参加城乡居民基本养老保险参保条件的，缴费期间按每人每年200元的标准逐年代缴养老保险费，所需经费全部由县级承担。2025年我县符合条件的约1500人，需经费：1500人×200元/年=30万元。</t>
  </si>
  <si>
    <t>补助社会化发放率</t>
  </si>
  <si>
    <t>反映补助资金社会化发放的比例情况。
补助社会化发放率=采用社会化发放的补助资金数/发放补助资金总额*100%</t>
  </si>
  <si>
    <t>上级部门考核要求，必须纳入财政预算。</t>
  </si>
  <si>
    <t>领取国家定期抚恤补助待遇的优抚对象且属民政部冂审核确认和认定的城乡最低生活保障对象和特困人员每人每月400元，省级承担20%，市县共承担80%，需发放169人×400元×12个月×40%=32.448万元。</t>
  </si>
  <si>
    <t>兑现准确率</t>
  </si>
  <si>
    <t>反映补助准确发放的情况。
补助兑现准确率=补助兑付额/应付额*100%</t>
  </si>
  <si>
    <t>顺利开展本部门拥军优属活动</t>
  </si>
  <si>
    <t>反映获补助对象认定的准确性情况。
获补对象准确率=抽检符合标准的补助对象数/抽检实际补助对象数*100%</t>
  </si>
  <si>
    <t>反映补助政策的宣传效果情况。
政策知晓率=调查中补助政策知晓人数/调查总人数*100%</t>
  </si>
  <si>
    <t>98</t>
  </si>
  <si>
    <t xml:space="preserve">
加强对退役士兵教育培训的管理，保障各项服务工作顺利进行，有效开展退役士兵教育工作。</t>
  </si>
  <si>
    <t>上级部门考核要求，必须纳入财政预算。义务兵家庭优待金标准按照上年度全市城镇居民人均可支配收入的30%确定，2026年需发放优待金，资金约628万元，上级（中央）承担约568万元</t>
  </si>
  <si>
    <t>改善抚恤人员生活状况</t>
  </si>
  <si>
    <t>预算06表</t>
  </si>
  <si>
    <t>政府性基金预算支出预算表</t>
  </si>
  <si>
    <t>单位名称：寻甸回族彝族自治县退役军人事务局</t>
  </si>
  <si>
    <t>政府性基金预算支出</t>
  </si>
  <si>
    <t>2</t>
  </si>
  <si>
    <t>我单位无政府性基金预算支出，此表为空。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</si>
  <si>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</si>
  <si>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</si>
  <si>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</si>
  <si>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</si>
  <si>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</si>
  <si>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</si>
  <si>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</si>
  <si>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</si>
  <si>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</si>
  <si>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</si>
  <si>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</si>
  <si>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</si>
  <si>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我单位无政府采购预算，此表为空。</t>
  </si>
  <si>
    <t>预算08表</t>
  </si>
  <si>
    <t>政府购买服务项目</t>
  </si>
  <si>
    <t>政府购买服务指导性目录代码</t>
  </si>
  <si>
    <t>基本支出/项目支出</t>
  </si>
  <si>
    <t>所属服务类别</t>
  </si>
  <si>
    <t>所属服务领域</t>
  </si>
  <si>
    <t>购买内容简述</t>
  </si>
  <si>
    <t>我单位无政府购买服务预算，此表为空。</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</si>
  <si>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</si>
  <si>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</si>
  <si>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</si>
  <si>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</si>
  <si>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</si>
  <si>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</si>
  <si>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</si>
  <si>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</si>
  <si>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</si>
  <si>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</si>
  <si>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</si>
  <si>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</si>
  <si>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</si>
  <si>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</si>
  <si>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</si>
  <si>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</si>
  <si>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</si>
  <si>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</si>
  <si>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</si>
  <si>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</si>
  <si>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</si>
  <si>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</si>
  <si>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</si>
  <si>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我单位无对下转移支付预算，此表为空。</t>
  </si>
  <si>
    <t>预算09-2表</t>
  </si>
  <si>
    <t>我单位无对下转移支付绩效目标，此表为空。</t>
  </si>
  <si>
    <t xml:space="preserve">预算10表
</t>
  </si>
  <si>
    <t>资产类别</t>
  </si>
  <si>
    <t>资产分类代码.名称</t>
  </si>
  <si>
    <t>资产名称</t>
  </si>
  <si>
    <t>计量单位</t>
  </si>
  <si>
    <t>财政部门批复数（元）</t>
  </si>
  <si>
    <t>单价</t>
  </si>
  <si>
    <t>金额</t>
  </si>
  <si>
    <t>我单位无新增资产配置，此表为空。</t>
  </si>
  <si>
    <t>预算11表</t>
  </si>
  <si>
    <t>上级补助</t>
  </si>
  <si>
    <t>我单位无上级补助项目项目支出预算，此表为空。</t>
  </si>
  <si>
    <t>预算12表</t>
  </si>
  <si>
    <t>项目级次</t>
  </si>
  <si>
    <t>216 其他公用支出</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</si>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</sst>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264">
    <xf numFmtId="0" fontId="0" fillId="0" borderId="0" xfId="0" applyFont="1" applyBorder="1"/>
    <xf numFmtId="0" fontId="0" fillId="0" borderId="0" xfId="0" applyFill="1" applyBorder="1" applyAlignment="1"/>
    <xf numFmtId="49" fontId="1" fillId="0" borderId="0" xfId="0" applyNumberFormat="1" applyFont="1" applyFill="1" applyBorder="1" applyAlignment="1"/>
    <xf numFmtId="0" fontId="2" fillId="0" borderId="0" xfId="0" applyFont="1" applyFill="1" applyBorder="1" applyAlignment="1" applyProtection="1">
      <alignment horizontal="right" vertical="center"/>
      <protection locked="0"/>
    </xf>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xf numFmtId="0" fontId="2"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protection locked="0"/>
    </xf>
    <xf numFmtId="4" fontId="2" fillId="0" borderId="7" xfId="0" applyNumberFormat="1" applyFont="1" applyFill="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0" fillId="0" borderId="0" xfId="0" applyFont="1" applyBorder="1" applyAlignment="1">
      <alignment horizontal="center" vertical="center"/>
    </xf>
    <xf numFmtId="49" fontId="1" fillId="0" borderId="0" xfId="0" applyNumberFormat="1" applyFont="1" applyBorder="1"/>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0" borderId="0" xfId="0" applyFont="1" applyBorder="1" applyAlignment="1" applyProtection="1">
      <alignment horizontal="right" vertical="center"/>
      <protection locked="0"/>
    </xf>
    <xf numFmtId="0" fontId="2" fillId="0" borderId="0" xfId="0" applyFont="1" applyBorder="1" applyAlignment="1" applyProtection="1">
      <alignment horizontal="right"/>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2" fillId="0" borderId="0" xfId="0" applyFont="1" applyBorder="1" applyAlignment="1">
      <alignment horizontal="left" vertical="center"/>
    </xf>
    <xf numFmtId="0" fontId="4" fillId="0" borderId="0" xfId="0" applyFont="1" applyBorder="1" applyProtection="1">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8"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1"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indent="1"/>
    </xf>
    <xf numFmtId="0" fontId="1" fillId="0" borderId="0" xfId="0" applyFont="1" applyFill="1" applyBorder="1" applyAlignment="1">
      <alignment vertical="top"/>
    </xf>
    <xf numFmtId="0" fontId="4" fillId="0" borderId="5" xfId="0" applyFont="1" applyFill="1" applyBorder="1" applyAlignment="1">
      <alignment horizontal="center" vertical="center"/>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pplyProtection="1">
      <alignment horizontal="center" vertical="center" wrapText="1"/>
      <protection locked="0"/>
    </xf>
    <xf numFmtId="0" fontId="4" fillId="0" borderId="11" xfId="0" applyFont="1" applyFill="1" applyBorder="1" applyAlignment="1">
      <alignment horizontal="center" vertical="center"/>
    </xf>
    <xf numFmtId="178" fontId="5" fillId="0" borderId="7" xfId="54" applyFont="1">
      <alignment horizontal="right" vertical="center"/>
    </xf>
    <xf numFmtId="178" fontId="5" fillId="0" borderId="7"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right"/>
    </xf>
    <xf numFmtId="0" fontId="1" fillId="0" borderId="0" xfId="0" applyFont="1" applyFill="1" applyBorder="1" applyAlignment="1" applyProtection="1">
      <alignment vertical="top"/>
      <protection locked="0"/>
    </xf>
    <xf numFmtId="49" fontId="1" fillId="0" borderId="0" xfId="0" applyNumberFormat="1" applyFont="1" applyFill="1" applyBorder="1" applyAlignment="1" applyProtection="1">
      <protection locked="0"/>
    </xf>
    <xf numFmtId="0" fontId="4" fillId="0" borderId="0" xfId="0" applyFont="1" applyFill="1" applyBorder="1" applyAlignment="1" applyProtection="1">
      <alignment horizontal="left" vertical="center"/>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2" fillId="0" borderId="7" xfId="0" applyFont="1" applyFill="1" applyBorder="1" applyAlignment="1">
      <alignment horizontal="left" vertical="center"/>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1" fillId="0" borderId="0" xfId="0" applyFont="1" applyFill="1" applyBorder="1" applyAlignment="1" applyProtection="1">
      <protection locked="0"/>
    </xf>
    <xf numFmtId="0" fontId="4" fillId="0" borderId="0" xfId="0" applyFont="1" applyFill="1" applyBorder="1" applyAlignment="1" applyProtection="1">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6" fillId="2" borderId="7" xfId="0" applyFont="1" applyFill="1" applyBorder="1" applyAlignment="1" applyProtection="1">
      <alignment vertical="top" wrapText="1"/>
      <protection locked="0"/>
    </xf>
    <xf numFmtId="178" fontId="5" fillId="0" borderId="7" xfId="54" applyFont="1" applyAlignment="1">
      <alignment horizontal="center" vertical="center"/>
    </xf>
    <xf numFmtId="0" fontId="1" fillId="0" borderId="0" xfId="0" applyFont="1" applyFill="1" applyBorder="1" applyAlignment="1">
      <alignment horizontal="right" vertical="center"/>
    </xf>
    <xf numFmtId="0" fontId="10" fillId="0" borderId="0" xfId="0" applyFont="1" applyFill="1" applyBorder="1" applyAlignment="1">
      <alignment horizontal="center" vertical="center"/>
    </xf>
    <xf numFmtId="0" fontId="1" fillId="0" borderId="0" xfId="0" applyFont="1" applyFill="1" applyBorder="1" applyAlignment="1">
      <alignment horizontal="right"/>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wrapText="1" indent="2"/>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6" fillId="0" borderId="0" xfId="0" applyFont="1" applyFill="1" applyBorder="1" applyAlignment="1" applyProtection="1">
      <protection locked="0"/>
    </xf>
    <xf numFmtId="0" fontId="6" fillId="2" borderId="0" xfId="0" applyFont="1" applyFill="1" applyBorder="1" applyAlignment="1">
      <alignment horizontal="left" vertical="center"/>
    </xf>
    <xf numFmtId="0" fontId="12" fillId="0" borderId="7" xfId="0" applyFont="1" applyFill="1" applyBorder="1" applyAlignment="1" applyProtection="1">
      <alignment horizontal="center" vertical="center" wrapText="1"/>
      <protection locked="0"/>
    </xf>
    <xf numFmtId="0" fontId="12" fillId="0" borderId="7" xfId="0" applyFont="1" applyFill="1" applyBorder="1" applyAlignment="1" applyProtection="1">
      <alignment vertical="top" wrapText="1"/>
      <protection locked="0"/>
    </xf>
    <xf numFmtId="0" fontId="2" fillId="0" borderId="7" xfId="0" applyFont="1" applyFill="1" applyBorder="1" applyAlignment="1" applyProtection="1">
      <alignment vertical="center" wrapText="1"/>
      <protection locked="0"/>
    </xf>
    <xf numFmtId="0" fontId="13" fillId="0" borderId="7" xfId="0" applyFont="1" applyFill="1" applyBorder="1" applyAlignment="1">
      <alignment horizontal="center" vertical="center"/>
    </xf>
    <xf numFmtId="0" fontId="13" fillId="0" borderId="7" xfId="0" applyFont="1" applyFill="1" applyBorder="1" applyAlignment="1" applyProtection="1">
      <alignment horizontal="center" vertical="center" wrapText="1"/>
      <protection locked="0"/>
    </xf>
    <xf numFmtId="178" fontId="14" fillId="0" borderId="7" xfId="0" applyNumberFormat="1" applyFont="1" applyFill="1" applyBorder="1" applyAlignment="1">
      <alignment horizontal="right" vertical="center"/>
    </xf>
    <xf numFmtId="0" fontId="0" fillId="0" borderId="0" xfId="0" applyFont="1" applyFill="1" applyBorder="1"/>
    <xf numFmtId="0" fontId="0" fillId="0" borderId="0" xfId="0" applyFont="1" applyFill="1" applyBorder="1"/>
    <xf numFmtId="0" fontId="1" fillId="0" borderId="0" xfId="0" applyFont="1" applyFill="1" applyBorder="1" applyAlignment="1" applyProtection="1">
      <alignment horizontal="right" vertical="center" wrapText="1"/>
      <protection locked="0"/>
    </xf>
    <xf numFmtId="0" fontId="0" fillId="0" borderId="0" xfId="0" applyFill="1" applyBorder="1" applyAlignment="1"/>
    <xf numFmtId="0" fontId="7"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protection locked="0"/>
    </xf>
    <xf numFmtId="0" fontId="12" fillId="0" borderId="1" xfId="0" applyFont="1" applyFill="1" applyBorder="1" applyAlignment="1">
      <alignment horizontal="center" vertical="center"/>
    </xf>
    <xf numFmtId="0" fontId="12" fillId="0" borderId="2"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0" fontId="2" fillId="0" borderId="7" xfId="0" applyFont="1" applyFill="1" applyBorder="1" applyAlignment="1">
      <alignment horizontal="left" vertical="center" wrapText="1"/>
    </xf>
    <xf numFmtId="178" fontId="5" fillId="0" borderId="7" xfId="54" applyFont="1" applyFill="1">
      <alignment horizontal="right" vertical="center"/>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178" fontId="5" fillId="0" borderId="7" xfId="54" applyFont="1" applyFill="1">
      <alignment horizontal="right" vertical="center"/>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6"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0" xfId="0" applyFont="1" applyBorder="1" applyAlignment="1">
      <alignment horizontal="righ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pplyProtection="1">
      <alignment vertical="center"/>
      <protection locked="0"/>
    </xf>
    <xf numFmtId="0" fontId="2" fillId="0" borderId="7" xfId="0" applyFont="1" applyBorder="1" applyAlignment="1">
      <alignment horizontal="left" vertical="center"/>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A4" sqref="A4:B4"/>
    </sheetView>
  </sheetViews>
  <sheetFormatPr defaultColWidth="8.57407407407407" defaultRowHeight="12.75" customHeight="1" outlineLevelCol="3"/>
  <cols>
    <col min="1" max="4" width="41" customWidth="1"/>
  </cols>
  <sheetData>
    <row r="1" customHeight="1" spans="1:4">
      <c r="A1" s="28"/>
      <c r="B1" s="28"/>
      <c r="C1" s="28"/>
      <c r="D1" s="28"/>
    </row>
    <row r="2" ht="15" customHeight="1" spans="1:4">
      <c r="A2" s="65"/>
      <c r="B2" s="65"/>
      <c r="C2" s="65"/>
      <c r="D2" s="83" t="s">
        <v>0</v>
      </c>
    </row>
    <row r="3" ht="41.25" customHeight="1" spans="1:1">
      <c r="A3" s="60" t="str">
        <f>"2026"&amp;"年部门财务收支预算总表"</f>
        <v>2026年部门财务收支预算总表</v>
      </c>
    </row>
    <row r="4" ht="17.25" customHeight="1" spans="1:4">
      <c r="A4" s="63" t="str">
        <f>"单位名称："&amp;"寻甸回族彝族自治县退役军人事务局"</f>
        <v>单位名称：寻甸回族彝族自治县退役军人事务局</v>
      </c>
      <c r="B4" s="1"/>
      <c r="D4" s="256" t="s">
        <v>1</v>
      </c>
    </row>
    <row r="5" ht="23.25" customHeight="1" spans="1:4">
      <c r="A5" s="257" t="s">
        <v>2</v>
      </c>
      <c r="B5" s="258"/>
      <c r="C5" s="257" t="s">
        <v>3</v>
      </c>
      <c r="D5" s="258"/>
    </row>
    <row r="6" ht="24" customHeight="1" spans="1:4">
      <c r="A6" s="257" t="s">
        <v>4</v>
      </c>
      <c r="B6" s="257" t="s">
        <v>5</v>
      </c>
      <c r="C6" s="257" t="s">
        <v>6</v>
      </c>
      <c r="D6" s="257" t="s">
        <v>5</v>
      </c>
    </row>
    <row r="7" ht="17.25" customHeight="1" spans="1:4">
      <c r="A7" s="259" t="s">
        <v>7</v>
      </c>
      <c r="B7" s="101">
        <v>11237757.64</v>
      </c>
      <c r="C7" s="259" t="s">
        <v>8</v>
      </c>
      <c r="D7" s="101"/>
    </row>
    <row r="8" ht="17.25" customHeight="1" spans="1:4">
      <c r="A8" s="259" t="s">
        <v>9</v>
      </c>
      <c r="B8" s="101"/>
      <c r="C8" s="259" t="s">
        <v>10</v>
      </c>
      <c r="D8" s="101"/>
    </row>
    <row r="9" ht="17.25" customHeight="1" spans="1:4">
      <c r="A9" s="259" t="s">
        <v>11</v>
      </c>
      <c r="B9" s="101"/>
      <c r="C9" s="260" t="s">
        <v>12</v>
      </c>
      <c r="D9" s="101"/>
    </row>
    <row r="10" ht="17.25" customHeight="1" spans="1:4">
      <c r="A10" s="259" t="s">
        <v>13</v>
      </c>
      <c r="B10" s="101"/>
      <c r="C10" s="260" t="s">
        <v>14</v>
      </c>
      <c r="D10" s="101"/>
    </row>
    <row r="11" ht="17.25" customHeight="1" spans="1:4">
      <c r="A11" s="259" t="s">
        <v>15</v>
      </c>
      <c r="B11" s="101"/>
      <c r="C11" s="260" t="s">
        <v>16</v>
      </c>
      <c r="D11" s="101"/>
    </row>
    <row r="12" ht="17.25" customHeight="1" spans="1:4">
      <c r="A12" s="259" t="s">
        <v>17</v>
      </c>
      <c r="B12" s="101"/>
      <c r="C12" s="260" t="s">
        <v>18</v>
      </c>
      <c r="D12" s="101"/>
    </row>
    <row r="13" ht="17.25" customHeight="1" spans="1:4">
      <c r="A13" s="259" t="s">
        <v>19</v>
      </c>
      <c r="B13" s="101"/>
      <c r="C13" s="45" t="s">
        <v>20</v>
      </c>
      <c r="D13" s="101"/>
    </row>
    <row r="14" ht="17.25" customHeight="1" spans="1:4">
      <c r="A14" s="259" t="s">
        <v>21</v>
      </c>
      <c r="B14" s="101"/>
      <c r="C14" s="45" t="s">
        <v>22</v>
      </c>
      <c r="D14" s="101">
        <v>9714892.86</v>
      </c>
    </row>
    <row r="15" ht="17.25" customHeight="1" spans="1:4">
      <c r="A15" s="259" t="s">
        <v>23</v>
      </c>
      <c r="B15" s="101"/>
      <c r="C15" s="45" t="s">
        <v>24</v>
      </c>
      <c r="D15" s="101">
        <v>1327142.62</v>
      </c>
    </row>
    <row r="16" ht="17.25" customHeight="1" spans="1:4">
      <c r="A16" s="259" t="s">
        <v>25</v>
      </c>
      <c r="B16" s="101"/>
      <c r="C16" s="45" t="s">
        <v>26</v>
      </c>
      <c r="D16" s="101"/>
    </row>
    <row r="17" ht="17.25" customHeight="1" spans="1:4">
      <c r="A17" s="261"/>
      <c r="B17" s="101"/>
      <c r="C17" s="45" t="s">
        <v>27</v>
      </c>
      <c r="D17" s="101"/>
    </row>
    <row r="18" ht="17.25" customHeight="1" spans="1:4">
      <c r="A18" s="262"/>
      <c r="B18" s="101"/>
      <c r="C18" s="45" t="s">
        <v>28</v>
      </c>
      <c r="D18" s="101"/>
    </row>
    <row r="19" ht="17.25" customHeight="1" spans="1:4">
      <c r="A19" s="262"/>
      <c r="B19" s="101"/>
      <c r="C19" s="45" t="s">
        <v>29</v>
      </c>
      <c r="D19" s="101"/>
    </row>
    <row r="20" ht="17.25" customHeight="1" spans="1:4">
      <c r="A20" s="262"/>
      <c r="B20" s="101"/>
      <c r="C20" s="45" t="s">
        <v>30</v>
      </c>
      <c r="D20" s="101"/>
    </row>
    <row r="21" ht="17.25" customHeight="1" spans="1:4">
      <c r="A21" s="262"/>
      <c r="B21" s="101"/>
      <c r="C21" s="45" t="s">
        <v>31</v>
      </c>
      <c r="D21" s="101"/>
    </row>
    <row r="22" ht="17.25" customHeight="1" spans="1:4">
      <c r="A22" s="262"/>
      <c r="B22" s="101"/>
      <c r="C22" s="45" t="s">
        <v>32</v>
      </c>
      <c r="D22" s="101"/>
    </row>
    <row r="23" ht="17.25" customHeight="1" spans="1:4">
      <c r="A23" s="262"/>
      <c r="B23" s="101"/>
      <c r="C23" s="45" t="s">
        <v>33</v>
      </c>
      <c r="D23" s="101"/>
    </row>
    <row r="24" ht="17.25" customHeight="1" spans="1:4">
      <c r="A24" s="262"/>
      <c r="B24" s="101"/>
      <c r="C24" s="45" t="s">
        <v>34</v>
      </c>
      <c r="D24" s="101"/>
    </row>
    <row r="25" ht="17.25" customHeight="1" spans="1:4">
      <c r="A25" s="262"/>
      <c r="B25" s="101"/>
      <c r="C25" s="45" t="s">
        <v>35</v>
      </c>
      <c r="D25" s="101">
        <v>195722.16</v>
      </c>
    </row>
    <row r="26" ht="17.25" customHeight="1" spans="1:4">
      <c r="A26" s="262"/>
      <c r="B26" s="101"/>
      <c r="C26" s="45" t="s">
        <v>36</v>
      </c>
      <c r="D26" s="101"/>
    </row>
    <row r="27" ht="17.25" customHeight="1" spans="1:4">
      <c r="A27" s="262"/>
      <c r="B27" s="101"/>
      <c r="C27" s="261" t="s">
        <v>37</v>
      </c>
      <c r="D27" s="101"/>
    </row>
    <row r="28" ht="17.25" customHeight="1" spans="1:4">
      <c r="A28" s="262"/>
      <c r="B28" s="101"/>
      <c r="C28" s="45" t="s">
        <v>38</v>
      </c>
      <c r="D28" s="101"/>
    </row>
    <row r="29" ht="16.5" customHeight="1" spans="1:4">
      <c r="A29" s="262"/>
      <c r="B29" s="101"/>
      <c r="C29" s="45" t="s">
        <v>39</v>
      </c>
      <c r="D29" s="101"/>
    </row>
    <row r="30" ht="16.5" customHeight="1" spans="1:4">
      <c r="A30" s="262"/>
      <c r="B30" s="101"/>
      <c r="C30" s="261" t="s">
        <v>40</v>
      </c>
      <c r="D30" s="101"/>
    </row>
    <row r="31" ht="17.25" customHeight="1" spans="1:4">
      <c r="A31" s="262"/>
      <c r="B31" s="101"/>
      <c r="C31" s="261" t="s">
        <v>41</v>
      </c>
      <c r="D31" s="101"/>
    </row>
    <row r="32" ht="17.25" customHeight="1" spans="1:4">
      <c r="A32" s="262"/>
      <c r="B32" s="101"/>
      <c r="C32" s="45" t="s">
        <v>42</v>
      </c>
      <c r="D32" s="101"/>
    </row>
    <row r="33" ht="16.5" customHeight="1" spans="1:4">
      <c r="A33" s="262" t="s">
        <v>43</v>
      </c>
      <c r="B33" s="101">
        <v>11237757.64</v>
      </c>
      <c r="C33" s="262" t="s">
        <v>44</v>
      </c>
      <c r="D33" s="101">
        <v>11237757.64</v>
      </c>
    </row>
    <row r="34" ht="16.5" customHeight="1" spans="1:4">
      <c r="A34" s="261" t="s">
        <v>45</v>
      </c>
      <c r="B34" s="101"/>
      <c r="C34" s="261" t="s">
        <v>46</v>
      </c>
      <c r="D34" s="101"/>
    </row>
    <row r="35" ht="16.5" customHeight="1" spans="1:4">
      <c r="A35" s="45" t="s">
        <v>47</v>
      </c>
      <c r="B35" s="101"/>
      <c r="C35" s="45" t="s">
        <v>47</v>
      </c>
      <c r="D35" s="101"/>
    </row>
    <row r="36" ht="16.5" customHeight="1" spans="1:4">
      <c r="A36" s="45" t="s">
        <v>48</v>
      </c>
      <c r="B36" s="101"/>
      <c r="C36" s="45" t="s">
        <v>49</v>
      </c>
      <c r="D36" s="101"/>
    </row>
    <row r="37" ht="16.5" customHeight="1" spans="1:4">
      <c r="A37" s="263" t="s">
        <v>50</v>
      </c>
      <c r="B37" s="101">
        <v>11237757.64</v>
      </c>
      <c r="C37" s="263" t="s">
        <v>51</v>
      </c>
      <c r="D37" s="101">
        <v>11237757.64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A4" sqref="A4:C4"/>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customHeight="1" spans="1:6">
      <c r="A1" s="28"/>
      <c r="B1" s="28"/>
      <c r="C1" s="28"/>
      <c r="D1" s="28"/>
      <c r="E1" s="28"/>
      <c r="F1" s="28"/>
    </row>
    <row r="2" ht="12" customHeight="1" spans="1:6">
      <c r="A2" s="138">
        <v>1</v>
      </c>
      <c r="B2" s="139">
        <v>0</v>
      </c>
      <c r="C2" s="138">
        <v>1</v>
      </c>
      <c r="D2" s="140"/>
      <c r="E2" s="140"/>
      <c r="F2" s="137" t="s">
        <v>352</v>
      </c>
    </row>
    <row r="3" ht="42" customHeight="1" spans="1:6">
      <c r="A3" s="141" t="str">
        <f>"2026"&amp;"年部门政府性基金预算支出预算表"</f>
        <v>2026年部门政府性基金预算支出预算表</v>
      </c>
      <c r="B3" s="141" t="s">
        <v>353</v>
      </c>
      <c r="C3" s="142"/>
      <c r="D3" s="143"/>
      <c r="E3" s="143"/>
      <c r="F3" s="143"/>
    </row>
    <row r="4" ht="13.5" customHeight="1" spans="1:6">
      <c r="A4" s="31" t="s">
        <v>354</v>
      </c>
      <c r="B4" s="31"/>
      <c r="C4" s="138"/>
      <c r="D4" s="140"/>
      <c r="E4" s="140"/>
      <c r="F4" s="137" t="s">
        <v>1</v>
      </c>
    </row>
    <row r="5" ht="19.5" customHeight="1" spans="1:6">
      <c r="A5" s="144" t="s">
        <v>191</v>
      </c>
      <c r="B5" s="145" t="s">
        <v>71</v>
      </c>
      <c r="C5" s="144" t="s">
        <v>72</v>
      </c>
      <c r="D5" s="52" t="s">
        <v>355</v>
      </c>
      <c r="E5" s="53"/>
      <c r="F5" s="54"/>
    </row>
    <row r="6" ht="18.75" customHeight="1" spans="1:6">
      <c r="A6" s="146"/>
      <c r="B6" s="147"/>
      <c r="C6" s="146"/>
      <c r="D6" s="148" t="s">
        <v>55</v>
      </c>
      <c r="E6" s="52" t="s">
        <v>74</v>
      </c>
      <c r="F6" s="148" t="s">
        <v>75</v>
      </c>
    </row>
    <row r="7" ht="18.75" customHeight="1" spans="1:6">
      <c r="A7" s="89">
        <v>1</v>
      </c>
      <c r="B7" s="149" t="s">
        <v>356</v>
      </c>
      <c r="C7" s="89">
        <v>3</v>
      </c>
      <c r="D7" s="150">
        <v>4</v>
      </c>
      <c r="E7" s="150">
        <v>5</v>
      </c>
      <c r="F7" s="150">
        <v>6</v>
      </c>
    </row>
    <row r="8" ht="21" customHeight="1" spans="1:6">
      <c r="A8" s="21"/>
      <c r="B8" s="21"/>
      <c r="C8" s="21"/>
      <c r="D8" s="101"/>
      <c r="E8" s="101"/>
      <c r="F8" s="101"/>
    </row>
    <row r="9" ht="21" customHeight="1" spans="1:6">
      <c r="A9" s="21"/>
      <c r="B9" s="21"/>
      <c r="C9" s="21"/>
      <c r="D9" s="101"/>
      <c r="E9" s="101"/>
      <c r="F9" s="101"/>
    </row>
    <row r="10" ht="18.75" customHeight="1" spans="1:6">
      <c r="A10" s="151" t="s">
        <v>181</v>
      </c>
      <c r="B10" s="151" t="s">
        <v>181</v>
      </c>
      <c r="C10" s="152" t="s">
        <v>181</v>
      </c>
      <c r="D10" s="101"/>
      <c r="E10" s="101"/>
      <c r="F10" s="101"/>
    </row>
    <row r="11" customHeight="1" spans="1:1">
      <c r="A11" t="s">
        <v>357</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pane ySplit="1" topLeftCell="A2" activePane="bottomLeft" state="frozen"/>
      <selection/>
      <selection pane="bottomLeft" activeCell="A4" sqref="A4:H4"/>
    </sheetView>
  </sheetViews>
  <sheetFormatPr defaultColWidth="9.13888888888889" defaultRowHeight="14.25" customHeight="1"/>
  <cols>
    <col min="1" max="2" width="32.5740740740741" customWidth="1"/>
    <col min="3" max="3" width="41.1388888888889" customWidth="1"/>
    <col min="4" max="4" width="21.712962962963" customWidth="1"/>
    <col min="5" max="5" width="35.287037037037" customWidth="1"/>
    <col min="6" max="6" width="7.71296296296296" customWidth="1"/>
    <col min="7" max="7" width="11.1388888888889" customWidth="1"/>
    <col min="8" max="8" width="13.287037037037" customWidth="1"/>
    <col min="9" max="18" width="20" customWidth="1"/>
    <col min="19" max="19" width="19.8518518518519" customWidth="1"/>
  </cols>
  <sheetData>
    <row r="1" customHeight="1" spans="1:19">
      <c r="A1" s="28"/>
      <c r="B1" s="28"/>
      <c r="C1" s="28"/>
      <c r="D1" s="28"/>
      <c r="E1" s="28"/>
      <c r="F1" s="28"/>
      <c r="G1" s="28"/>
      <c r="H1" s="28"/>
      <c r="I1" s="28"/>
      <c r="J1" s="28"/>
      <c r="K1" s="28"/>
      <c r="L1" s="28"/>
      <c r="M1" s="28"/>
      <c r="N1" s="28"/>
      <c r="O1" s="28"/>
      <c r="P1" s="28"/>
      <c r="Q1" s="28"/>
      <c r="R1" s="28"/>
      <c r="S1" s="28"/>
    </row>
    <row r="2" ht="15.75" customHeight="1" spans="2:19">
      <c r="B2" s="105"/>
      <c r="C2" s="105"/>
      <c r="R2" s="50"/>
      <c r="S2" s="50" t="s">
        <v>358</v>
      </c>
    </row>
    <row r="3" ht="41.25" customHeight="1" spans="1:19">
      <c r="A3" s="94" t="str">
        <f>"2026"&amp;"年部门政府采购预算表"</f>
        <v>2026年部门政府采购预算表</v>
      </c>
      <c r="B3" s="85"/>
      <c r="C3" s="85"/>
      <c r="D3" s="30"/>
      <c r="E3" s="30"/>
      <c r="F3" s="30"/>
      <c r="G3" s="30"/>
      <c r="H3" s="30"/>
      <c r="I3" s="30"/>
      <c r="J3" s="30"/>
      <c r="K3" s="30"/>
      <c r="L3" s="30"/>
      <c r="M3" s="85"/>
      <c r="N3" s="30"/>
      <c r="O3" s="30"/>
      <c r="P3" s="85"/>
      <c r="Q3" s="30"/>
      <c r="R3" s="85"/>
      <c r="S3" s="85"/>
    </row>
    <row r="4" ht="18.75" customHeight="1" spans="1:19">
      <c r="A4" s="86" t="s">
        <v>354</v>
      </c>
      <c r="B4" s="87"/>
      <c r="C4" s="87"/>
      <c r="D4" s="33"/>
      <c r="E4" s="33"/>
      <c r="F4" s="33"/>
      <c r="G4" s="33"/>
      <c r="H4" s="33"/>
      <c r="I4" s="33"/>
      <c r="J4" s="33"/>
      <c r="K4" s="33"/>
      <c r="L4" s="33"/>
      <c r="R4" s="51"/>
      <c r="S4" s="137" t="s">
        <v>1</v>
      </c>
    </row>
    <row r="5" ht="15.75" customHeight="1" spans="1:19">
      <c r="A5" s="35" t="s">
        <v>190</v>
      </c>
      <c r="B5" s="107" t="s">
        <v>191</v>
      </c>
      <c r="C5" s="107" t="s">
        <v>359</v>
      </c>
      <c r="D5" s="108" t="s">
        <v>360</v>
      </c>
      <c r="E5" s="108" t="s">
        <v>361</v>
      </c>
      <c r="F5" s="108" t="s">
        <v>362</v>
      </c>
      <c r="G5" s="108" t="s">
        <v>363</v>
      </c>
      <c r="H5" s="108" t="s">
        <v>364</v>
      </c>
      <c r="I5" s="121" t="s">
        <v>198</v>
      </c>
      <c r="J5" s="121"/>
      <c r="K5" s="121"/>
      <c r="L5" s="121"/>
      <c r="M5" s="122"/>
      <c r="N5" s="121"/>
      <c r="O5" s="121"/>
      <c r="P5" s="102"/>
      <c r="Q5" s="121"/>
      <c r="R5" s="122"/>
      <c r="S5" s="103"/>
    </row>
    <row r="6" ht="17.25" customHeight="1" spans="1:19">
      <c r="A6" s="38"/>
      <c r="B6" s="109"/>
      <c r="C6" s="109"/>
      <c r="D6" s="110"/>
      <c r="E6" s="110"/>
      <c r="F6" s="110"/>
      <c r="G6" s="110"/>
      <c r="H6" s="110"/>
      <c r="I6" s="110" t="s">
        <v>55</v>
      </c>
      <c r="J6" s="110" t="s">
        <v>58</v>
      </c>
      <c r="K6" s="110" t="s">
        <v>365</v>
      </c>
      <c r="L6" s="110" t="s">
        <v>366</v>
      </c>
      <c r="M6" s="123" t="s">
        <v>367</v>
      </c>
      <c r="N6" s="124" t="s">
        <v>368</v>
      </c>
      <c r="O6" s="124"/>
      <c r="P6" s="129"/>
      <c r="Q6" s="124"/>
      <c r="R6" s="130"/>
      <c r="S6" s="111"/>
    </row>
    <row r="7" ht="54" customHeight="1" spans="1:19">
      <c r="A7" s="40"/>
      <c r="B7" s="111"/>
      <c r="C7" s="111"/>
      <c r="D7" s="112"/>
      <c r="E7" s="112"/>
      <c r="F7" s="112"/>
      <c r="G7" s="112"/>
      <c r="H7" s="112"/>
      <c r="I7" s="112"/>
      <c r="J7" s="112" t="s">
        <v>57</v>
      </c>
      <c r="K7" s="112"/>
      <c r="L7" s="112"/>
      <c r="M7" s="125"/>
      <c r="N7" s="112" t="s">
        <v>57</v>
      </c>
      <c r="O7" s="112" t="s">
        <v>64</v>
      </c>
      <c r="P7" s="111" t="s">
        <v>65</v>
      </c>
      <c r="Q7" s="112" t="s">
        <v>66</v>
      </c>
      <c r="R7" s="125" t="s">
        <v>67</v>
      </c>
      <c r="S7" s="111" t="s">
        <v>68</v>
      </c>
    </row>
    <row r="8" ht="18" customHeight="1" spans="1:19">
      <c r="A8" s="131">
        <v>1</v>
      </c>
      <c r="B8" s="131" t="s">
        <v>356</v>
      </c>
      <c r="C8" s="132">
        <v>3</v>
      </c>
      <c r="D8" s="132">
        <v>4</v>
      </c>
      <c r="E8" s="131">
        <v>5</v>
      </c>
      <c r="F8" s="131">
        <v>6</v>
      </c>
      <c r="G8" s="131">
        <v>7</v>
      </c>
      <c r="H8" s="131">
        <v>8</v>
      </c>
      <c r="I8" s="131">
        <v>9</v>
      </c>
      <c r="J8" s="131">
        <v>10</v>
      </c>
      <c r="K8" s="131">
        <v>11</v>
      </c>
      <c r="L8" s="131">
        <v>12</v>
      </c>
      <c r="M8" s="131">
        <v>13</v>
      </c>
      <c r="N8" s="131">
        <v>14</v>
      </c>
      <c r="O8" s="131">
        <v>15</v>
      </c>
      <c r="P8" s="131">
        <v>16</v>
      </c>
      <c r="Q8" s="131">
        <v>17</v>
      </c>
      <c r="R8" s="131">
        <v>18</v>
      </c>
      <c r="S8" s="131">
        <v>19</v>
      </c>
    </row>
    <row r="9" ht="21" customHeight="1" spans="1:19">
      <c r="A9" s="113"/>
      <c r="B9" s="114"/>
      <c r="C9" s="114"/>
      <c r="D9" s="115"/>
      <c r="E9" s="115"/>
      <c r="F9" s="115"/>
      <c r="G9" s="133"/>
      <c r="H9" s="101"/>
      <c r="I9" s="101"/>
      <c r="J9" s="101"/>
      <c r="K9" s="101"/>
      <c r="L9" s="101"/>
      <c r="M9" s="101"/>
      <c r="N9" s="101"/>
      <c r="O9" s="101"/>
      <c r="P9" s="101"/>
      <c r="Q9" s="101"/>
      <c r="R9" s="101"/>
      <c r="S9" s="101"/>
    </row>
    <row r="10" ht="21" customHeight="1" spans="1:19">
      <c r="A10" s="116" t="s">
        <v>181</v>
      </c>
      <c r="B10" s="117"/>
      <c r="C10" s="117"/>
      <c r="D10" s="118"/>
      <c r="E10" s="118"/>
      <c r="F10" s="118"/>
      <c r="G10" s="134"/>
      <c r="H10" s="101"/>
      <c r="I10" s="101"/>
      <c r="J10" s="101"/>
      <c r="K10" s="101"/>
      <c r="L10" s="101"/>
      <c r="M10" s="101"/>
      <c r="N10" s="101"/>
      <c r="O10" s="101"/>
      <c r="P10" s="101"/>
      <c r="Q10" s="101"/>
      <c r="R10" s="101"/>
      <c r="S10" s="101"/>
    </row>
    <row r="11" ht="21" customHeight="1" spans="1:19">
      <c r="A11" s="86" t="s">
        <v>369</v>
      </c>
      <c r="B11" s="31"/>
      <c r="C11" s="31"/>
      <c r="D11" s="86"/>
      <c r="E11" s="86"/>
      <c r="F11" s="86"/>
      <c r="G11" s="135"/>
      <c r="H11" s="136"/>
      <c r="I11" s="136"/>
      <c r="J11" s="136"/>
      <c r="K11" s="136"/>
      <c r="L11" s="136"/>
      <c r="M11" s="136"/>
      <c r="N11" s="136"/>
      <c r="O11" s="136"/>
      <c r="P11" s="136"/>
      <c r="Q11" s="136"/>
      <c r="R11" s="136"/>
      <c r="S11" s="136"/>
    </row>
    <row r="12" customHeight="1" spans="1:1">
      <c r="A12" t="s">
        <v>370</v>
      </c>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topLeftCell="G1" workbookViewId="0">
      <pane ySplit="1" topLeftCell="A2" activePane="bottomLeft" state="frozen"/>
      <selection/>
      <selection pane="bottomLeft" activeCell="B20" sqref="B20"/>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87037037037" customWidth="1"/>
  </cols>
  <sheetData>
    <row r="1" customHeight="1" spans="1:20">
      <c r="A1" s="28"/>
      <c r="B1" s="28"/>
      <c r="C1" s="28"/>
      <c r="D1" s="28"/>
      <c r="E1" s="28"/>
      <c r="F1" s="28"/>
      <c r="G1" s="28"/>
      <c r="H1" s="28"/>
      <c r="I1" s="28"/>
      <c r="J1" s="28"/>
      <c r="K1" s="28"/>
      <c r="L1" s="28"/>
      <c r="M1" s="28"/>
      <c r="N1" s="28"/>
      <c r="O1" s="28"/>
      <c r="P1" s="28"/>
      <c r="Q1" s="28"/>
      <c r="R1" s="28"/>
      <c r="S1" s="28"/>
      <c r="T1" s="28"/>
    </row>
    <row r="2" ht="16.5" customHeight="1" spans="1:20">
      <c r="A2" s="98"/>
      <c r="B2" s="105"/>
      <c r="C2" s="105"/>
      <c r="D2" s="105"/>
      <c r="E2" s="105"/>
      <c r="F2" s="105"/>
      <c r="G2" s="105"/>
      <c r="H2" s="98"/>
      <c r="I2" s="98"/>
      <c r="J2" s="98"/>
      <c r="K2" s="98"/>
      <c r="L2" s="98"/>
      <c r="M2" s="98"/>
      <c r="N2" s="119"/>
      <c r="O2" s="98"/>
      <c r="P2" s="98"/>
      <c r="Q2" s="105"/>
      <c r="R2" s="98"/>
      <c r="S2" s="127"/>
      <c r="T2" s="127" t="s">
        <v>371</v>
      </c>
    </row>
    <row r="3" ht="41.25" customHeight="1" spans="1:20">
      <c r="A3" s="94" t="str">
        <f>"2026"&amp;"年部门政府购买服务预算表"</f>
        <v>2026年部门政府购买服务预算表</v>
      </c>
      <c r="B3" s="85"/>
      <c r="C3" s="85"/>
      <c r="D3" s="85"/>
      <c r="E3" s="85"/>
      <c r="F3" s="85"/>
      <c r="G3" s="85"/>
      <c r="H3" s="106"/>
      <c r="I3" s="106"/>
      <c r="J3" s="106"/>
      <c r="K3" s="106"/>
      <c r="L3" s="106"/>
      <c r="M3" s="106"/>
      <c r="N3" s="120"/>
      <c r="O3" s="106"/>
      <c r="P3" s="106"/>
      <c r="Q3" s="85"/>
      <c r="R3" s="106"/>
      <c r="S3" s="120"/>
      <c r="T3" s="85"/>
    </row>
    <row r="4" ht="22.5" customHeight="1" spans="1:20">
      <c r="A4" s="95" t="s">
        <v>354</v>
      </c>
      <c r="B4" s="87"/>
      <c r="C4" s="87"/>
      <c r="D4" s="87"/>
      <c r="E4" s="87"/>
      <c r="F4" s="87"/>
      <c r="G4" s="87"/>
      <c r="H4" s="96"/>
      <c r="I4" s="96"/>
      <c r="J4" s="96"/>
      <c r="K4" s="96"/>
      <c r="L4" s="96"/>
      <c r="M4" s="96"/>
      <c r="N4" s="119"/>
      <c r="O4" s="98"/>
      <c r="P4" s="98"/>
      <c r="Q4" s="105"/>
      <c r="R4" s="98"/>
      <c r="S4" s="128"/>
      <c r="T4" s="127" t="s">
        <v>1</v>
      </c>
    </row>
    <row r="5" ht="24" customHeight="1" spans="1:20">
      <c r="A5" s="35" t="s">
        <v>190</v>
      </c>
      <c r="B5" s="107" t="s">
        <v>191</v>
      </c>
      <c r="C5" s="107" t="s">
        <v>359</v>
      </c>
      <c r="D5" s="107" t="s">
        <v>372</v>
      </c>
      <c r="E5" s="107" t="s">
        <v>373</v>
      </c>
      <c r="F5" s="107" t="s">
        <v>374</v>
      </c>
      <c r="G5" s="107" t="s">
        <v>375</v>
      </c>
      <c r="H5" s="108" t="s">
        <v>376</v>
      </c>
      <c r="I5" s="108" t="s">
        <v>377</v>
      </c>
      <c r="J5" s="121" t="s">
        <v>198</v>
      </c>
      <c r="K5" s="121"/>
      <c r="L5" s="121"/>
      <c r="M5" s="121"/>
      <c r="N5" s="122"/>
      <c r="O5" s="121"/>
      <c r="P5" s="121"/>
      <c r="Q5" s="102"/>
      <c r="R5" s="121"/>
      <c r="S5" s="122"/>
      <c r="T5" s="103"/>
    </row>
    <row r="6" ht="24" customHeight="1" spans="1:20">
      <c r="A6" s="38"/>
      <c r="B6" s="109"/>
      <c r="C6" s="109"/>
      <c r="D6" s="109"/>
      <c r="E6" s="109"/>
      <c r="F6" s="109"/>
      <c r="G6" s="109"/>
      <c r="H6" s="110"/>
      <c r="I6" s="110"/>
      <c r="J6" s="110" t="s">
        <v>55</v>
      </c>
      <c r="K6" s="110" t="s">
        <v>58</v>
      </c>
      <c r="L6" s="110" t="s">
        <v>365</v>
      </c>
      <c r="M6" s="110" t="s">
        <v>366</v>
      </c>
      <c r="N6" s="123" t="s">
        <v>367</v>
      </c>
      <c r="O6" s="124" t="s">
        <v>368</v>
      </c>
      <c r="P6" s="124"/>
      <c r="Q6" s="129"/>
      <c r="R6" s="124"/>
      <c r="S6" s="130"/>
      <c r="T6" s="111"/>
    </row>
    <row r="7" ht="54" customHeight="1" spans="1:20">
      <c r="A7" s="40"/>
      <c r="B7" s="111"/>
      <c r="C7" s="111"/>
      <c r="D7" s="111"/>
      <c r="E7" s="111"/>
      <c r="F7" s="111"/>
      <c r="G7" s="111"/>
      <c r="H7" s="112"/>
      <c r="I7" s="112"/>
      <c r="J7" s="112"/>
      <c r="K7" s="112" t="s">
        <v>57</v>
      </c>
      <c r="L7" s="112"/>
      <c r="M7" s="112"/>
      <c r="N7" s="125"/>
      <c r="O7" s="112" t="s">
        <v>57</v>
      </c>
      <c r="P7" s="112" t="s">
        <v>64</v>
      </c>
      <c r="Q7" s="111" t="s">
        <v>65</v>
      </c>
      <c r="R7" s="112" t="s">
        <v>66</v>
      </c>
      <c r="S7" s="125" t="s">
        <v>67</v>
      </c>
      <c r="T7" s="111" t="s">
        <v>68</v>
      </c>
    </row>
    <row r="8" ht="17.25" customHeight="1" spans="1:20">
      <c r="A8" s="41">
        <v>1</v>
      </c>
      <c r="B8" s="111">
        <v>2</v>
      </c>
      <c r="C8" s="41">
        <v>3</v>
      </c>
      <c r="D8" s="41">
        <v>4</v>
      </c>
      <c r="E8" s="111">
        <v>5</v>
      </c>
      <c r="F8" s="41">
        <v>6</v>
      </c>
      <c r="G8" s="41">
        <v>7</v>
      </c>
      <c r="H8" s="111">
        <v>8</v>
      </c>
      <c r="I8" s="41">
        <v>9</v>
      </c>
      <c r="J8" s="41">
        <v>10</v>
      </c>
      <c r="K8" s="111">
        <v>11</v>
      </c>
      <c r="L8" s="41">
        <v>12</v>
      </c>
      <c r="M8" s="41">
        <v>13</v>
      </c>
      <c r="N8" s="111">
        <v>14</v>
      </c>
      <c r="O8" s="41">
        <v>15</v>
      </c>
      <c r="P8" s="41">
        <v>16</v>
      </c>
      <c r="Q8" s="111">
        <v>17</v>
      </c>
      <c r="R8" s="41">
        <v>18</v>
      </c>
      <c r="S8" s="41">
        <v>19</v>
      </c>
      <c r="T8" s="41">
        <v>20</v>
      </c>
    </row>
    <row r="9" ht="21" customHeight="1" spans="1:20">
      <c r="A9" s="113"/>
      <c r="B9" s="114"/>
      <c r="C9" s="114"/>
      <c r="D9" s="114"/>
      <c r="E9" s="114"/>
      <c r="F9" s="114"/>
      <c r="G9" s="114"/>
      <c r="H9" s="115"/>
      <c r="I9" s="115"/>
      <c r="J9" s="101"/>
      <c r="K9" s="101"/>
      <c r="L9" s="101"/>
      <c r="M9" s="101"/>
      <c r="N9" s="101"/>
      <c r="O9" s="101"/>
      <c r="P9" s="101"/>
      <c r="Q9" s="101"/>
      <c r="R9" s="101"/>
      <c r="S9" s="101"/>
      <c r="T9" s="101"/>
    </row>
    <row r="10" ht="21" customHeight="1" spans="1:20">
      <c r="A10" s="116" t="s">
        <v>181</v>
      </c>
      <c r="B10" s="117"/>
      <c r="C10" s="117"/>
      <c r="D10" s="117"/>
      <c r="E10" s="117"/>
      <c r="F10" s="117"/>
      <c r="G10" s="117"/>
      <c r="H10" s="118"/>
      <c r="I10" s="126"/>
      <c r="J10" s="101"/>
      <c r="K10" s="101"/>
      <c r="L10" s="101"/>
      <c r="M10" s="101"/>
      <c r="N10" s="101"/>
      <c r="O10" s="101"/>
      <c r="P10" s="101"/>
      <c r="Q10" s="101"/>
      <c r="R10" s="101"/>
      <c r="S10" s="101"/>
      <c r="T10" s="101"/>
    </row>
    <row r="11" customHeight="1" spans="1:1">
      <c r="A11" t="s">
        <v>378</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pane ySplit="1" topLeftCell="A2" activePane="bottomLeft" state="frozen"/>
      <selection/>
      <selection pane="bottomLeft" activeCell="A4" sqref="A4:I4"/>
    </sheetView>
  </sheetViews>
  <sheetFormatPr defaultColWidth="9.13888888888889" defaultRowHeight="14.25" customHeight="1"/>
  <cols>
    <col min="1" max="1" width="37.7037037037037" customWidth="1"/>
    <col min="2" max="24" width="20" customWidth="1"/>
  </cols>
  <sheetData>
    <row r="1" customHeight="1" spans="1:24">
      <c r="A1" s="28"/>
      <c r="B1" s="28"/>
      <c r="C1" s="28"/>
      <c r="D1" s="28"/>
      <c r="E1" s="28"/>
      <c r="F1" s="28"/>
      <c r="G1" s="28"/>
      <c r="H1" s="28"/>
      <c r="I1" s="28"/>
      <c r="J1" s="28"/>
      <c r="K1" s="28"/>
      <c r="L1" s="28"/>
      <c r="M1" s="28"/>
      <c r="N1" s="28"/>
      <c r="O1" s="28"/>
      <c r="P1" s="28"/>
      <c r="Q1" s="28"/>
      <c r="R1" s="28"/>
      <c r="S1" s="28"/>
      <c r="T1" s="28"/>
      <c r="U1" s="28"/>
      <c r="V1" s="28"/>
      <c r="W1" s="28"/>
      <c r="X1" s="28"/>
    </row>
    <row r="2" ht="17.25" customHeight="1" spans="4:24">
      <c r="D2" s="93"/>
      <c r="W2" s="50"/>
      <c r="X2" s="50" t="s">
        <v>379</v>
      </c>
    </row>
    <row r="3" ht="41.25" customHeight="1" spans="1:24">
      <c r="A3" s="94" t="str">
        <f>"2026"&amp;"年县对下转移支付预算表"</f>
        <v>2026年县对下转移支付预算表</v>
      </c>
      <c r="B3" s="30"/>
      <c r="C3" s="30"/>
      <c r="D3" s="30"/>
      <c r="E3" s="30"/>
      <c r="F3" s="30"/>
      <c r="G3" s="30"/>
      <c r="H3" s="30"/>
      <c r="I3" s="30"/>
      <c r="J3" s="30"/>
      <c r="K3" s="30"/>
      <c r="L3" s="30"/>
      <c r="M3" s="30"/>
      <c r="N3" s="30"/>
      <c r="O3" s="30"/>
      <c r="P3" s="30"/>
      <c r="Q3" s="30"/>
      <c r="R3" s="30"/>
      <c r="S3" s="30"/>
      <c r="T3" s="30"/>
      <c r="U3" s="30"/>
      <c r="V3" s="30"/>
      <c r="W3" s="85"/>
      <c r="X3" s="85"/>
    </row>
    <row r="4" ht="18" customHeight="1" spans="1:24">
      <c r="A4" s="95" t="s">
        <v>354</v>
      </c>
      <c r="B4" s="96"/>
      <c r="C4" s="96"/>
      <c r="D4" s="97"/>
      <c r="E4" s="98"/>
      <c r="F4" s="98"/>
      <c r="G4" s="98"/>
      <c r="H4" s="98"/>
      <c r="I4" s="98"/>
      <c r="W4" s="51"/>
      <c r="X4" s="51" t="s">
        <v>1</v>
      </c>
    </row>
    <row r="5" ht="19.5" customHeight="1" spans="1:24">
      <c r="A5" s="36" t="s">
        <v>380</v>
      </c>
      <c r="B5" s="52" t="s">
        <v>198</v>
      </c>
      <c r="C5" s="53"/>
      <c r="D5" s="53"/>
      <c r="E5" s="52" t="s">
        <v>381</v>
      </c>
      <c r="F5" s="53"/>
      <c r="G5" s="53"/>
      <c r="H5" s="53"/>
      <c r="I5" s="53"/>
      <c r="J5" s="53"/>
      <c r="K5" s="53"/>
      <c r="L5" s="53"/>
      <c r="M5" s="53"/>
      <c r="N5" s="53"/>
      <c r="O5" s="53"/>
      <c r="P5" s="53"/>
      <c r="Q5" s="53"/>
      <c r="R5" s="53"/>
      <c r="S5" s="53"/>
      <c r="T5" s="53"/>
      <c r="U5" s="53"/>
      <c r="V5" s="53"/>
      <c r="W5" s="102"/>
      <c r="X5" s="103"/>
    </row>
    <row r="6" ht="40.5" customHeight="1" spans="1:24">
      <c r="A6" s="41"/>
      <c r="B6" s="39" t="s">
        <v>55</v>
      </c>
      <c r="C6" s="35" t="s">
        <v>58</v>
      </c>
      <c r="D6" s="99" t="s">
        <v>365</v>
      </c>
      <c r="E6" s="67" t="s">
        <v>382</v>
      </c>
      <c r="F6" s="67" t="s">
        <v>383</v>
      </c>
      <c r="G6" s="67" t="s">
        <v>384</v>
      </c>
      <c r="H6" s="67" t="s">
        <v>385</v>
      </c>
      <c r="I6" s="67" t="s">
        <v>386</v>
      </c>
      <c r="J6" s="67" t="s">
        <v>387</v>
      </c>
      <c r="K6" s="67" t="s">
        <v>388</v>
      </c>
      <c r="L6" s="67" t="s">
        <v>389</v>
      </c>
      <c r="M6" s="67" t="s">
        <v>390</v>
      </c>
      <c r="N6" s="67" t="s">
        <v>391</v>
      </c>
      <c r="O6" s="67" t="s">
        <v>392</v>
      </c>
      <c r="P6" s="67" t="s">
        <v>393</v>
      </c>
      <c r="Q6" s="67" t="s">
        <v>394</v>
      </c>
      <c r="R6" s="67" t="s">
        <v>395</v>
      </c>
      <c r="S6" s="67" t="s">
        <v>396</v>
      </c>
      <c r="T6" s="67" t="s">
        <v>397</v>
      </c>
      <c r="U6" s="67" t="s">
        <v>398</v>
      </c>
      <c r="V6" s="67" t="s">
        <v>399</v>
      </c>
      <c r="W6" s="67" t="s">
        <v>400</v>
      </c>
      <c r="X6" s="104" t="s">
        <v>401</v>
      </c>
    </row>
    <row r="7" ht="19.5" customHeight="1" spans="1:24">
      <c r="A7" s="42">
        <v>1</v>
      </c>
      <c r="B7" s="42">
        <v>2</v>
      </c>
      <c r="C7" s="42">
        <v>3</v>
      </c>
      <c r="D7" s="100">
        <v>4</v>
      </c>
      <c r="E7" s="55">
        <v>5</v>
      </c>
      <c r="F7" s="42">
        <v>6</v>
      </c>
      <c r="G7" s="42">
        <v>7</v>
      </c>
      <c r="H7" s="100">
        <v>8</v>
      </c>
      <c r="I7" s="42">
        <v>9</v>
      </c>
      <c r="J7" s="42">
        <v>10</v>
      </c>
      <c r="K7" s="42">
        <v>11</v>
      </c>
      <c r="L7" s="100">
        <v>12</v>
      </c>
      <c r="M7" s="42">
        <v>13</v>
      </c>
      <c r="N7" s="42">
        <v>14</v>
      </c>
      <c r="O7" s="42">
        <v>15</v>
      </c>
      <c r="P7" s="100">
        <v>16</v>
      </c>
      <c r="Q7" s="42">
        <v>17</v>
      </c>
      <c r="R7" s="42">
        <v>18</v>
      </c>
      <c r="S7" s="42">
        <v>19</v>
      </c>
      <c r="T7" s="100">
        <v>20</v>
      </c>
      <c r="U7" s="100">
        <v>21</v>
      </c>
      <c r="V7" s="100">
        <v>22</v>
      </c>
      <c r="W7" s="55">
        <v>23</v>
      </c>
      <c r="X7" s="55">
        <v>24</v>
      </c>
    </row>
    <row r="8" ht="19.5" customHeight="1" spans="1:24">
      <c r="A8" s="43"/>
      <c r="B8" s="101"/>
      <c r="C8" s="101"/>
      <c r="D8" s="101"/>
      <c r="E8" s="101"/>
      <c r="F8" s="101"/>
      <c r="G8" s="101"/>
      <c r="H8" s="101"/>
      <c r="I8" s="101"/>
      <c r="J8" s="101"/>
      <c r="K8" s="101"/>
      <c r="L8" s="101"/>
      <c r="M8" s="101"/>
      <c r="N8" s="101"/>
      <c r="O8" s="101"/>
      <c r="P8" s="101"/>
      <c r="Q8" s="101"/>
      <c r="R8" s="101"/>
      <c r="S8" s="101"/>
      <c r="T8" s="101"/>
      <c r="U8" s="101"/>
      <c r="V8" s="101"/>
      <c r="W8" s="101"/>
      <c r="X8" s="101"/>
    </row>
    <row r="9" ht="19.5" customHeight="1" spans="1:24">
      <c r="A9" s="90"/>
      <c r="B9" s="101"/>
      <c r="C9" s="101"/>
      <c r="D9" s="101"/>
      <c r="E9" s="101"/>
      <c r="F9" s="101"/>
      <c r="G9" s="101"/>
      <c r="H9" s="101"/>
      <c r="I9" s="101"/>
      <c r="J9" s="101"/>
      <c r="K9" s="101"/>
      <c r="L9" s="101"/>
      <c r="M9" s="101"/>
      <c r="N9" s="101"/>
      <c r="O9" s="101"/>
      <c r="P9" s="101"/>
      <c r="Q9" s="101"/>
      <c r="R9" s="101"/>
      <c r="S9" s="101"/>
      <c r="T9" s="101"/>
      <c r="U9" s="101"/>
      <c r="V9" s="101"/>
      <c r="W9" s="101"/>
      <c r="X9" s="101"/>
    </row>
    <row r="10" customHeight="1" spans="1:1">
      <c r="A10" t="s">
        <v>402</v>
      </c>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4" sqref="A4:H4"/>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customHeight="1" spans="1:10">
      <c r="A1" s="28"/>
      <c r="B1" s="28"/>
      <c r="C1" s="28"/>
      <c r="D1" s="28"/>
      <c r="E1" s="28"/>
      <c r="F1" s="28"/>
      <c r="G1" s="28"/>
      <c r="H1" s="28"/>
      <c r="I1" s="28"/>
      <c r="J1" s="28"/>
    </row>
    <row r="2" ht="16.5" customHeight="1" spans="10:10">
      <c r="J2" s="50" t="s">
        <v>403</v>
      </c>
    </row>
    <row r="3" ht="41.25" customHeight="1" spans="1:10">
      <c r="A3" s="84" t="str">
        <f>"2026"&amp;"年县对下转移支付绩效目标表"</f>
        <v>2026年县对下转移支付绩效目标表</v>
      </c>
      <c r="B3" s="30"/>
      <c r="C3" s="30"/>
      <c r="D3" s="30"/>
      <c r="E3" s="30"/>
      <c r="F3" s="85"/>
      <c r="G3" s="30"/>
      <c r="H3" s="85"/>
      <c r="I3" s="85"/>
      <c r="J3" s="30"/>
    </row>
    <row r="4" ht="17.25" customHeight="1" spans="1:8">
      <c r="A4" s="86" t="s">
        <v>354</v>
      </c>
      <c r="B4" s="87"/>
      <c r="C4" s="87"/>
      <c r="D4" s="33"/>
      <c r="E4" s="33"/>
      <c r="F4" s="33"/>
      <c r="G4" s="33"/>
      <c r="H4" s="33"/>
    </row>
    <row r="5" ht="44.25" customHeight="1" spans="1:10">
      <c r="A5" s="88" t="s">
        <v>380</v>
      </c>
      <c r="B5" s="88" t="s">
        <v>294</v>
      </c>
      <c r="C5" s="88" t="s">
        <v>295</v>
      </c>
      <c r="D5" s="88" t="s">
        <v>296</v>
      </c>
      <c r="E5" s="88" t="s">
        <v>297</v>
      </c>
      <c r="F5" s="89" t="s">
        <v>298</v>
      </c>
      <c r="G5" s="88" t="s">
        <v>299</v>
      </c>
      <c r="H5" s="89" t="s">
        <v>300</v>
      </c>
      <c r="I5" s="89" t="s">
        <v>301</v>
      </c>
      <c r="J5" s="88" t="s">
        <v>302</v>
      </c>
    </row>
    <row r="6" ht="14.25" customHeight="1" spans="1:10">
      <c r="A6" s="88">
        <v>1</v>
      </c>
      <c r="B6" s="88">
        <v>2</v>
      </c>
      <c r="C6" s="88">
        <v>3</v>
      </c>
      <c r="D6" s="88">
        <v>4</v>
      </c>
      <c r="E6" s="88">
        <v>5</v>
      </c>
      <c r="F6" s="89">
        <v>6</v>
      </c>
      <c r="G6" s="88">
        <v>7</v>
      </c>
      <c r="H6" s="89">
        <v>8</v>
      </c>
      <c r="I6" s="89">
        <v>9</v>
      </c>
      <c r="J6" s="88">
        <v>10</v>
      </c>
    </row>
    <row r="7" ht="42" customHeight="1" spans="1:10">
      <c r="A7" s="43"/>
      <c r="B7" s="90"/>
      <c r="C7" s="90"/>
      <c r="D7" s="90"/>
      <c r="E7" s="91"/>
      <c r="F7" s="92"/>
      <c r="G7" s="91"/>
      <c r="H7" s="92"/>
      <c r="I7" s="92"/>
      <c r="J7" s="91"/>
    </row>
    <row r="8" ht="42" customHeight="1" spans="1:10">
      <c r="A8" s="43"/>
      <c r="B8" s="21"/>
      <c r="C8" s="21"/>
      <c r="D8" s="21"/>
      <c r="E8" s="43"/>
      <c r="F8" s="21"/>
      <c r="G8" s="43"/>
      <c r="H8" s="21"/>
      <c r="I8" s="21"/>
      <c r="J8" s="43"/>
    </row>
    <row r="9" customHeight="1" spans="1:1">
      <c r="A9" t="s">
        <v>404</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A4" sqref="A4:C4"/>
    </sheetView>
  </sheetViews>
  <sheetFormatPr defaultColWidth="10.4259259259259" defaultRowHeight="14.25" customHeight="1"/>
  <cols>
    <col min="1" max="3" width="33.7037037037037" customWidth="1"/>
    <col min="4" max="4" width="45.5740740740741" customWidth="1"/>
    <col min="5" max="5" width="27.5740740740741" customWidth="1"/>
    <col min="6" max="6" width="21.712962962963" customWidth="1"/>
    <col min="7" max="9" width="26.287037037037" customWidth="1"/>
  </cols>
  <sheetData>
    <row r="1" customHeight="1" spans="1:9">
      <c r="A1" s="28"/>
      <c r="B1" s="28"/>
      <c r="C1" s="28"/>
      <c r="D1" s="28"/>
      <c r="E1" s="28"/>
      <c r="F1" s="28"/>
      <c r="G1" s="28"/>
      <c r="H1" s="28"/>
      <c r="I1" s="28"/>
    </row>
    <row r="2" customHeight="1" spans="1:9">
      <c r="A2" s="57" t="s">
        <v>405</v>
      </c>
      <c r="B2" s="58"/>
      <c r="C2" s="58"/>
      <c r="D2" s="59"/>
      <c r="E2" s="59"/>
      <c r="F2" s="59"/>
      <c r="G2" s="58"/>
      <c r="H2" s="58"/>
      <c r="I2" s="59"/>
    </row>
    <row r="3" ht="41.25" customHeight="1" spans="1:9">
      <c r="A3" s="60" t="str">
        <f>"2026"&amp;"年新增资产配置预算表"</f>
        <v>2026年新增资产配置预算表</v>
      </c>
      <c r="B3" s="61"/>
      <c r="C3" s="61"/>
      <c r="D3" s="62"/>
      <c r="E3" s="62"/>
      <c r="F3" s="62"/>
      <c r="G3" s="61"/>
      <c r="H3" s="61"/>
      <c r="I3" s="62"/>
    </row>
    <row r="4" customHeight="1" spans="1:9">
      <c r="A4" s="63" t="s">
        <v>354</v>
      </c>
      <c r="B4" s="64"/>
      <c r="C4" s="64"/>
      <c r="D4" s="65"/>
      <c r="F4" s="62"/>
      <c r="G4" s="61"/>
      <c r="H4" s="61"/>
      <c r="I4" s="83" t="s">
        <v>1</v>
      </c>
    </row>
    <row r="5" ht="28.5" customHeight="1" spans="1:9">
      <c r="A5" s="66" t="s">
        <v>190</v>
      </c>
      <c r="B5" s="67" t="s">
        <v>191</v>
      </c>
      <c r="C5" s="68" t="s">
        <v>406</v>
      </c>
      <c r="D5" s="66" t="s">
        <v>407</v>
      </c>
      <c r="E5" s="66" t="s">
        <v>408</v>
      </c>
      <c r="F5" s="66" t="s">
        <v>409</v>
      </c>
      <c r="G5" s="67" t="s">
        <v>410</v>
      </c>
      <c r="H5" s="55"/>
      <c r="I5" s="66"/>
    </row>
    <row r="6" ht="21" customHeight="1" spans="1:9">
      <c r="A6" s="68"/>
      <c r="B6" s="69"/>
      <c r="C6" s="69"/>
      <c r="D6" s="70"/>
      <c r="E6" s="69"/>
      <c r="F6" s="69"/>
      <c r="G6" s="67" t="s">
        <v>363</v>
      </c>
      <c r="H6" s="67" t="s">
        <v>411</v>
      </c>
      <c r="I6" s="67" t="s">
        <v>412</v>
      </c>
    </row>
    <row r="7" ht="17.25" customHeight="1" spans="1:9">
      <c r="A7" s="71" t="s">
        <v>81</v>
      </c>
      <c r="B7" s="72"/>
      <c r="C7" s="73" t="s">
        <v>356</v>
      </c>
      <c r="D7" s="71" t="s">
        <v>82</v>
      </c>
      <c r="E7" s="74" t="s">
        <v>83</v>
      </c>
      <c r="F7" s="71" t="s">
        <v>84</v>
      </c>
      <c r="G7" s="73" t="s">
        <v>85</v>
      </c>
      <c r="H7" s="75" t="s">
        <v>86</v>
      </c>
      <c r="I7" s="74" t="s">
        <v>87</v>
      </c>
    </row>
    <row r="8" ht="19.5" customHeight="1" spans="1:9">
      <c r="A8" s="76"/>
      <c r="B8" s="45"/>
      <c r="C8" s="45"/>
      <c r="D8" s="43"/>
      <c r="E8" s="21"/>
      <c r="F8" s="75"/>
      <c r="G8" s="77"/>
      <c r="H8" s="78"/>
      <c r="I8" s="78"/>
    </row>
    <row r="9" ht="19.5" customHeight="1" spans="1:9">
      <c r="A9" s="79" t="s">
        <v>55</v>
      </c>
      <c r="B9" s="80"/>
      <c r="C9" s="80"/>
      <c r="D9" s="81"/>
      <c r="E9" s="82"/>
      <c r="F9" s="82"/>
      <c r="G9" s="77"/>
      <c r="H9" s="78"/>
      <c r="I9" s="78"/>
    </row>
    <row r="10" customHeight="1" spans="1:1">
      <c r="A10" t="s">
        <v>413</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A4" sqref="A4:G4"/>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A1" s="28"/>
      <c r="B1" s="28"/>
      <c r="C1" s="28"/>
      <c r="D1" s="28"/>
      <c r="E1" s="28"/>
      <c r="F1" s="28"/>
      <c r="G1" s="28"/>
      <c r="H1" s="28"/>
      <c r="I1" s="28"/>
      <c r="J1" s="28"/>
      <c r="K1" s="28"/>
    </row>
    <row r="2" customHeight="1" spans="4:11">
      <c r="D2" s="29"/>
      <c r="E2" s="29"/>
      <c r="F2" s="29"/>
      <c r="G2" s="29"/>
      <c r="K2" s="50" t="s">
        <v>414</v>
      </c>
    </row>
    <row r="3" ht="41.25" customHeight="1" spans="1:11">
      <c r="A3" s="30" t="str">
        <f>"2026"&amp;"年上级转移支付补助项目支出预算表"</f>
        <v>2026年上级转移支付补助项目支出预算表</v>
      </c>
      <c r="B3" s="30"/>
      <c r="C3" s="30"/>
      <c r="D3" s="30"/>
      <c r="E3" s="30"/>
      <c r="F3" s="30"/>
      <c r="G3" s="30"/>
      <c r="H3" s="30"/>
      <c r="I3" s="30"/>
      <c r="J3" s="30"/>
      <c r="K3" s="30"/>
    </row>
    <row r="4" ht="13.5" customHeight="1" spans="1:11">
      <c r="A4" s="31" t="s">
        <v>354</v>
      </c>
      <c r="B4" s="32"/>
      <c r="C4" s="32"/>
      <c r="D4" s="32"/>
      <c r="E4" s="32"/>
      <c r="F4" s="32"/>
      <c r="G4" s="32"/>
      <c r="H4" s="33"/>
      <c r="I4" s="33"/>
      <c r="J4" s="33"/>
      <c r="K4" s="51" t="s">
        <v>1</v>
      </c>
    </row>
    <row r="5" ht="21.75" customHeight="1" spans="1:11">
      <c r="A5" s="34" t="s">
        <v>261</v>
      </c>
      <c r="B5" s="34" t="s">
        <v>193</v>
      </c>
      <c r="C5" s="34" t="s">
        <v>262</v>
      </c>
      <c r="D5" s="35" t="s">
        <v>194</v>
      </c>
      <c r="E5" s="35" t="s">
        <v>195</v>
      </c>
      <c r="F5" s="35" t="s">
        <v>263</v>
      </c>
      <c r="G5" s="35" t="s">
        <v>264</v>
      </c>
      <c r="H5" s="36" t="s">
        <v>55</v>
      </c>
      <c r="I5" s="52" t="s">
        <v>415</v>
      </c>
      <c r="J5" s="53"/>
      <c r="K5" s="54"/>
    </row>
    <row r="6" ht="21.75" customHeight="1" spans="1:11">
      <c r="A6" s="37"/>
      <c r="B6" s="37"/>
      <c r="C6" s="37"/>
      <c r="D6" s="38"/>
      <c r="E6" s="38"/>
      <c r="F6" s="38"/>
      <c r="G6" s="38"/>
      <c r="H6" s="39"/>
      <c r="I6" s="35" t="s">
        <v>58</v>
      </c>
      <c r="J6" s="35" t="s">
        <v>59</v>
      </c>
      <c r="K6" s="35" t="s">
        <v>60</v>
      </c>
    </row>
    <row r="7" ht="40.5" customHeight="1" spans="1:11">
      <c r="A7" s="17"/>
      <c r="B7" s="17"/>
      <c r="C7" s="17"/>
      <c r="D7" s="40"/>
      <c r="E7" s="40"/>
      <c r="F7" s="40"/>
      <c r="G7" s="40"/>
      <c r="H7" s="41"/>
      <c r="I7" s="40" t="s">
        <v>57</v>
      </c>
      <c r="J7" s="40"/>
      <c r="K7" s="40"/>
    </row>
    <row r="8" ht="15" customHeight="1" spans="1:11">
      <c r="A8" s="42">
        <v>1</v>
      </c>
      <c r="B8" s="42">
        <v>2</v>
      </c>
      <c r="C8" s="42">
        <v>3</v>
      </c>
      <c r="D8" s="42">
        <v>4</v>
      </c>
      <c r="E8" s="42">
        <v>5</v>
      </c>
      <c r="F8" s="42">
        <v>6</v>
      </c>
      <c r="G8" s="42">
        <v>7</v>
      </c>
      <c r="H8" s="42">
        <v>8</v>
      </c>
      <c r="I8" s="42">
        <v>9</v>
      </c>
      <c r="J8" s="55">
        <v>10</v>
      </c>
      <c r="K8" s="55">
        <v>11</v>
      </c>
    </row>
    <row r="9" ht="18.75" customHeight="1" spans="1:11">
      <c r="A9" s="43"/>
      <c r="B9" s="21"/>
      <c r="C9" s="43"/>
      <c r="D9" s="43"/>
      <c r="E9" s="43"/>
      <c r="F9" s="43"/>
      <c r="G9" s="43"/>
      <c r="H9" s="44"/>
      <c r="I9" s="56"/>
      <c r="J9" s="56"/>
      <c r="K9" s="44"/>
    </row>
    <row r="10" ht="18.75" customHeight="1" spans="1:11">
      <c r="A10" s="45"/>
      <c r="B10" s="21"/>
      <c r="C10" s="21"/>
      <c r="D10" s="21"/>
      <c r="E10" s="21"/>
      <c r="F10" s="21"/>
      <c r="G10" s="21"/>
      <c r="H10" s="46"/>
      <c r="I10" s="46"/>
      <c r="J10" s="46"/>
      <c r="K10" s="44"/>
    </row>
    <row r="11" ht="18.75" customHeight="1" spans="1:11">
      <c r="A11" s="47" t="s">
        <v>181</v>
      </c>
      <c r="B11" s="48"/>
      <c r="C11" s="48"/>
      <c r="D11" s="48"/>
      <c r="E11" s="48"/>
      <c r="F11" s="48"/>
      <c r="G11" s="49"/>
      <c r="H11" s="46"/>
      <c r="I11" s="46"/>
      <c r="J11" s="46"/>
      <c r="K11" s="44"/>
    </row>
    <row r="12" customHeight="1" spans="1:1">
      <c r="A12" t="s">
        <v>416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9"/>
  <sheetViews>
    <sheetView showZeros="0" workbookViewId="0">
      <pane ySplit="1" topLeftCell="A2" activePane="bottomLeft" state="frozen"/>
      <selection/>
      <selection pane="bottomLeft" activeCell="D24" sqref="D24"/>
    </sheetView>
  </sheetViews>
  <sheetFormatPr defaultColWidth="9.13888888888889" defaultRowHeight="14.25" customHeight="1" outlineLevelCol="6"/>
  <cols>
    <col min="1" max="1" width="35.287037037037" style="1" customWidth="1"/>
    <col min="2" max="4" width="28" style="1" customWidth="1"/>
    <col min="5" max="7" width="23.8518518518519" style="1" customWidth="1"/>
    <col min="8" max="9" width="9.13888888888889" style="1"/>
  </cols>
  <sheetData>
    <row r="1" customHeight="1" spans="4:7">
      <c r="D1" s="2"/>
      <c r="G1" s="3" t="s">
        <v>417</v>
      </c>
    </row>
    <row r="2" ht="33" customHeight="1" spans="1:7">
      <c r="A2" s="4" t="str">
        <f>"2026"&amp;"年部门项目中期规划预算表"</f>
        <v>2026年部门项目中期规划预算表</v>
      </c>
      <c r="B2" s="4"/>
      <c r="C2" s="4"/>
      <c r="D2" s="4"/>
      <c r="E2" s="4"/>
      <c r="F2" s="4"/>
      <c r="G2" s="4"/>
    </row>
    <row r="3" ht="41.25" customHeight="1" spans="1:7">
      <c r="A3" s="5" t="str">
        <f>"单位名称："&amp;"寻甸回族彝族自治县退役军人事务局"</f>
        <v>单位名称：寻甸回族彝族自治县退役军人事务局</v>
      </c>
      <c r="B3" s="6"/>
      <c r="C3" s="6"/>
      <c r="D3" s="6"/>
      <c r="E3" s="7"/>
      <c r="F3" s="7"/>
      <c r="G3" s="8" t="s">
        <v>1</v>
      </c>
    </row>
    <row r="4" ht="13.5" customHeight="1" spans="1:7">
      <c r="A4" s="9" t="s">
        <v>262</v>
      </c>
      <c r="B4" s="9" t="s">
        <v>261</v>
      </c>
      <c r="C4" s="9" t="s">
        <v>193</v>
      </c>
      <c r="D4" s="10" t="s">
        <v>418</v>
      </c>
      <c r="E4" s="11" t="s">
        <v>58</v>
      </c>
      <c r="F4" s="12"/>
      <c r="G4" s="13"/>
    </row>
    <row r="5" ht="21.75" customHeight="1" spans="1:7">
      <c r="A5" s="14"/>
      <c r="B5" s="14"/>
      <c r="C5" s="14"/>
      <c r="D5" s="15"/>
      <c r="E5" s="16" t="str">
        <f>"2026"&amp;"年"</f>
        <v>2026年</v>
      </c>
      <c r="F5" s="10" t="str">
        <f>("2026"+1)&amp;"年"</f>
        <v>2027年</v>
      </c>
      <c r="G5" s="10" t="str">
        <f>("2026"+2)&amp;"年"</f>
        <v>2028年</v>
      </c>
    </row>
    <row r="6" ht="21.75" customHeight="1" spans="1:7">
      <c r="A6" s="17"/>
      <c r="B6" s="17"/>
      <c r="C6" s="17"/>
      <c r="D6" s="18"/>
      <c r="E6" s="19"/>
      <c r="F6" s="18" t="s">
        <v>57</v>
      </c>
      <c r="G6" s="18"/>
    </row>
    <row r="7" ht="40.5" customHeight="1" spans="1:7">
      <c r="A7" s="20">
        <v>1</v>
      </c>
      <c r="B7" s="20">
        <v>2</v>
      </c>
      <c r="C7" s="20">
        <v>3</v>
      </c>
      <c r="D7" s="20">
        <v>4</v>
      </c>
      <c r="E7" s="20">
        <v>5</v>
      </c>
      <c r="F7" s="20">
        <v>6</v>
      </c>
      <c r="G7" s="20">
        <v>7</v>
      </c>
    </row>
    <row r="8" ht="15" customHeight="1" spans="1:7">
      <c r="A8" s="21" t="s">
        <v>69</v>
      </c>
      <c r="B8" s="22"/>
      <c r="C8" s="22"/>
      <c r="D8" s="21"/>
      <c r="E8" s="23">
        <v>7617000</v>
      </c>
      <c r="F8" s="23"/>
      <c r="G8" s="23"/>
    </row>
    <row r="9" ht="17.25" customHeight="1" spans="1:7">
      <c r="A9" s="21"/>
      <c r="B9" s="21" t="s">
        <v>419</v>
      </c>
      <c r="C9" s="21" t="s">
        <v>269</v>
      </c>
      <c r="D9" s="21" t="s">
        <v>420</v>
      </c>
      <c r="E9" s="23">
        <v>20400</v>
      </c>
      <c r="F9" s="23"/>
      <c r="G9" s="23"/>
    </row>
    <row r="10" ht="18.75" customHeight="1" spans="1:7">
      <c r="A10" s="24"/>
      <c r="B10" s="21" t="s">
        <v>419</v>
      </c>
      <c r="C10" s="21" t="s">
        <v>271</v>
      </c>
      <c r="D10" s="21" t="s">
        <v>420</v>
      </c>
      <c r="E10" s="23">
        <v>40000</v>
      </c>
      <c r="F10" s="23"/>
      <c r="G10" s="23"/>
    </row>
    <row r="11" ht="18.75" customHeight="1" spans="1:7">
      <c r="A11" s="24"/>
      <c r="B11" s="21" t="s">
        <v>421</v>
      </c>
      <c r="C11" s="21" t="s">
        <v>278</v>
      </c>
      <c r="D11" s="21" t="s">
        <v>420</v>
      </c>
      <c r="E11" s="23">
        <v>3000000</v>
      </c>
      <c r="F11" s="23"/>
      <c r="G11" s="23"/>
    </row>
    <row r="12" customHeight="1" spans="1:7">
      <c r="A12" s="24"/>
      <c r="B12" s="21" t="s">
        <v>421</v>
      </c>
      <c r="C12" s="21" t="s">
        <v>280</v>
      </c>
      <c r="D12" s="21" t="s">
        <v>420</v>
      </c>
      <c r="E12" s="23">
        <v>150000</v>
      </c>
      <c r="F12" s="23"/>
      <c r="G12" s="23"/>
    </row>
    <row r="13" customHeight="1" spans="1:7">
      <c r="A13" s="24"/>
      <c r="B13" s="21" t="s">
        <v>421</v>
      </c>
      <c r="C13" s="21" t="s">
        <v>282</v>
      </c>
      <c r="D13" s="21">
        <v>9714892.86</v>
      </c>
      <c r="E13" s="23">
        <v>387500</v>
      </c>
      <c r="F13" s="23"/>
      <c r="G13" s="23"/>
    </row>
    <row r="14" customHeight="1" spans="1:7">
      <c r="A14" s="24"/>
      <c r="B14" s="21" t="s">
        <v>421</v>
      </c>
      <c r="C14" s="21" t="s">
        <v>284</v>
      </c>
      <c r="D14" s="21">
        <v>1327142.62</v>
      </c>
      <c r="E14" s="23">
        <v>600000</v>
      </c>
      <c r="F14" s="23"/>
      <c r="G14" s="23"/>
    </row>
    <row r="15" customHeight="1" spans="1:7">
      <c r="A15" s="24"/>
      <c r="B15" s="21" t="s">
        <v>421</v>
      </c>
      <c r="C15" s="21" t="s">
        <v>286</v>
      </c>
      <c r="D15" s="21" t="s">
        <v>420</v>
      </c>
      <c r="E15" s="23">
        <v>1776400</v>
      </c>
      <c r="F15" s="23"/>
      <c r="G15" s="23"/>
    </row>
    <row r="16" customHeight="1" spans="1:7">
      <c r="A16" s="24"/>
      <c r="B16" s="21" t="s">
        <v>421</v>
      </c>
      <c r="C16" s="21" t="s">
        <v>288</v>
      </c>
      <c r="D16" s="21" t="s">
        <v>420</v>
      </c>
      <c r="E16" s="23">
        <v>324500</v>
      </c>
      <c r="F16" s="23"/>
      <c r="G16" s="23"/>
    </row>
    <row r="17" customHeight="1" spans="1:7">
      <c r="A17" s="24"/>
      <c r="B17" s="21" t="s">
        <v>421</v>
      </c>
      <c r="C17" s="21" t="s">
        <v>290</v>
      </c>
      <c r="D17" s="21" t="s">
        <v>420</v>
      </c>
      <c r="E17" s="23">
        <v>300000</v>
      </c>
      <c r="F17" s="23"/>
      <c r="G17" s="23"/>
    </row>
    <row r="18" customHeight="1" spans="1:7">
      <c r="A18" s="24"/>
      <c r="B18" s="21" t="s">
        <v>421</v>
      </c>
      <c r="C18" s="21" t="s">
        <v>292</v>
      </c>
      <c r="D18" s="21" t="s">
        <v>420</v>
      </c>
      <c r="E18" s="23">
        <v>1018200</v>
      </c>
      <c r="F18" s="23"/>
      <c r="G18" s="23"/>
    </row>
    <row r="19" customHeight="1" spans="1:7">
      <c r="A19" s="25" t="s">
        <v>55</v>
      </c>
      <c r="B19" s="26" t="s">
        <v>422</v>
      </c>
      <c r="C19" s="26"/>
      <c r="D19" s="27"/>
      <c r="E19" s="23">
        <v>7617000</v>
      </c>
      <c r="F19" s="23"/>
      <c r="G19" s="23"/>
    </row>
  </sheetData>
  <mergeCells count="11">
    <mergeCell ref="A2:G2"/>
    <mergeCell ref="A3:D3"/>
    <mergeCell ref="E4:G4"/>
    <mergeCell ref="A19:D19"/>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pane ySplit="1" topLeftCell="A2" activePane="bottomLeft" state="frozen"/>
      <selection/>
      <selection pane="bottomLeft" activeCell="A4" sqref="A4:B4"/>
    </sheetView>
  </sheetViews>
  <sheetFormatPr defaultColWidth="8.57407407407407" defaultRowHeight="12.75" customHeight="1"/>
  <cols>
    <col min="1" max="1" width="15.8888888888889" customWidth="1"/>
    <col min="2" max="2" width="35" customWidth="1"/>
    <col min="3" max="19" width="22" customWidth="1"/>
  </cols>
  <sheetData>
    <row r="1" customHeight="1" spans="1:19">
      <c r="A1" s="28"/>
      <c r="B1" s="28"/>
      <c r="C1" s="28"/>
      <c r="D1" s="28"/>
      <c r="E1" s="28"/>
      <c r="F1" s="28"/>
      <c r="G1" s="28"/>
      <c r="H1" s="28"/>
      <c r="I1" s="28"/>
      <c r="J1" s="28"/>
      <c r="K1" s="28"/>
      <c r="L1" s="28"/>
      <c r="M1" s="28"/>
      <c r="N1" s="28"/>
      <c r="O1" s="28"/>
      <c r="P1" s="28"/>
      <c r="Q1" s="28"/>
      <c r="R1" s="28"/>
      <c r="S1" s="28"/>
    </row>
    <row r="2" ht="17.25" customHeight="1" spans="1:1">
      <c r="A2" s="83" t="s">
        <v>52</v>
      </c>
    </row>
    <row r="3" ht="41.25" customHeight="1" spans="1:1">
      <c r="A3" s="60" t="str">
        <f>"2026"&amp;"年部门收入预算表"</f>
        <v>2026年部门收入预算表</v>
      </c>
    </row>
    <row r="4" ht="17.25" customHeight="1" spans="1:19">
      <c r="A4" s="63" t="str">
        <f>"单位名称："&amp;"寻甸回族彝族自治县退役军人事务局"</f>
        <v>单位名称：寻甸回族彝族自治县退役军人事务局</v>
      </c>
      <c r="B4" s="1"/>
      <c r="S4" s="65" t="s">
        <v>1</v>
      </c>
    </row>
    <row r="5" ht="21.75" customHeight="1" spans="1:19">
      <c r="A5" s="243" t="s">
        <v>53</v>
      </c>
      <c r="B5" s="244" t="s">
        <v>54</v>
      </c>
      <c r="C5" s="244" t="s">
        <v>55</v>
      </c>
      <c r="D5" s="245" t="s">
        <v>56</v>
      </c>
      <c r="E5" s="245"/>
      <c r="F5" s="245"/>
      <c r="G5" s="245"/>
      <c r="H5" s="245"/>
      <c r="I5" s="151"/>
      <c r="J5" s="245"/>
      <c r="K5" s="245"/>
      <c r="L5" s="245"/>
      <c r="M5" s="245"/>
      <c r="N5" s="251"/>
      <c r="O5" s="245" t="s">
        <v>45</v>
      </c>
      <c r="P5" s="245"/>
      <c r="Q5" s="245"/>
      <c r="R5" s="245"/>
      <c r="S5" s="251"/>
    </row>
    <row r="6" ht="27" customHeight="1" spans="1:19">
      <c r="A6" s="246"/>
      <c r="B6" s="247"/>
      <c r="C6" s="247"/>
      <c r="D6" s="247" t="s">
        <v>57</v>
      </c>
      <c r="E6" s="247" t="s">
        <v>58</v>
      </c>
      <c r="F6" s="247" t="s">
        <v>59</v>
      </c>
      <c r="G6" s="247" t="s">
        <v>60</v>
      </c>
      <c r="H6" s="247" t="s">
        <v>61</v>
      </c>
      <c r="I6" s="252" t="s">
        <v>62</v>
      </c>
      <c r="J6" s="253"/>
      <c r="K6" s="253"/>
      <c r="L6" s="253"/>
      <c r="M6" s="253"/>
      <c r="N6" s="254"/>
      <c r="O6" s="247" t="s">
        <v>57</v>
      </c>
      <c r="P6" s="247" t="s">
        <v>58</v>
      </c>
      <c r="Q6" s="247" t="s">
        <v>59</v>
      </c>
      <c r="R6" s="247" t="s">
        <v>60</v>
      </c>
      <c r="S6" s="247" t="s">
        <v>63</v>
      </c>
    </row>
    <row r="7" ht="30" customHeight="1" spans="1:19">
      <c r="A7" s="248"/>
      <c r="B7" s="126"/>
      <c r="C7" s="134"/>
      <c r="D7" s="134"/>
      <c r="E7" s="134"/>
      <c r="F7" s="134"/>
      <c r="G7" s="134"/>
      <c r="H7" s="134"/>
      <c r="I7" s="92" t="s">
        <v>57</v>
      </c>
      <c r="J7" s="254" t="s">
        <v>64</v>
      </c>
      <c r="K7" s="254" t="s">
        <v>65</v>
      </c>
      <c r="L7" s="254" t="s">
        <v>66</v>
      </c>
      <c r="M7" s="254" t="s">
        <v>67</v>
      </c>
      <c r="N7" s="254" t="s">
        <v>68</v>
      </c>
      <c r="O7" s="255"/>
      <c r="P7" s="255"/>
      <c r="Q7" s="255"/>
      <c r="R7" s="255"/>
      <c r="S7" s="134"/>
    </row>
    <row r="8" ht="15" customHeight="1" spans="1:19">
      <c r="A8" s="249">
        <v>1</v>
      </c>
      <c r="B8" s="249">
        <v>2</v>
      </c>
      <c r="C8" s="249">
        <v>3</v>
      </c>
      <c r="D8" s="249">
        <v>4</v>
      </c>
      <c r="E8" s="249">
        <v>5</v>
      </c>
      <c r="F8" s="249">
        <v>6</v>
      </c>
      <c r="G8" s="249">
        <v>7</v>
      </c>
      <c r="H8" s="249">
        <v>8</v>
      </c>
      <c r="I8" s="92">
        <v>9</v>
      </c>
      <c r="J8" s="249">
        <v>10</v>
      </c>
      <c r="K8" s="249">
        <v>11</v>
      </c>
      <c r="L8" s="249">
        <v>12</v>
      </c>
      <c r="M8" s="249">
        <v>13</v>
      </c>
      <c r="N8" s="249">
        <v>14</v>
      </c>
      <c r="O8" s="249">
        <v>15</v>
      </c>
      <c r="P8" s="249">
        <v>16</v>
      </c>
      <c r="Q8" s="249">
        <v>17</v>
      </c>
      <c r="R8" s="249">
        <v>18</v>
      </c>
      <c r="S8" s="249">
        <v>19</v>
      </c>
    </row>
    <row r="9" ht="18" customHeight="1" spans="1:19">
      <c r="A9" s="21">
        <v>351001</v>
      </c>
      <c r="B9" s="21" t="s">
        <v>69</v>
      </c>
      <c r="C9" s="101">
        <v>11237757.64</v>
      </c>
      <c r="D9" s="101">
        <v>11237757.64</v>
      </c>
      <c r="E9" s="101">
        <v>11237757.64</v>
      </c>
      <c r="F9" s="101"/>
      <c r="G9" s="101"/>
      <c r="H9" s="101"/>
      <c r="I9" s="101"/>
      <c r="J9" s="101"/>
      <c r="K9" s="101"/>
      <c r="L9" s="101"/>
      <c r="M9" s="101"/>
      <c r="N9" s="101"/>
      <c r="O9" s="101"/>
      <c r="P9" s="101"/>
      <c r="Q9" s="101"/>
      <c r="R9" s="101"/>
      <c r="S9" s="101"/>
    </row>
    <row r="10" ht="18" customHeight="1" spans="1:19">
      <c r="A10" s="68" t="s">
        <v>55</v>
      </c>
      <c r="B10" s="250"/>
      <c r="C10" s="101">
        <v>11237757.64</v>
      </c>
      <c r="D10" s="101">
        <v>11237757.64</v>
      </c>
      <c r="E10" s="101">
        <v>11237757.64</v>
      </c>
      <c r="F10" s="101"/>
      <c r="G10" s="101"/>
      <c r="H10" s="101"/>
      <c r="I10" s="101"/>
      <c r="J10" s="101"/>
      <c r="K10" s="101"/>
      <c r="L10" s="101"/>
      <c r="M10" s="101"/>
      <c r="N10" s="101"/>
      <c r="O10" s="101"/>
      <c r="P10" s="101"/>
      <c r="Q10" s="101"/>
      <c r="R10" s="101"/>
      <c r="S10" s="101"/>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7"/>
  <sheetViews>
    <sheetView showGridLines="0" showZeros="0" tabSelected="1" workbookViewId="0">
      <pane ySplit="1" topLeftCell="A2" activePane="bottomLeft" state="frozen"/>
      <selection/>
      <selection pane="bottomLeft" activeCell="A1" sqref="$A1:$XFD37"/>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s="216" customFormat="1" customHeight="1" spans="1:15">
      <c r="A1" s="218" t="s">
        <v>70</v>
      </c>
      <c r="B1" s="219"/>
      <c r="C1" s="219"/>
      <c r="D1" s="219"/>
      <c r="E1" s="219"/>
      <c r="F1" s="219"/>
      <c r="G1" s="219"/>
      <c r="H1" s="219"/>
      <c r="I1" s="219"/>
      <c r="J1" s="219"/>
      <c r="K1" s="219"/>
      <c r="L1" s="219"/>
      <c r="M1" s="219"/>
      <c r="N1" s="219"/>
      <c r="O1" s="219"/>
    </row>
    <row r="2" s="216" customFormat="1" ht="26" customHeight="1" spans="1:15">
      <c r="A2" s="220" t="str">
        <f>"2026"&amp;"年部门支出预算表"</f>
        <v>2026年部门支出预算表</v>
      </c>
      <c r="B2" s="219"/>
      <c r="C2" s="219"/>
      <c r="D2" s="219"/>
      <c r="E2" s="219"/>
      <c r="F2" s="219"/>
      <c r="G2" s="219"/>
      <c r="H2" s="219"/>
      <c r="I2" s="219"/>
      <c r="J2" s="219"/>
      <c r="K2" s="219"/>
      <c r="L2" s="219"/>
      <c r="M2" s="219"/>
      <c r="N2" s="219"/>
      <c r="O2" s="219"/>
    </row>
    <row r="3" s="216" customFormat="1" ht="41.25" customHeight="1" spans="1:15">
      <c r="A3" s="221" t="str">
        <f>"单位名称："&amp;"寻甸回族彝族自治县退役军人事务局"</f>
        <v>单位名称：寻甸回族彝族自治县退役军人事务局</v>
      </c>
      <c r="B3" s="219"/>
      <c r="C3" s="219"/>
      <c r="D3" s="219"/>
      <c r="E3" s="219"/>
      <c r="F3" s="219"/>
      <c r="G3" s="219"/>
      <c r="H3" s="219"/>
      <c r="I3" s="219"/>
      <c r="J3" s="219"/>
      <c r="K3" s="219"/>
      <c r="L3" s="219"/>
      <c r="M3" s="219"/>
      <c r="N3" s="219"/>
      <c r="O3" s="218" t="s">
        <v>1</v>
      </c>
    </row>
    <row r="4" s="216" customFormat="1" ht="17.25" customHeight="1" spans="1:15">
      <c r="A4" s="222" t="s">
        <v>71</v>
      </c>
      <c r="B4" s="222" t="s">
        <v>72</v>
      </c>
      <c r="C4" s="222" t="s">
        <v>55</v>
      </c>
      <c r="D4" s="223" t="s">
        <v>58</v>
      </c>
      <c r="E4" s="224"/>
      <c r="F4" s="225"/>
      <c r="G4" s="226" t="s">
        <v>59</v>
      </c>
      <c r="H4" s="226" t="s">
        <v>60</v>
      </c>
      <c r="I4" s="226" t="s">
        <v>73</v>
      </c>
      <c r="J4" s="223" t="s">
        <v>62</v>
      </c>
      <c r="K4" s="224"/>
      <c r="L4" s="224"/>
      <c r="M4" s="224"/>
      <c r="N4" s="239"/>
      <c r="O4" s="240"/>
    </row>
    <row r="5" s="216" customFormat="1" ht="27" customHeight="1" spans="1:15">
      <c r="A5" s="227"/>
      <c r="B5" s="227"/>
      <c r="C5" s="228"/>
      <c r="D5" s="229" t="s">
        <v>57</v>
      </c>
      <c r="E5" s="229" t="s">
        <v>74</v>
      </c>
      <c r="F5" s="229" t="s">
        <v>75</v>
      </c>
      <c r="G5" s="228"/>
      <c r="H5" s="228"/>
      <c r="I5" s="241"/>
      <c r="J5" s="229" t="s">
        <v>57</v>
      </c>
      <c r="K5" s="242" t="s">
        <v>76</v>
      </c>
      <c r="L5" s="242" t="s">
        <v>77</v>
      </c>
      <c r="M5" s="242" t="s">
        <v>78</v>
      </c>
      <c r="N5" s="242" t="s">
        <v>79</v>
      </c>
      <c r="O5" s="242" t="s">
        <v>80</v>
      </c>
    </row>
    <row r="6" s="216" customFormat="1" ht="42" customHeight="1" spans="1:15">
      <c r="A6" s="230" t="s">
        <v>81</v>
      </c>
      <c r="B6" s="230">
        <v>2</v>
      </c>
      <c r="C6" s="230" t="s">
        <v>82</v>
      </c>
      <c r="D6" s="231" t="s">
        <v>83</v>
      </c>
      <c r="E6" s="231" t="s">
        <v>84</v>
      </c>
      <c r="F6" s="231" t="s">
        <v>85</v>
      </c>
      <c r="G6" s="231" t="s">
        <v>86</v>
      </c>
      <c r="H6" s="231" t="s">
        <v>87</v>
      </c>
      <c r="I6" s="231" t="s">
        <v>88</v>
      </c>
      <c r="J6" s="231" t="s">
        <v>89</v>
      </c>
      <c r="K6" s="231" t="s">
        <v>90</v>
      </c>
      <c r="L6" s="231" t="s">
        <v>91</v>
      </c>
      <c r="M6" s="231" t="s">
        <v>92</v>
      </c>
      <c r="N6" s="230" t="s">
        <v>93</v>
      </c>
      <c r="O6" s="231" t="s">
        <v>94</v>
      </c>
    </row>
    <row r="7" s="216" customFormat="1" ht="18" customHeight="1" spans="1:15">
      <c r="A7" s="232" t="s">
        <v>95</v>
      </c>
      <c r="B7" s="232" t="s">
        <v>96</v>
      </c>
      <c r="C7" s="233">
        <v>9714892.86</v>
      </c>
      <c r="D7" s="233">
        <v>9714892.86</v>
      </c>
      <c r="E7" s="233">
        <v>2097892.86</v>
      </c>
      <c r="F7" s="233">
        <v>7617000</v>
      </c>
      <c r="G7" s="233"/>
      <c r="H7" s="233"/>
      <c r="I7" s="233"/>
      <c r="J7" s="233"/>
      <c r="K7" s="233"/>
      <c r="L7" s="233"/>
      <c r="M7" s="233"/>
      <c r="N7" s="233"/>
      <c r="O7" s="233"/>
    </row>
    <row r="8" s="216" customFormat="1" ht="21" customHeight="1" spans="1:15">
      <c r="A8" s="234" t="s">
        <v>97</v>
      </c>
      <c r="B8" s="234" t="s">
        <v>98</v>
      </c>
      <c r="C8" s="233">
        <v>262162.86</v>
      </c>
      <c r="D8" s="233">
        <v>262162.86</v>
      </c>
      <c r="E8" s="233">
        <v>262162.86</v>
      </c>
      <c r="F8" s="233"/>
      <c r="G8" s="233"/>
      <c r="H8" s="233"/>
      <c r="I8" s="233"/>
      <c r="J8" s="233"/>
      <c r="K8" s="233"/>
      <c r="L8" s="233"/>
      <c r="M8" s="233"/>
      <c r="N8" s="233"/>
      <c r="O8" s="233"/>
    </row>
    <row r="9" s="217" customFormat="1" ht="21" customHeight="1" spans="1:15">
      <c r="A9" s="235" t="s">
        <v>99</v>
      </c>
      <c r="B9" s="235" t="s">
        <v>100</v>
      </c>
      <c r="C9" s="236">
        <v>260962.86</v>
      </c>
      <c r="D9" s="236">
        <v>260962.86</v>
      </c>
      <c r="E9" s="236">
        <v>260962.86</v>
      </c>
      <c r="F9" s="236"/>
      <c r="G9" s="236"/>
      <c r="H9" s="236"/>
      <c r="I9" s="236"/>
      <c r="J9" s="236"/>
      <c r="K9" s="236"/>
      <c r="L9" s="236"/>
      <c r="M9" s="236"/>
      <c r="N9" s="236"/>
      <c r="O9" s="236"/>
    </row>
    <row r="10" s="217" customFormat="1" customHeight="1" spans="1:15">
      <c r="A10" s="235" t="s">
        <v>101</v>
      </c>
      <c r="B10" s="235" t="s">
        <v>102</v>
      </c>
      <c r="C10" s="236">
        <v>1200</v>
      </c>
      <c r="D10" s="236">
        <v>1200</v>
      </c>
      <c r="E10" s="236">
        <v>1200</v>
      </c>
      <c r="F10" s="236"/>
      <c r="G10" s="236"/>
      <c r="H10" s="236"/>
      <c r="I10" s="236"/>
      <c r="J10" s="236"/>
      <c r="K10" s="236"/>
      <c r="L10" s="236"/>
      <c r="M10" s="236"/>
      <c r="N10" s="236"/>
      <c r="O10" s="236"/>
    </row>
    <row r="11" s="216" customFormat="1" customHeight="1" spans="1:15">
      <c r="A11" s="234" t="s">
        <v>103</v>
      </c>
      <c r="B11" s="234" t="s">
        <v>104</v>
      </c>
      <c r="C11" s="233">
        <v>3000900</v>
      </c>
      <c r="D11" s="233">
        <v>3000900</v>
      </c>
      <c r="E11" s="233"/>
      <c r="F11" s="233">
        <v>3000900</v>
      </c>
      <c r="G11" s="233"/>
      <c r="H11" s="233"/>
      <c r="I11" s="233"/>
      <c r="J11" s="233"/>
      <c r="K11" s="233"/>
      <c r="L11" s="233"/>
      <c r="M11" s="233"/>
      <c r="N11" s="233"/>
      <c r="O11" s="233"/>
    </row>
    <row r="12" s="217" customFormat="1" customHeight="1" spans="1:15">
      <c r="A12" s="235" t="s">
        <v>105</v>
      </c>
      <c r="B12" s="235" t="s">
        <v>106</v>
      </c>
      <c r="C12" s="236">
        <v>600000</v>
      </c>
      <c r="D12" s="236">
        <v>600000</v>
      </c>
      <c r="E12" s="236"/>
      <c r="F12" s="236">
        <v>600000</v>
      </c>
      <c r="G12" s="236"/>
      <c r="H12" s="236"/>
      <c r="I12" s="236"/>
      <c r="J12" s="236"/>
      <c r="K12" s="236"/>
      <c r="L12" s="236"/>
      <c r="M12" s="236"/>
      <c r="N12" s="236"/>
      <c r="O12" s="236"/>
    </row>
    <row r="13" s="217" customFormat="1" customHeight="1" spans="1:15">
      <c r="A13" s="235" t="s">
        <v>107</v>
      </c>
      <c r="B13" s="235" t="s">
        <v>108</v>
      </c>
      <c r="C13" s="236">
        <v>2400900</v>
      </c>
      <c r="D13" s="236">
        <v>9714892.86</v>
      </c>
      <c r="E13" s="236"/>
      <c r="F13" s="236">
        <v>2400900</v>
      </c>
      <c r="G13" s="236"/>
      <c r="H13" s="236"/>
      <c r="I13" s="236"/>
      <c r="J13" s="236"/>
      <c r="K13" s="236"/>
      <c r="L13" s="236"/>
      <c r="M13" s="236"/>
      <c r="N13" s="236"/>
      <c r="O13" s="236"/>
    </row>
    <row r="14" s="216" customFormat="1" customHeight="1" spans="1:15">
      <c r="A14" s="234" t="s">
        <v>109</v>
      </c>
      <c r="B14" s="234" t="s">
        <v>110</v>
      </c>
      <c r="C14" s="233">
        <v>4555700</v>
      </c>
      <c r="D14" s="233">
        <v>1327142.62</v>
      </c>
      <c r="E14" s="233"/>
      <c r="F14" s="233">
        <v>4555700</v>
      </c>
      <c r="G14" s="233"/>
      <c r="H14" s="233"/>
      <c r="I14" s="233"/>
      <c r="J14" s="233"/>
      <c r="K14" s="233"/>
      <c r="L14" s="233"/>
      <c r="M14" s="233"/>
      <c r="N14" s="233"/>
      <c r="O14" s="233"/>
    </row>
    <row r="15" s="217" customFormat="1" customHeight="1" spans="1:15">
      <c r="A15" s="235" t="s">
        <v>111</v>
      </c>
      <c r="B15" s="235" t="s">
        <v>112</v>
      </c>
      <c r="C15" s="236">
        <v>3000000</v>
      </c>
      <c r="D15" s="236">
        <v>3000000</v>
      </c>
      <c r="E15" s="236"/>
      <c r="F15" s="236">
        <v>3000000</v>
      </c>
      <c r="G15" s="236"/>
      <c r="H15" s="236"/>
      <c r="I15" s="236"/>
      <c r="J15" s="236"/>
      <c r="K15" s="236"/>
      <c r="L15" s="236"/>
      <c r="M15" s="236"/>
      <c r="N15" s="236"/>
      <c r="O15" s="236"/>
    </row>
    <row r="16" s="217" customFormat="1" customHeight="1" spans="1:15">
      <c r="A16" s="235" t="s">
        <v>113</v>
      </c>
      <c r="B16" s="235" t="s">
        <v>114</v>
      </c>
      <c r="C16" s="236">
        <v>150000</v>
      </c>
      <c r="D16" s="236">
        <v>150000</v>
      </c>
      <c r="E16" s="236"/>
      <c r="F16" s="236">
        <v>150000</v>
      </c>
      <c r="G16" s="236"/>
      <c r="H16" s="236"/>
      <c r="I16" s="236"/>
      <c r="J16" s="236"/>
      <c r="K16" s="236"/>
      <c r="L16" s="236"/>
      <c r="M16" s="236"/>
      <c r="N16" s="236"/>
      <c r="O16" s="236"/>
    </row>
    <row r="17" s="217" customFormat="1" customHeight="1" spans="1:15">
      <c r="A17" s="235" t="s">
        <v>115</v>
      </c>
      <c r="B17" s="235" t="s">
        <v>116</v>
      </c>
      <c r="C17" s="236">
        <v>387500</v>
      </c>
      <c r="D17" s="236">
        <v>387500</v>
      </c>
      <c r="E17" s="236"/>
      <c r="F17" s="236">
        <v>387500</v>
      </c>
      <c r="G17" s="236"/>
      <c r="H17" s="236"/>
      <c r="I17" s="236"/>
      <c r="J17" s="236"/>
      <c r="K17" s="236"/>
      <c r="L17" s="236"/>
      <c r="M17" s="236"/>
      <c r="N17" s="236"/>
      <c r="O17" s="236"/>
    </row>
    <row r="18" s="217" customFormat="1" customHeight="1" spans="1:15">
      <c r="A18" s="235" t="s">
        <v>117</v>
      </c>
      <c r="B18" s="235" t="s">
        <v>118</v>
      </c>
      <c r="C18" s="236">
        <v>1018200</v>
      </c>
      <c r="D18" s="236">
        <v>1018200</v>
      </c>
      <c r="E18" s="236"/>
      <c r="F18" s="236">
        <v>1018200</v>
      </c>
      <c r="G18" s="236"/>
      <c r="H18" s="236"/>
      <c r="I18" s="236"/>
      <c r="J18" s="236"/>
      <c r="K18" s="236"/>
      <c r="L18" s="236"/>
      <c r="M18" s="236"/>
      <c r="N18" s="236"/>
      <c r="O18" s="236"/>
    </row>
    <row r="19" s="216" customFormat="1" customHeight="1" spans="1:15">
      <c r="A19" s="234" t="s">
        <v>119</v>
      </c>
      <c r="B19" s="234" t="s">
        <v>120</v>
      </c>
      <c r="C19" s="233">
        <v>1896130</v>
      </c>
      <c r="D19" s="233">
        <v>1896130</v>
      </c>
      <c r="E19" s="233">
        <v>1835730</v>
      </c>
      <c r="F19" s="233">
        <v>60400</v>
      </c>
      <c r="G19" s="233"/>
      <c r="H19" s="233"/>
      <c r="I19" s="233"/>
      <c r="J19" s="233"/>
      <c r="K19" s="233"/>
      <c r="L19" s="233"/>
      <c r="M19" s="233"/>
      <c r="N19" s="233"/>
      <c r="O19" s="233"/>
    </row>
    <row r="20" s="217" customFormat="1" customHeight="1" spans="1:15">
      <c r="A20" s="235" t="s">
        <v>121</v>
      </c>
      <c r="B20" s="235" t="s">
        <v>122</v>
      </c>
      <c r="C20" s="236">
        <v>1856130</v>
      </c>
      <c r="D20" s="236">
        <v>1856130</v>
      </c>
      <c r="E20" s="236">
        <v>1835730</v>
      </c>
      <c r="F20" s="236">
        <v>20400</v>
      </c>
      <c r="G20" s="236"/>
      <c r="H20" s="236"/>
      <c r="I20" s="236"/>
      <c r="J20" s="236"/>
      <c r="K20" s="236"/>
      <c r="L20" s="236"/>
      <c r="M20" s="236"/>
      <c r="N20" s="236"/>
      <c r="O20" s="236"/>
    </row>
    <row r="21" s="217" customFormat="1" customHeight="1" spans="1:15">
      <c r="A21" s="235" t="s">
        <v>123</v>
      </c>
      <c r="B21" s="235" t="s">
        <v>124</v>
      </c>
      <c r="C21" s="236">
        <v>40000</v>
      </c>
      <c r="D21" s="236">
        <v>40000</v>
      </c>
      <c r="E21" s="236"/>
      <c r="F21" s="236">
        <v>40000</v>
      </c>
      <c r="G21" s="236"/>
      <c r="H21" s="236"/>
      <c r="I21" s="236"/>
      <c r="J21" s="236"/>
      <c r="K21" s="236"/>
      <c r="L21" s="236"/>
      <c r="M21" s="236"/>
      <c r="N21" s="236"/>
      <c r="O21" s="236"/>
    </row>
    <row r="22" s="216" customFormat="1" customHeight="1" spans="1:15">
      <c r="A22" s="232" t="s">
        <v>125</v>
      </c>
      <c r="B22" s="232" t="s">
        <v>126</v>
      </c>
      <c r="C22" s="233">
        <v>1327142.62</v>
      </c>
      <c r="D22" s="233">
        <v>1327142.62</v>
      </c>
      <c r="E22" s="233">
        <v>1327142.62</v>
      </c>
      <c r="F22" s="233"/>
      <c r="G22" s="233"/>
      <c r="H22" s="233"/>
      <c r="I22" s="233"/>
      <c r="J22" s="233"/>
      <c r="K22" s="233"/>
      <c r="L22" s="233"/>
      <c r="M22" s="233"/>
      <c r="N22" s="233"/>
      <c r="O22" s="233"/>
    </row>
    <row r="23" s="216" customFormat="1" customHeight="1" spans="1:15">
      <c r="A23" s="234" t="s">
        <v>127</v>
      </c>
      <c r="B23" s="234" t="s">
        <v>128</v>
      </c>
      <c r="C23" s="233">
        <v>1327142.62</v>
      </c>
      <c r="D23" s="233">
        <v>1327142.62</v>
      </c>
      <c r="E23" s="233">
        <v>1327142.62</v>
      </c>
      <c r="F23" s="233"/>
      <c r="G23" s="233"/>
      <c r="H23" s="233"/>
      <c r="I23" s="233"/>
      <c r="J23" s="233"/>
      <c r="K23" s="233"/>
      <c r="L23" s="233"/>
      <c r="M23" s="233"/>
      <c r="N23" s="233"/>
      <c r="O23" s="233"/>
    </row>
    <row r="24" s="217" customFormat="1" customHeight="1" spans="1:15">
      <c r="A24" s="235" t="s">
        <v>129</v>
      </c>
      <c r="B24" s="235" t="s">
        <v>130</v>
      </c>
      <c r="C24" s="236">
        <v>1168424.44</v>
      </c>
      <c r="D24" s="236">
        <v>195722.16</v>
      </c>
      <c r="E24" s="236">
        <v>1168424.44</v>
      </c>
      <c r="F24" s="236"/>
      <c r="G24" s="236"/>
      <c r="H24" s="236"/>
      <c r="I24" s="236"/>
      <c r="J24" s="236"/>
      <c r="K24" s="236"/>
      <c r="L24" s="236"/>
      <c r="M24" s="236"/>
      <c r="N24" s="236"/>
      <c r="O24" s="236"/>
    </row>
    <row r="25" s="217" customFormat="1" customHeight="1" spans="1:15">
      <c r="A25" s="235" t="s">
        <v>131</v>
      </c>
      <c r="B25" s="235" t="s">
        <v>132</v>
      </c>
      <c r="C25" s="236">
        <v>76497.49</v>
      </c>
      <c r="D25" s="236">
        <v>76497.49</v>
      </c>
      <c r="E25" s="236">
        <v>76497.49</v>
      </c>
      <c r="F25" s="236"/>
      <c r="G25" s="236"/>
      <c r="H25" s="236"/>
      <c r="I25" s="236"/>
      <c r="J25" s="236"/>
      <c r="K25" s="236"/>
      <c r="L25" s="236"/>
      <c r="M25" s="236"/>
      <c r="N25" s="236"/>
      <c r="O25" s="236"/>
    </row>
    <row r="26" s="217" customFormat="1" customHeight="1" spans="1:15">
      <c r="A26" s="235" t="s">
        <v>133</v>
      </c>
      <c r="B26" s="235" t="s">
        <v>134</v>
      </c>
      <c r="C26" s="236">
        <v>73192.9</v>
      </c>
      <c r="D26" s="236">
        <v>73192.9</v>
      </c>
      <c r="E26" s="236">
        <v>73192.9</v>
      </c>
      <c r="F26" s="236"/>
      <c r="G26" s="236"/>
      <c r="H26" s="236"/>
      <c r="I26" s="236"/>
      <c r="J26" s="236"/>
      <c r="K26" s="236"/>
      <c r="L26" s="236"/>
      <c r="M26" s="236"/>
      <c r="N26" s="236"/>
      <c r="O26" s="236"/>
    </row>
    <row r="27" s="217" customFormat="1" customHeight="1" spans="1:15">
      <c r="A27" s="235" t="s">
        <v>135</v>
      </c>
      <c r="B27" s="235" t="s">
        <v>136</v>
      </c>
      <c r="C27" s="236">
        <v>9027.79</v>
      </c>
      <c r="D27" s="236">
        <v>9027.79</v>
      </c>
      <c r="E27" s="236">
        <v>9027.79</v>
      </c>
      <c r="F27" s="236"/>
      <c r="G27" s="236"/>
      <c r="H27" s="236"/>
      <c r="I27" s="236"/>
      <c r="J27" s="236"/>
      <c r="K27" s="236"/>
      <c r="L27" s="236"/>
      <c r="M27" s="236"/>
      <c r="N27" s="236"/>
      <c r="O27" s="236"/>
    </row>
    <row r="28" s="216" customFormat="1" customHeight="1" spans="1:15">
      <c r="A28" s="232" t="s">
        <v>137</v>
      </c>
      <c r="B28" s="232" t="s">
        <v>138</v>
      </c>
      <c r="C28" s="233">
        <v>195722.16</v>
      </c>
      <c r="D28" s="233">
        <v>195722.16</v>
      </c>
      <c r="E28" s="233">
        <v>195722.16</v>
      </c>
      <c r="F28" s="233"/>
      <c r="G28" s="233"/>
      <c r="H28" s="233"/>
      <c r="I28" s="233"/>
      <c r="J28" s="233"/>
      <c r="K28" s="233"/>
      <c r="L28" s="233"/>
      <c r="M28" s="233"/>
      <c r="N28" s="233"/>
      <c r="O28" s="233"/>
    </row>
    <row r="29" s="216" customFormat="1" customHeight="1" spans="1:15">
      <c r="A29" s="234" t="s">
        <v>139</v>
      </c>
      <c r="B29" s="234" t="s">
        <v>140</v>
      </c>
      <c r="C29" s="233">
        <v>195722.16</v>
      </c>
      <c r="D29" s="233">
        <v>195722.16</v>
      </c>
      <c r="E29" s="233">
        <v>195722.16</v>
      </c>
      <c r="F29" s="233"/>
      <c r="G29" s="233"/>
      <c r="H29" s="233"/>
      <c r="I29" s="233"/>
      <c r="J29" s="233"/>
      <c r="K29" s="233"/>
      <c r="L29" s="233"/>
      <c r="M29" s="233"/>
      <c r="N29" s="233"/>
      <c r="O29" s="233"/>
    </row>
    <row r="30" s="217" customFormat="1" customHeight="1" spans="1:15">
      <c r="A30" s="235" t="s">
        <v>141</v>
      </c>
      <c r="B30" s="235" t="s">
        <v>142</v>
      </c>
      <c r="C30" s="236">
        <v>195722.16</v>
      </c>
      <c r="D30" s="236">
        <v>195722.16</v>
      </c>
      <c r="E30" s="236">
        <v>195722.16</v>
      </c>
      <c r="F30" s="236"/>
      <c r="G30" s="236"/>
      <c r="H30" s="236"/>
      <c r="I30" s="236"/>
      <c r="J30" s="236"/>
      <c r="K30" s="236"/>
      <c r="L30" s="236"/>
      <c r="M30" s="236"/>
      <c r="N30" s="236"/>
      <c r="O30" s="236"/>
    </row>
    <row r="31" s="216" customFormat="1" customHeight="1" spans="1:15">
      <c r="A31" s="237" t="s">
        <v>55</v>
      </c>
      <c r="B31" s="238"/>
      <c r="C31" s="233">
        <v>11237757.64</v>
      </c>
      <c r="D31" s="233">
        <v>11237757.64</v>
      </c>
      <c r="E31" s="233">
        <v>3620757.64</v>
      </c>
      <c r="F31" s="233">
        <v>7617000</v>
      </c>
      <c r="G31" s="233"/>
      <c r="H31" s="233"/>
      <c r="I31" s="233"/>
      <c r="J31" s="233"/>
      <c r="K31" s="233"/>
      <c r="L31" s="233"/>
      <c r="M31" s="233"/>
      <c r="N31" s="233"/>
      <c r="O31" s="233"/>
    </row>
    <row r="32" s="216" customFormat="1" customHeight="1"/>
    <row r="33" s="216" customFormat="1" customHeight="1"/>
    <row r="34" s="216" customFormat="1" customHeight="1"/>
    <row r="35" s="216" customFormat="1" customHeight="1"/>
    <row r="36" s="216" customFormat="1" customHeight="1"/>
    <row r="37" s="216" customFormat="1" customHeight="1"/>
  </sheetData>
  <mergeCells count="12">
    <mergeCell ref="A1:O1"/>
    <mergeCell ref="A2:O2"/>
    <mergeCell ref="A3:B3"/>
    <mergeCell ref="D4:F4"/>
    <mergeCell ref="J4:O4"/>
    <mergeCell ref="A31:B3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A1" sqref="A$1:I$1048576"/>
    </sheetView>
  </sheetViews>
  <sheetFormatPr defaultColWidth="8.57407407407407" defaultRowHeight="12.75" customHeight="1" outlineLevelCol="3"/>
  <cols>
    <col min="1" max="4" width="35.5740740740741" style="1" customWidth="1"/>
    <col min="5" max="9" width="8.57407407407407" style="1"/>
  </cols>
  <sheetData>
    <row r="1" customHeight="1" spans="1:4">
      <c r="A1" s="208"/>
      <c r="B1" s="65"/>
      <c r="C1" s="65"/>
      <c r="D1" s="65" t="s">
        <v>143</v>
      </c>
    </row>
    <row r="2" ht="35" customHeight="1" spans="1:1">
      <c r="A2" s="60" t="str">
        <f>"2026"&amp;"年部门财政拨款收支预算总表"</f>
        <v>2026年部门财政拨款收支预算总表</v>
      </c>
    </row>
    <row r="3" ht="41.25" customHeight="1" spans="1:4">
      <c r="A3" s="63" t="str">
        <f>"单位名称："&amp;"寻甸回族彝族自治县退役军人事务局"</f>
        <v>单位名称：寻甸回族彝族自治县退役军人事务局</v>
      </c>
      <c r="B3" s="209"/>
      <c r="D3" s="65" t="s">
        <v>1</v>
      </c>
    </row>
    <row r="4" ht="17.25" customHeight="1" spans="1:4">
      <c r="A4" s="210" t="s">
        <v>2</v>
      </c>
      <c r="B4" s="211"/>
      <c r="C4" s="210" t="s">
        <v>3</v>
      </c>
      <c r="D4" s="211"/>
    </row>
    <row r="5" ht="17.25" customHeight="1" spans="1:4">
      <c r="A5" s="210" t="s">
        <v>4</v>
      </c>
      <c r="B5" s="210" t="s">
        <v>5</v>
      </c>
      <c r="C5" s="210" t="s">
        <v>6</v>
      </c>
      <c r="D5" s="210" t="s">
        <v>5</v>
      </c>
    </row>
    <row r="6" ht="18.75" customHeight="1" spans="1:4">
      <c r="A6" s="212" t="s">
        <v>144</v>
      </c>
      <c r="B6" s="171">
        <v>11237757.64</v>
      </c>
      <c r="C6" s="212" t="s">
        <v>145</v>
      </c>
      <c r="D6" s="172">
        <v>11237757.64</v>
      </c>
    </row>
    <row r="7" ht="16.5" customHeight="1" spans="1:4">
      <c r="A7" s="212" t="s">
        <v>146</v>
      </c>
      <c r="B7" s="171">
        <v>11237757.64</v>
      </c>
      <c r="C7" s="212" t="s">
        <v>147</v>
      </c>
      <c r="D7" s="172"/>
    </row>
    <row r="8" ht="16.5" customHeight="1" spans="1:4">
      <c r="A8" s="212" t="s">
        <v>148</v>
      </c>
      <c r="B8" s="171"/>
      <c r="C8" s="212" t="s">
        <v>149</v>
      </c>
      <c r="D8" s="172"/>
    </row>
    <row r="9" ht="16.5" customHeight="1" spans="1:4">
      <c r="A9" s="212" t="s">
        <v>150</v>
      </c>
      <c r="B9" s="171"/>
      <c r="C9" s="212" t="s">
        <v>151</v>
      </c>
      <c r="D9" s="172"/>
    </row>
    <row r="10" ht="16.5" customHeight="1" spans="1:4">
      <c r="A10" s="212" t="s">
        <v>152</v>
      </c>
      <c r="B10" s="171"/>
      <c r="C10" s="212" t="s">
        <v>153</v>
      </c>
      <c r="D10" s="172"/>
    </row>
    <row r="11" ht="16.5" customHeight="1" spans="1:4">
      <c r="A11" s="212" t="s">
        <v>146</v>
      </c>
      <c r="B11" s="171"/>
      <c r="C11" s="212" t="s">
        <v>154</v>
      </c>
      <c r="D11" s="172"/>
    </row>
    <row r="12" ht="16.5" customHeight="1" spans="1:4">
      <c r="A12" s="180" t="s">
        <v>148</v>
      </c>
      <c r="B12" s="171"/>
      <c r="C12" s="160" t="s">
        <v>155</v>
      </c>
      <c r="D12" s="172"/>
    </row>
    <row r="13" ht="16.5" customHeight="1" spans="1:4">
      <c r="A13" s="180" t="s">
        <v>150</v>
      </c>
      <c r="B13" s="171"/>
      <c r="C13" s="160" t="s">
        <v>156</v>
      </c>
      <c r="D13" s="172">
        <v>9714892.86</v>
      </c>
    </row>
    <row r="14" ht="16.5" customHeight="1" spans="1:4">
      <c r="A14" s="213"/>
      <c r="B14" s="171"/>
      <c r="C14" s="160" t="s">
        <v>157</v>
      </c>
      <c r="D14" s="172">
        <v>1327142.62</v>
      </c>
    </row>
    <row r="15" ht="16.5" customHeight="1" spans="1:4">
      <c r="A15" s="213"/>
      <c r="B15" s="171"/>
      <c r="C15" s="160" t="s">
        <v>158</v>
      </c>
      <c r="D15" s="172">
        <v>1327142.62</v>
      </c>
    </row>
    <row r="16" ht="16.5" customHeight="1" spans="1:4">
      <c r="A16" s="213"/>
      <c r="B16" s="171"/>
      <c r="C16" s="160" t="s">
        <v>159</v>
      </c>
      <c r="D16" s="172"/>
    </row>
    <row r="17" ht="16.5" customHeight="1" spans="1:4">
      <c r="A17" s="213"/>
      <c r="B17" s="171"/>
      <c r="C17" s="160" t="s">
        <v>160</v>
      </c>
      <c r="D17" s="172"/>
    </row>
    <row r="18" ht="16.5" customHeight="1" spans="1:4">
      <c r="A18" s="213"/>
      <c r="B18" s="171"/>
      <c r="C18" s="160" t="s">
        <v>161</v>
      </c>
      <c r="D18" s="172"/>
    </row>
    <row r="19" ht="16.5" customHeight="1" spans="1:4">
      <c r="A19" s="213"/>
      <c r="B19" s="171"/>
      <c r="C19" s="160" t="s">
        <v>162</v>
      </c>
      <c r="D19" s="172"/>
    </row>
    <row r="20" ht="16.5" customHeight="1" spans="1:4">
      <c r="A20" s="213"/>
      <c r="B20" s="171"/>
      <c r="C20" s="160" t="s">
        <v>163</v>
      </c>
      <c r="D20" s="172"/>
    </row>
    <row r="21" ht="16.5" customHeight="1" spans="1:4">
      <c r="A21" s="213"/>
      <c r="B21" s="171"/>
      <c r="C21" s="160" t="s">
        <v>164</v>
      </c>
      <c r="D21" s="172"/>
    </row>
    <row r="22" ht="16.5" customHeight="1" spans="1:4">
      <c r="A22" s="213"/>
      <c r="B22" s="171"/>
      <c r="C22" s="160" t="s">
        <v>165</v>
      </c>
      <c r="D22" s="172"/>
    </row>
    <row r="23" ht="16.5" customHeight="1" spans="1:4">
      <c r="A23" s="213"/>
      <c r="B23" s="171"/>
      <c r="C23" s="160" t="s">
        <v>166</v>
      </c>
      <c r="D23" s="172"/>
    </row>
    <row r="24" ht="16.5" customHeight="1" spans="1:4">
      <c r="A24" s="213"/>
      <c r="B24" s="171"/>
      <c r="C24" s="160" t="s">
        <v>167</v>
      </c>
      <c r="D24" s="172">
        <v>195722.16</v>
      </c>
    </row>
    <row r="25" ht="16.5" customHeight="1" spans="1:4">
      <c r="A25" s="213"/>
      <c r="B25" s="171"/>
      <c r="C25" s="160" t="s">
        <v>168</v>
      </c>
      <c r="D25" s="172">
        <v>195722.16</v>
      </c>
    </row>
    <row r="26" ht="16.5" customHeight="1" spans="1:4">
      <c r="A26" s="213"/>
      <c r="B26" s="171"/>
      <c r="C26" s="160" t="s">
        <v>169</v>
      </c>
      <c r="D26" s="172"/>
    </row>
    <row r="27" ht="16.5" customHeight="1" spans="1:4">
      <c r="A27" s="213"/>
      <c r="B27" s="171"/>
      <c r="C27" s="160" t="s">
        <v>170</v>
      </c>
      <c r="D27" s="172"/>
    </row>
    <row r="28" ht="16.5" customHeight="1" spans="1:4">
      <c r="A28" s="213"/>
      <c r="B28" s="171"/>
      <c r="C28" s="160" t="s">
        <v>171</v>
      </c>
      <c r="D28" s="172"/>
    </row>
    <row r="29" ht="16.5" customHeight="1" spans="1:4">
      <c r="A29" s="213"/>
      <c r="B29" s="171"/>
      <c r="C29" s="160" t="s">
        <v>172</v>
      </c>
      <c r="D29" s="172"/>
    </row>
    <row r="30" ht="16.5" customHeight="1" spans="1:4">
      <c r="A30" s="213"/>
      <c r="B30" s="171"/>
      <c r="C30" s="160" t="s">
        <v>173</v>
      </c>
      <c r="D30" s="172"/>
    </row>
    <row r="31" ht="16.5" customHeight="1" spans="1:4">
      <c r="A31" s="213"/>
      <c r="B31" s="171"/>
      <c r="C31" s="180" t="s">
        <v>174</v>
      </c>
      <c r="D31" s="172"/>
    </row>
    <row r="32" ht="16.5" customHeight="1" spans="1:4">
      <c r="A32" s="213"/>
      <c r="B32" s="171">
        <v>11237757.64</v>
      </c>
      <c r="C32" s="180" t="s">
        <v>175</v>
      </c>
      <c r="D32" s="172">
        <v>11237757.64</v>
      </c>
    </row>
    <row r="33" ht="16.5" customHeight="1" spans="1:4">
      <c r="A33" s="213"/>
      <c r="B33" s="171"/>
      <c r="C33" s="159" t="s">
        <v>176</v>
      </c>
      <c r="D33" s="172"/>
    </row>
    <row r="34" ht="16.5" customHeight="1" spans="1:4">
      <c r="A34" s="214" t="s">
        <v>50</v>
      </c>
      <c r="B34" s="215">
        <v>11237757.64</v>
      </c>
      <c r="C34" s="214" t="s">
        <v>51</v>
      </c>
      <c r="D34" s="215">
        <v>11237757.64</v>
      </c>
    </row>
    <row r="35" ht="15" customHeight="1"/>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workbookViewId="0">
      <pane ySplit="1" topLeftCell="A2" activePane="bottomLeft" state="frozen"/>
      <selection/>
      <selection pane="bottomLeft" activeCell="B14" sqref="B14"/>
    </sheetView>
  </sheetViews>
  <sheetFormatPr defaultColWidth="9.13888888888889" defaultRowHeight="14.25" customHeight="1" outlineLevelCol="6"/>
  <cols>
    <col min="1" max="1" width="20.1388888888889" style="1" customWidth="1"/>
    <col min="2" max="2" width="44" style="1" customWidth="1"/>
    <col min="3" max="7" width="24.1388888888889" style="1" customWidth="1"/>
    <col min="8" max="10" width="9.13888888888889" style="1"/>
  </cols>
  <sheetData>
    <row r="1" customHeight="1" spans="4:7">
      <c r="D1" s="163"/>
      <c r="F1" s="197"/>
      <c r="G1" s="173" t="s">
        <v>177</v>
      </c>
    </row>
    <row r="2" ht="34" customHeight="1" spans="1:7">
      <c r="A2" s="198" t="str">
        <f>"2026"&amp;"年一般公共预算支出预算表（按功能科目分类）"</f>
        <v>2026年一般公共预算支出预算表（按功能科目分类）</v>
      </c>
      <c r="B2" s="198"/>
      <c r="C2" s="198"/>
      <c r="D2" s="198"/>
      <c r="E2" s="198"/>
      <c r="F2" s="198"/>
      <c r="G2" s="198"/>
    </row>
    <row r="3" ht="41.25" customHeight="1" spans="1:7">
      <c r="A3" s="5" t="str">
        <f>"单位名称："&amp;"寻甸回族彝族自治县退役军人事务局"</f>
        <v>单位名称：寻甸回族彝族自治县退役军人事务局</v>
      </c>
      <c r="F3" s="199"/>
      <c r="G3" s="173" t="s">
        <v>1</v>
      </c>
    </row>
    <row r="4" ht="18" customHeight="1" spans="1:7">
      <c r="A4" s="200" t="s">
        <v>178</v>
      </c>
      <c r="B4" s="201"/>
      <c r="C4" s="187" t="s">
        <v>55</v>
      </c>
      <c r="D4" s="185" t="s">
        <v>74</v>
      </c>
      <c r="E4" s="12"/>
      <c r="F4" s="13"/>
      <c r="G4" s="168" t="s">
        <v>75</v>
      </c>
    </row>
    <row r="5" ht="20.25" customHeight="1" spans="1:7">
      <c r="A5" s="202" t="s">
        <v>71</v>
      </c>
      <c r="B5" s="202" t="s">
        <v>72</v>
      </c>
      <c r="C5" s="19"/>
      <c r="D5" s="203" t="s">
        <v>57</v>
      </c>
      <c r="E5" s="203" t="s">
        <v>179</v>
      </c>
      <c r="F5" s="203" t="s">
        <v>180</v>
      </c>
      <c r="G5" s="170"/>
    </row>
    <row r="6" ht="20.25" customHeight="1" spans="1:7">
      <c r="A6" s="204" t="s">
        <v>81</v>
      </c>
      <c r="B6" s="204">
        <v>2</v>
      </c>
      <c r="C6" s="204" t="s">
        <v>82</v>
      </c>
      <c r="D6" s="204" t="s">
        <v>83</v>
      </c>
      <c r="E6" s="204" t="s">
        <v>84</v>
      </c>
      <c r="F6" s="204" t="s">
        <v>85</v>
      </c>
      <c r="G6" s="204" t="s">
        <v>86</v>
      </c>
    </row>
    <row r="7" ht="15" customHeight="1" spans="1:7">
      <c r="A7" s="159" t="s">
        <v>95</v>
      </c>
      <c r="B7" s="159" t="s">
        <v>96</v>
      </c>
      <c r="C7" s="171">
        <v>9714892.86</v>
      </c>
      <c r="D7" s="171">
        <v>2097892.86</v>
      </c>
      <c r="E7" s="171">
        <v>1970212.86</v>
      </c>
      <c r="F7" s="171">
        <v>127680</v>
      </c>
      <c r="G7" s="171">
        <v>7617000</v>
      </c>
    </row>
    <row r="8" ht="18" customHeight="1" spans="1:7">
      <c r="A8" s="162" t="s">
        <v>97</v>
      </c>
      <c r="B8" s="162" t="s">
        <v>98</v>
      </c>
      <c r="C8" s="171">
        <v>262162.86</v>
      </c>
      <c r="D8" s="171">
        <v>262162.86</v>
      </c>
      <c r="E8" s="171">
        <v>260962.86</v>
      </c>
      <c r="F8" s="171">
        <v>1200</v>
      </c>
      <c r="G8" s="171"/>
    </row>
    <row r="9" ht="18" customHeight="1" spans="1:7">
      <c r="A9" s="205" t="s">
        <v>99</v>
      </c>
      <c r="B9" s="205" t="s">
        <v>100</v>
      </c>
      <c r="C9" s="171">
        <v>260962.86</v>
      </c>
      <c r="D9" s="171">
        <v>260962.86</v>
      </c>
      <c r="E9" s="171">
        <v>260962.86</v>
      </c>
      <c r="F9" s="171"/>
      <c r="G9" s="171"/>
    </row>
    <row r="10" customHeight="1" spans="1:7">
      <c r="A10" s="205" t="s">
        <v>101</v>
      </c>
      <c r="B10" s="205" t="s">
        <v>102</v>
      </c>
      <c r="C10" s="171">
        <v>1200</v>
      </c>
      <c r="D10" s="171">
        <v>1200</v>
      </c>
      <c r="E10" s="171"/>
      <c r="F10" s="171">
        <v>1200</v>
      </c>
      <c r="G10" s="171"/>
    </row>
    <row r="11" customHeight="1" spans="1:7">
      <c r="A11" s="162" t="s">
        <v>103</v>
      </c>
      <c r="B11" s="162" t="s">
        <v>104</v>
      </c>
      <c r="C11" s="171">
        <v>3000900</v>
      </c>
      <c r="D11" s="171"/>
      <c r="E11" s="171"/>
      <c r="F11" s="171"/>
      <c r="G11" s="171">
        <v>3000900</v>
      </c>
    </row>
    <row r="12" customHeight="1" spans="1:7">
      <c r="A12" s="205" t="s">
        <v>105</v>
      </c>
      <c r="B12" s="205" t="s">
        <v>106</v>
      </c>
      <c r="C12" s="171">
        <v>600000</v>
      </c>
      <c r="D12" s="171"/>
      <c r="E12" s="171"/>
      <c r="F12" s="171"/>
      <c r="G12" s="171">
        <v>600000</v>
      </c>
    </row>
    <row r="13" customHeight="1" spans="1:7">
      <c r="A13" s="205" t="s">
        <v>107</v>
      </c>
      <c r="B13" s="205" t="s">
        <v>108</v>
      </c>
      <c r="C13" s="171">
        <v>2400900</v>
      </c>
      <c r="D13" s="171">
        <v>9714892.86</v>
      </c>
      <c r="E13" s="171"/>
      <c r="F13" s="171"/>
      <c r="G13" s="171">
        <v>2400900</v>
      </c>
    </row>
    <row r="14" customHeight="1" spans="1:7">
      <c r="A14" s="162" t="s">
        <v>109</v>
      </c>
      <c r="B14" s="162" t="s">
        <v>110</v>
      </c>
      <c r="C14" s="171">
        <v>4555700</v>
      </c>
      <c r="D14" s="171">
        <v>1327142.62</v>
      </c>
      <c r="E14" s="171"/>
      <c r="F14" s="171"/>
      <c r="G14" s="171">
        <v>4555700</v>
      </c>
    </row>
    <row r="15" customHeight="1" spans="1:7">
      <c r="A15" s="205" t="s">
        <v>111</v>
      </c>
      <c r="B15" s="205" t="s">
        <v>112</v>
      </c>
      <c r="C15" s="171">
        <v>3000000</v>
      </c>
      <c r="D15" s="171"/>
      <c r="E15" s="171"/>
      <c r="F15" s="171"/>
      <c r="G15" s="171">
        <v>3000000</v>
      </c>
    </row>
    <row r="16" customHeight="1" spans="1:7">
      <c r="A16" s="205" t="s">
        <v>113</v>
      </c>
      <c r="B16" s="205" t="s">
        <v>114</v>
      </c>
      <c r="C16" s="171">
        <v>150000</v>
      </c>
      <c r="D16" s="171"/>
      <c r="E16" s="171"/>
      <c r="F16" s="171"/>
      <c r="G16" s="171">
        <v>150000</v>
      </c>
    </row>
    <row r="17" customHeight="1" spans="1:7">
      <c r="A17" s="205" t="s">
        <v>115</v>
      </c>
      <c r="B17" s="205" t="s">
        <v>116</v>
      </c>
      <c r="C17" s="171">
        <v>387500</v>
      </c>
      <c r="D17" s="171"/>
      <c r="E17" s="171"/>
      <c r="F17" s="171"/>
      <c r="G17" s="171">
        <v>387500</v>
      </c>
    </row>
    <row r="18" customHeight="1" spans="1:7">
      <c r="A18" s="205" t="s">
        <v>117</v>
      </c>
      <c r="B18" s="205" t="s">
        <v>118</v>
      </c>
      <c r="C18" s="171">
        <v>1018200</v>
      </c>
      <c r="D18" s="171"/>
      <c r="E18" s="171"/>
      <c r="F18" s="171"/>
      <c r="G18" s="171">
        <v>1018200</v>
      </c>
    </row>
    <row r="19" customHeight="1" spans="1:7">
      <c r="A19" s="162" t="s">
        <v>119</v>
      </c>
      <c r="B19" s="162" t="s">
        <v>120</v>
      </c>
      <c r="C19" s="171">
        <v>1896130</v>
      </c>
      <c r="D19" s="171">
        <v>1835730</v>
      </c>
      <c r="E19" s="171">
        <v>1709250</v>
      </c>
      <c r="F19" s="171">
        <v>126480</v>
      </c>
      <c r="G19" s="171">
        <v>60400</v>
      </c>
    </row>
    <row r="20" customHeight="1" spans="1:7">
      <c r="A20" s="205" t="s">
        <v>121</v>
      </c>
      <c r="B20" s="205" t="s">
        <v>122</v>
      </c>
      <c r="C20" s="171">
        <v>1856130</v>
      </c>
      <c r="D20" s="171">
        <v>1835730</v>
      </c>
      <c r="E20" s="171">
        <v>1709250</v>
      </c>
      <c r="F20" s="171">
        <v>126480</v>
      </c>
      <c r="G20" s="171">
        <v>20400</v>
      </c>
    </row>
    <row r="21" customHeight="1" spans="1:7">
      <c r="A21" s="205" t="s">
        <v>123</v>
      </c>
      <c r="B21" s="205" t="s">
        <v>124</v>
      </c>
      <c r="C21" s="171">
        <v>40000</v>
      </c>
      <c r="D21" s="171"/>
      <c r="E21" s="171"/>
      <c r="F21" s="171"/>
      <c r="G21" s="171">
        <v>40000</v>
      </c>
    </row>
    <row r="22" customHeight="1" spans="1:7">
      <c r="A22" s="159" t="s">
        <v>125</v>
      </c>
      <c r="B22" s="159" t="s">
        <v>126</v>
      </c>
      <c r="C22" s="171">
        <v>1327142.62</v>
      </c>
      <c r="D22" s="171">
        <v>1327142.62</v>
      </c>
      <c r="E22" s="171">
        <v>1327142.62</v>
      </c>
      <c r="F22" s="171"/>
      <c r="G22" s="171"/>
    </row>
    <row r="23" customHeight="1" spans="1:7">
      <c r="A23" s="162" t="s">
        <v>127</v>
      </c>
      <c r="B23" s="162" t="s">
        <v>128</v>
      </c>
      <c r="C23" s="171">
        <v>1327142.62</v>
      </c>
      <c r="D23" s="171">
        <v>1327142.62</v>
      </c>
      <c r="E23" s="171">
        <v>1327142.62</v>
      </c>
      <c r="F23" s="171"/>
      <c r="G23" s="171"/>
    </row>
    <row r="24" customHeight="1" spans="1:7">
      <c r="A24" s="205" t="s">
        <v>129</v>
      </c>
      <c r="B24" s="205" t="s">
        <v>130</v>
      </c>
      <c r="C24" s="171">
        <v>1168424.44</v>
      </c>
      <c r="D24" s="171">
        <v>195722.16</v>
      </c>
      <c r="E24" s="171">
        <v>1168424.44</v>
      </c>
      <c r="F24" s="171"/>
      <c r="G24" s="171"/>
    </row>
    <row r="25" customHeight="1" spans="1:7">
      <c r="A25" s="205" t="s">
        <v>131</v>
      </c>
      <c r="B25" s="205" t="s">
        <v>132</v>
      </c>
      <c r="C25" s="171">
        <v>76497.49</v>
      </c>
      <c r="D25" s="171">
        <v>76497.49</v>
      </c>
      <c r="E25" s="171">
        <v>76497.49</v>
      </c>
      <c r="F25" s="171"/>
      <c r="G25" s="171"/>
    </row>
    <row r="26" customHeight="1" spans="1:7">
      <c r="A26" s="205" t="s">
        <v>133</v>
      </c>
      <c r="B26" s="205" t="s">
        <v>134</v>
      </c>
      <c r="C26" s="171">
        <v>73192.9</v>
      </c>
      <c r="D26" s="171">
        <v>73192.9</v>
      </c>
      <c r="E26" s="171">
        <v>73192.9</v>
      </c>
      <c r="F26" s="171"/>
      <c r="G26" s="171"/>
    </row>
    <row r="27" customHeight="1" spans="1:7">
      <c r="A27" s="205" t="s">
        <v>135</v>
      </c>
      <c r="B27" s="205" t="s">
        <v>136</v>
      </c>
      <c r="C27" s="171">
        <v>9027.79</v>
      </c>
      <c r="D27" s="171">
        <v>9027.79</v>
      </c>
      <c r="E27" s="171">
        <v>9027.79</v>
      </c>
      <c r="F27" s="171"/>
      <c r="G27" s="171"/>
    </row>
    <row r="28" customHeight="1" spans="1:7">
      <c r="A28" s="159" t="s">
        <v>137</v>
      </c>
      <c r="B28" s="159" t="s">
        <v>138</v>
      </c>
      <c r="C28" s="171">
        <v>195722.16</v>
      </c>
      <c r="D28" s="171">
        <v>195722.16</v>
      </c>
      <c r="E28" s="171">
        <v>195722.16</v>
      </c>
      <c r="F28" s="171"/>
      <c r="G28" s="171"/>
    </row>
    <row r="29" customHeight="1" spans="1:7">
      <c r="A29" s="162" t="s">
        <v>139</v>
      </c>
      <c r="B29" s="162" t="s">
        <v>140</v>
      </c>
      <c r="C29" s="171">
        <v>195722.16</v>
      </c>
      <c r="D29" s="171">
        <v>195722.16</v>
      </c>
      <c r="E29" s="171">
        <v>195722.16</v>
      </c>
      <c r="F29" s="171"/>
      <c r="G29" s="171"/>
    </row>
    <row r="30" customHeight="1" spans="1:7">
      <c r="A30" s="205" t="s">
        <v>141</v>
      </c>
      <c r="B30" s="205" t="s">
        <v>142</v>
      </c>
      <c r="C30" s="171">
        <v>195722.16</v>
      </c>
      <c r="D30" s="171">
        <v>195722.16</v>
      </c>
      <c r="E30" s="171">
        <v>195722.16</v>
      </c>
      <c r="F30" s="171"/>
      <c r="G30" s="171"/>
    </row>
    <row r="31" customHeight="1" spans="1:7">
      <c r="A31" s="206" t="s">
        <v>181</v>
      </c>
      <c r="B31" s="207" t="s">
        <v>181</v>
      </c>
      <c r="C31" s="171">
        <v>11237757.64</v>
      </c>
      <c r="D31" s="171">
        <v>3620757.64</v>
      </c>
      <c r="E31" s="171">
        <v>3493077.64</v>
      </c>
      <c r="F31" s="171">
        <v>127680</v>
      </c>
      <c r="G31" s="171">
        <v>7617000</v>
      </c>
    </row>
  </sheetData>
  <mergeCells count="6">
    <mergeCell ref="A2:G2"/>
    <mergeCell ref="A4:B4"/>
    <mergeCell ref="D4:F4"/>
    <mergeCell ref="A31:B3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opLeftCell="D1" workbookViewId="0">
      <pane ySplit="1" topLeftCell="A2" activePane="bottomLeft" state="frozen"/>
      <selection/>
      <selection pane="bottomLeft" activeCell="E15" sqref="E15"/>
    </sheetView>
  </sheetViews>
  <sheetFormatPr defaultColWidth="10.4259259259259" defaultRowHeight="14.25" customHeight="1" outlineLevelRow="7" outlineLevelCol="5"/>
  <cols>
    <col min="1" max="6" width="28.1388888888889" customWidth="1"/>
  </cols>
  <sheetData>
    <row r="1" customHeight="1" spans="1:6">
      <c r="A1" s="28"/>
      <c r="B1" s="28"/>
      <c r="C1" s="28"/>
      <c r="D1" s="28"/>
      <c r="E1" s="28"/>
      <c r="F1" s="28"/>
    </row>
    <row r="2" customHeight="1" spans="1:6">
      <c r="A2" s="62"/>
      <c r="B2" s="62"/>
      <c r="C2" s="62"/>
      <c r="D2" s="62"/>
      <c r="E2" s="61"/>
      <c r="F2" s="193" t="s">
        <v>182</v>
      </c>
    </row>
    <row r="3" ht="41.25" customHeight="1" spans="1:6">
      <c r="A3" s="194" t="str">
        <f>"2026"&amp;"年一般公共预算“三公”经费支出预算表"</f>
        <v>2026年一般公共预算“三公”经费支出预算表</v>
      </c>
      <c r="B3" s="62"/>
      <c r="C3" s="62"/>
      <c r="D3" s="62"/>
      <c r="E3" s="61"/>
      <c r="F3" s="62"/>
    </row>
    <row r="4" customHeight="1" spans="1:6">
      <c r="A4" s="63" t="str">
        <f>"单位名称："&amp;"寻甸回族彝族自治县退役军人事务局"</f>
        <v>单位名称：寻甸回族彝族自治县退役军人事务局</v>
      </c>
      <c r="B4" s="1"/>
      <c r="D4" s="62"/>
      <c r="E4" s="61"/>
      <c r="F4" s="83" t="s">
        <v>1</v>
      </c>
    </row>
    <row r="5" ht="27" customHeight="1" spans="1:6">
      <c r="A5" s="66" t="s">
        <v>183</v>
      </c>
      <c r="B5" s="66" t="s">
        <v>184</v>
      </c>
      <c r="C5" s="68" t="s">
        <v>185</v>
      </c>
      <c r="D5" s="66"/>
      <c r="E5" s="67"/>
      <c r="F5" s="66" t="s">
        <v>186</v>
      </c>
    </row>
    <row r="6" ht="28.5" customHeight="1" spans="1:6">
      <c r="A6" s="195"/>
      <c r="B6" s="70"/>
      <c r="C6" s="67" t="s">
        <v>57</v>
      </c>
      <c r="D6" s="67" t="s">
        <v>187</v>
      </c>
      <c r="E6" s="67" t="s">
        <v>188</v>
      </c>
      <c r="F6" s="69"/>
    </row>
    <row r="7" ht="17.25" customHeight="1" spans="1:6">
      <c r="A7" s="75" t="s">
        <v>81</v>
      </c>
      <c r="B7" s="75">
        <v>2</v>
      </c>
      <c r="C7" s="75" t="s">
        <v>82</v>
      </c>
      <c r="D7" s="75" t="s">
        <v>83</v>
      </c>
      <c r="E7" s="75" t="s">
        <v>84</v>
      </c>
      <c r="F7" s="75" t="s">
        <v>85</v>
      </c>
    </row>
    <row r="8" ht="17.25" customHeight="1" spans="1:6">
      <c r="A8" s="196">
        <v>13000</v>
      </c>
      <c r="B8" s="196"/>
      <c r="C8" s="196">
        <v>12000</v>
      </c>
      <c r="D8" s="196"/>
      <c r="E8" s="196">
        <v>12000</v>
      </c>
      <c r="F8" s="196">
        <v>1000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4"/>
  <sheetViews>
    <sheetView showZeros="0" topLeftCell="N1" workbookViewId="0">
      <pane ySplit="1" topLeftCell="A2" activePane="bottomLeft" state="frozen"/>
      <selection/>
      <selection pane="bottomLeft" activeCell="D18" sqref="D18"/>
    </sheetView>
  </sheetViews>
  <sheetFormatPr defaultColWidth="9.13888888888889" defaultRowHeight="14.25" customHeight="1"/>
  <cols>
    <col min="1" max="2" width="32.8518518518519" style="1" customWidth="1"/>
    <col min="3" max="3" width="20.712962962963" style="1" customWidth="1"/>
    <col min="4" max="4" width="31.287037037037" style="1" customWidth="1"/>
    <col min="5" max="5" width="10.1388888888889" style="1" customWidth="1"/>
    <col min="6" max="6" width="17.5740740740741" style="1" customWidth="1"/>
    <col min="7" max="7" width="10.287037037037" style="1" customWidth="1"/>
    <col min="8" max="8" width="23" style="1" customWidth="1"/>
    <col min="9" max="24" width="18.712962962963" style="1" customWidth="1"/>
    <col min="25" max="27" width="9.13888888888889" style="1"/>
  </cols>
  <sheetData>
    <row r="1" customHeight="1" spans="2:24">
      <c r="B1" s="163"/>
      <c r="C1" s="175"/>
      <c r="E1" s="176"/>
      <c r="F1" s="176"/>
      <c r="G1" s="176"/>
      <c r="H1" s="176"/>
      <c r="I1" s="183"/>
      <c r="J1" s="183"/>
      <c r="K1" s="183"/>
      <c r="L1" s="183"/>
      <c r="M1" s="183"/>
      <c r="N1" s="183"/>
      <c r="R1" s="183"/>
      <c r="V1" s="175"/>
      <c r="X1" s="3" t="s">
        <v>189</v>
      </c>
    </row>
    <row r="2" ht="38" customHeight="1" spans="1:24">
      <c r="A2" s="154" t="str">
        <f>"2026"&amp;"年部门基本支出预算表"</f>
        <v>2026年部门基本支出预算表</v>
      </c>
      <c r="B2" s="4"/>
      <c r="C2" s="154"/>
      <c r="D2" s="154"/>
      <c r="E2" s="154"/>
      <c r="F2" s="154"/>
      <c r="G2" s="154"/>
      <c r="H2" s="154"/>
      <c r="I2" s="154"/>
      <c r="J2" s="154"/>
      <c r="K2" s="154"/>
      <c r="L2" s="154"/>
      <c r="M2" s="154"/>
      <c r="N2" s="154"/>
      <c r="O2" s="4"/>
      <c r="P2" s="4"/>
      <c r="Q2" s="4"/>
      <c r="R2" s="154"/>
      <c r="S2" s="154"/>
      <c r="T2" s="154"/>
      <c r="U2" s="154"/>
      <c r="V2" s="154"/>
      <c r="W2" s="154"/>
      <c r="X2" s="154"/>
    </row>
    <row r="3" ht="45.75" customHeight="1" spans="1:24">
      <c r="A3" s="5" t="str">
        <f>"单位名称："&amp;"寻甸回族彝族自治县退役军人事务局"</f>
        <v>单位名称：寻甸回族彝族自治县退役军人事务局</v>
      </c>
      <c r="B3" s="6"/>
      <c r="C3" s="177"/>
      <c r="D3" s="177"/>
      <c r="E3" s="177"/>
      <c r="F3" s="177"/>
      <c r="G3" s="177"/>
      <c r="H3" s="177"/>
      <c r="I3" s="184"/>
      <c r="J3" s="184"/>
      <c r="K3" s="184"/>
      <c r="L3" s="184"/>
      <c r="M3" s="184"/>
      <c r="N3" s="184"/>
      <c r="O3" s="7"/>
      <c r="P3" s="7"/>
      <c r="Q3" s="7"/>
      <c r="R3" s="184"/>
      <c r="V3" s="175"/>
      <c r="X3" s="3" t="s">
        <v>1</v>
      </c>
    </row>
    <row r="4" ht="18.75" customHeight="1" spans="1:24">
      <c r="A4" s="9" t="s">
        <v>190</v>
      </c>
      <c r="B4" s="9" t="s">
        <v>191</v>
      </c>
      <c r="C4" s="9" t="s">
        <v>192</v>
      </c>
      <c r="D4" s="9" t="s">
        <v>193</v>
      </c>
      <c r="E4" s="9" t="s">
        <v>194</v>
      </c>
      <c r="F4" s="9" t="s">
        <v>195</v>
      </c>
      <c r="G4" s="9" t="s">
        <v>196</v>
      </c>
      <c r="H4" s="9" t="s">
        <v>197</v>
      </c>
      <c r="I4" s="185" t="s">
        <v>198</v>
      </c>
      <c r="J4" s="186" t="s">
        <v>198</v>
      </c>
      <c r="K4" s="186"/>
      <c r="L4" s="186"/>
      <c r="M4" s="186"/>
      <c r="N4" s="186"/>
      <c r="O4" s="12"/>
      <c r="P4" s="12"/>
      <c r="Q4" s="12"/>
      <c r="R4" s="191" t="s">
        <v>61</v>
      </c>
      <c r="S4" s="186" t="s">
        <v>62</v>
      </c>
      <c r="T4" s="186"/>
      <c r="U4" s="186"/>
      <c r="V4" s="186"/>
      <c r="W4" s="186"/>
      <c r="X4" s="188"/>
    </row>
    <row r="5" ht="18" customHeight="1" spans="1:24">
      <c r="A5" s="14"/>
      <c r="B5" s="164"/>
      <c r="C5" s="178"/>
      <c r="D5" s="14"/>
      <c r="E5" s="14"/>
      <c r="F5" s="14"/>
      <c r="G5" s="14"/>
      <c r="H5" s="14"/>
      <c r="I5" s="187" t="s">
        <v>199</v>
      </c>
      <c r="J5" s="185" t="s">
        <v>58</v>
      </c>
      <c r="K5" s="186"/>
      <c r="L5" s="186"/>
      <c r="M5" s="186"/>
      <c r="N5" s="188"/>
      <c r="O5" s="11" t="s">
        <v>200</v>
      </c>
      <c r="P5" s="12"/>
      <c r="Q5" s="13"/>
      <c r="R5" s="9" t="s">
        <v>61</v>
      </c>
      <c r="S5" s="185" t="s">
        <v>62</v>
      </c>
      <c r="T5" s="191" t="s">
        <v>64</v>
      </c>
      <c r="U5" s="186" t="s">
        <v>62</v>
      </c>
      <c r="V5" s="191" t="s">
        <v>66</v>
      </c>
      <c r="W5" s="191" t="s">
        <v>67</v>
      </c>
      <c r="X5" s="192" t="s">
        <v>68</v>
      </c>
    </row>
    <row r="6" ht="18" customHeight="1" spans="1:24">
      <c r="A6" s="164"/>
      <c r="B6" s="164"/>
      <c r="C6" s="164"/>
      <c r="D6" s="164"/>
      <c r="E6" s="164"/>
      <c r="F6" s="164"/>
      <c r="G6" s="164"/>
      <c r="H6" s="164"/>
      <c r="I6" s="164"/>
      <c r="J6" s="189" t="s">
        <v>201</v>
      </c>
      <c r="K6" s="9" t="s">
        <v>202</v>
      </c>
      <c r="L6" s="9" t="s">
        <v>203</v>
      </c>
      <c r="M6" s="9" t="s">
        <v>204</v>
      </c>
      <c r="N6" s="9" t="s">
        <v>205</v>
      </c>
      <c r="O6" s="9" t="s">
        <v>58</v>
      </c>
      <c r="P6" s="9" t="s">
        <v>59</v>
      </c>
      <c r="Q6" s="9" t="s">
        <v>60</v>
      </c>
      <c r="R6" s="164"/>
      <c r="S6" s="9" t="s">
        <v>57</v>
      </c>
      <c r="T6" s="9" t="s">
        <v>64</v>
      </c>
      <c r="U6" s="9" t="s">
        <v>206</v>
      </c>
      <c r="V6" s="9" t="s">
        <v>66</v>
      </c>
      <c r="W6" s="9" t="s">
        <v>67</v>
      </c>
      <c r="X6" s="9" t="s">
        <v>68</v>
      </c>
    </row>
    <row r="7" ht="19.5" customHeight="1" spans="1:24">
      <c r="A7" s="179"/>
      <c r="B7" s="19"/>
      <c r="C7" s="179"/>
      <c r="D7" s="179"/>
      <c r="E7" s="179"/>
      <c r="F7" s="179"/>
      <c r="G7" s="179"/>
      <c r="H7" s="179"/>
      <c r="I7" s="179"/>
      <c r="J7" s="190" t="s">
        <v>57</v>
      </c>
      <c r="K7" s="17" t="s">
        <v>207</v>
      </c>
      <c r="L7" s="17" t="s">
        <v>203</v>
      </c>
      <c r="M7" s="17" t="s">
        <v>204</v>
      </c>
      <c r="N7" s="17" t="s">
        <v>205</v>
      </c>
      <c r="O7" s="17" t="s">
        <v>203</v>
      </c>
      <c r="P7" s="17" t="s">
        <v>204</v>
      </c>
      <c r="Q7" s="17" t="s">
        <v>205</v>
      </c>
      <c r="R7" s="17" t="s">
        <v>61</v>
      </c>
      <c r="S7" s="17" t="s">
        <v>57</v>
      </c>
      <c r="T7" s="17" t="s">
        <v>64</v>
      </c>
      <c r="U7" s="17" t="s">
        <v>206</v>
      </c>
      <c r="V7" s="17" t="s">
        <v>66</v>
      </c>
      <c r="W7" s="17" t="s">
        <v>67</v>
      </c>
      <c r="X7" s="17" t="s">
        <v>68</v>
      </c>
    </row>
    <row r="8" ht="37.5" customHeight="1" spans="1:24">
      <c r="A8" s="158">
        <v>1</v>
      </c>
      <c r="B8" s="158">
        <v>2</v>
      </c>
      <c r="C8" s="158">
        <v>3</v>
      </c>
      <c r="D8" s="158">
        <v>4</v>
      </c>
      <c r="E8" s="158">
        <v>5</v>
      </c>
      <c r="F8" s="158">
        <v>6</v>
      </c>
      <c r="G8" s="158">
        <v>7</v>
      </c>
      <c r="H8" s="158">
        <v>8</v>
      </c>
      <c r="I8" s="158">
        <v>9</v>
      </c>
      <c r="J8" s="158">
        <v>10</v>
      </c>
      <c r="K8" s="158">
        <v>11</v>
      </c>
      <c r="L8" s="158">
        <v>12</v>
      </c>
      <c r="M8" s="158">
        <v>13</v>
      </c>
      <c r="N8" s="158">
        <v>14</v>
      </c>
      <c r="O8" s="158">
        <v>15</v>
      </c>
      <c r="P8" s="158">
        <v>16</v>
      </c>
      <c r="Q8" s="158">
        <v>17</v>
      </c>
      <c r="R8" s="158">
        <v>18</v>
      </c>
      <c r="S8" s="158">
        <v>19</v>
      </c>
      <c r="T8" s="158">
        <v>20</v>
      </c>
      <c r="U8" s="158">
        <v>21</v>
      </c>
      <c r="V8" s="158">
        <v>22</v>
      </c>
      <c r="W8" s="158">
        <v>23</v>
      </c>
      <c r="X8" s="158">
        <v>24</v>
      </c>
    </row>
    <row r="9" customHeight="1" spans="1:24">
      <c r="A9" s="180" t="s">
        <v>69</v>
      </c>
      <c r="B9" s="180" t="s">
        <v>69</v>
      </c>
      <c r="C9" s="180" t="s">
        <v>208</v>
      </c>
      <c r="D9" s="180" t="s">
        <v>209</v>
      </c>
      <c r="E9" s="180" t="s">
        <v>121</v>
      </c>
      <c r="F9" s="180" t="s">
        <v>122</v>
      </c>
      <c r="G9" s="180" t="s">
        <v>210</v>
      </c>
      <c r="H9" s="180" t="s">
        <v>211</v>
      </c>
      <c r="I9" s="171">
        <v>319008</v>
      </c>
      <c r="J9" s="171">
        <v>319008</v>
      </c>
      <c r="K9" s="171"/>
      <c r="L9" s="171"/>
      <c r="M9" s="172">
        <v>319008</v>
      </c>
      <c r="N9" s="171"/>
      <c r="O9" s="171"/>
      <c r="P9" s="171"/>
      <c r="Q9" s="171"/>
      <c r="R9" s="171"/>
      <c r="S9" s="171"/>
      <c r="T9" s="171"/>
      <c r="U9" s="171"/>
      <c r="V9" s="171"/>
      <c r="W9" s="171"/>
      <c r="X9" s="171"/>
    </row>
    <row r="10" ht="20.25" customHeight="1" spans="1:24">
      <c r="A10" s="180" t="s">
        <v>69</v>
      </c>
      <c r="B10" s="180" t="s">
        <v>69</v>
      </c>
      <c r="C10" s="180" t="s">
        <v>208</v>
      </c>
      <c r="D10" s="180" t="s">
        <v>209</v>
      </c>
      <c r="E10" s="180" t="s">
        <v>121</v>
      </c>
      <c r="F10" s="180" t="s">
        <v>122</v>
      </c>
      <c r="G10" s="180" t="s">
        <v>212</v>
      </c>
      <c r="H10" s="180" t="s">
        <v>213</v>
      </c>
      <c r="I10" s="171">
        <v>417864</v>
      </c>
      <c r="J10" s="171">
        <v>417864</v>
      </c>
      <c r="K10" s="24"/>
      <c r="L10" s="24"/>
      <c r="M10" s="172">
        <v>417864</v>
      </c>
      <c r="N10" s="24"/>
      <c r="O10" s="171"/>
      <c r="P10" s="171"/>
      <c r="Q10" s="171"/>
      <c r="R10" s="171"/>
      <c r="S10" s="171"/>
      <c r="T10" s="171"/>
      <c r="U10" s="171"/>
      <c r="V10" s="171"/>
      <c r="W10" s="171"/>
      <c r="X10" s="171"/>
    </row>
    <row r="11" ht="17.25" customHeight="1" spans="1:24">
      <c r="A11" s="180" t="s">
        <v>69</v>
      </c>
      <c r="B11" s="180" t="s">
        <v>69</v>
      </c>
      <c r="C11" s="180" t="s">
        <v>208</v>
      </c>
      <c r="D11" s="180" t="s">
        <v>209</v>
      </c>
      <c r="E11" s="180" t="s">
        <v>121</v>
      </c>
      <c r="F11" s="180" t="s">
        <v>122</v>
      </c>
      <c r="G11" s="180" t="s">
        <v>214</v>
      </c>
      <c r="H11" s="180" t="s">
        <v>215</v>
      </c>
      <c r="I11" s="171">
        <v>27784</v>
      </c>
      <c r="J11" s="171">
        <v>27784</v>
      </c>
      <c r="K11" s="24"/>
      <c r="L11" s="24"/>
      <c r="M11" s="172">
        <v>27784</v>
      </c>
      <c r="N11" s="24"/>
      <c r="O11" s="171"/>
      <c r="P11" s="171"/>
      <c r="Q11" s="171"/>
      <c r="R11" s="171"/>
      <c r="S11" s="171"/>
      <c r="T11" s="171"/>
      <c r="U11" s="171"/>
      <c r="V11" s="171"/>
      <c r="W11" s="171"/>
      <c r="X11" s="171"/>
    </row>
    <row r="12" customHeight="1" spans="1:24">
      <c r="A12" s="180" t="s">
        <v>69</v>
      </c>
      <c r="B12" s="180" t="s">
        <v>69</v>
      </c>
      <c r="C12" s="180" t="s">
        <v>216</v>
      </c>
      <c r="D12" s="180" t="s">
        <v>217</v>
      </c>
      <c r="E12" s="180" t="s">
        <v>121</v>
      </c>
      <c r="F12" s="180" t="s">
        <v>122</v>
      </c>
      <c r="G12" s="180" t="s">
        <v>210</v>
      </c>
      <c r="H12" s="180" t="s">
        <v>211</v>
      </c>
      <c r="I12" s="171">
        <v>339672</v>
      </c>
      <c r="J12" s="171">
        <v>339672</v>
      </c>
      <c r="K12" s="24"/>
      <c r="L12" s="24"/>
      <c r="M12" s="172">
        <v>339672</v>
      </c>
      <c r="N12" s="24"/>
      <c r="O12" s="171"/>
      <c r="P12" s="171"/>
      <c r="Q12" s="171"/>
      <c r="R12" s="171"/>
      <c r="S12" s="171"/>
      <c r="T12" s="171"/>
      <c r="U12" s="171"/>
      <c r="V12" s="171"/>
      <c r="W12" s="171"/>
      <c r="X12" s="171"/>
    </row>
    <row r="13" customHeight="1" spans="1:24">
      <c r="A13" s="180" t="s">
        <v>69</v>
      </c>
      <c r="B13" s="180" t="s">
        <v>69</v>
      </c>
      <c r="C13" s="180" t="s">
        <v>216</v>
      </c>
      <c r="D13" s="180" t="s">
        <v>217</v>
      </c>
      <c r="E13" s="180" t="s">
        <v>121</v>
      </c>
      <c r="F13" s="180" t="s">
        <v>122</v>
      </c>
      <c r="G13" s="180" t="s">
        <v>212</v>
      </c>
      <c r="H13" s="180" t="s">
        <v>213</v>
      </c>
      <c r="I13" s="171">
        <v>36936</v>
      </c>
      <c r="J13" s="171">
        <v>36936</v>
      </c>
      <c r="K13" s="24"/>
      <c r="L13" s="24"/>
      <c r="M13" s="172">
        <v>36936</v>
      </c>
      <c r="N13" s="24"/>
      <c r="O13" s="171"/>
      <c r="P13" s="171"/>
      <c r="Q13" s="171"/>
      <c r="R13" s="171"/>
      <c r="S13" s="171"/>
      <c r="T13" s="171"/>
      <c r="U13" s="171"/>
      <c r="V13" s="171"/>
      <c r="W13" s="171"/>
      <c r="X13" s="171"/>
    </row>
    <row r="14" customHeight="1" spans="1:24">
      <c r="A14" s="180" t="s">
        <v>69</v>
      </c>
      <c r="B14" s="180" t="s">
        <v>69</v>
      </c>
      <c r="C14" s="180" t="s">
        <v>216</v>
      </c>
      <c r="D14" s="180" t="s">
        <v>217</v>
      </c>
      <c r="E14" s="180" t="s">
        <v>121</v>
      </c>
      <c r="F14" s="180" t="s">
        <v>122</v>
      </c>
      <c r="G14" s="180" t="s">
        <v>218</v>
      </c>
      <c r="H14" s="180" t="s">
        <v>219</v>
      </c>
      <c r="I14" s="171">
        <v>228348</v>
      </c>
      <c r="J14" s="171">
        <v>228348</v>
      </c>
      <c r="K14" s="24"/>
      <c r="L14" s="24"/>
      <c r="M14" s="172">
        <v>228348</v>
      </c>
      <c r="N14" s="24"/>
      <c r="O14" s="171"/>
      <c r="P14" s="171"/>
      <c r="Q14" s="171"/>
      <c r="R14" s="171"/>
      <c r="S14" s="171"/>
      <c r="T14" s="171"/>
      <c r="U14" s="171"/>
      <c r="V14" s="171"/>
      <c r="W14" s="171"/>
      <c r="X14" s="171"/>
    </row>
    <row r="15" customHeight="1" spans="1:24">
      <c r="A15" s="180" t="s">
        <v>69</v>
      </c>
      <c r="B15" s="180" t="s">
        <v>69</v>
      </c>
      <c r="C15" s="180" t="s">
        <v>216</v>
      </c>
      <c r="D15" s="180" t="s">
        <v>217</v>
      </c>
      <c r="E15" s="180" t="s">
        <v>121</v>
      </c>
      <c r="F15" s="180" t="s">
        <v>122</v>
      </c>
      <c r="G15" s="180" t="s">
        <v>218</v>
      </c>
      <c r="H15" s="180" t="s">
        <v>219</v>
      </c>
      <c r="I15" s="171">
        <v>139500</v>
      </c>
      <c r="J15" s="171">
        <v>139500</v>
      </c>
      <c r="K15" s="24"/>
      <c r="L15" s="24"/>
      <c r="M15" s="172">
        <v>139500</v>
      </c>
      <c r="N15" s="24"/>
      <c r="O15" s="171"/>
      <c r="P15" s="171"/>
      <c r="Q15" s="171"/>
      <c r="R15" s="171"/>
      <c r="S15" s="171"/>
      <c r="T15" s="171"/>
      <c r="U15" s="171"/>
      <c r="V15" s="171"/>
      <c r="W15" s="171"/>
      <c r="X15" s="171"/>
    </row>
    <row r="16" customHeight="1" spans="1:24">
      <c r="A16" s="180" t="s">
        <v>69</v>
      </c>
      <c r="B16" s="180" t="s">
        <v>69</v>
      </c>
      <c r="C16" s="180" t="s">
        <v>216</v>
      </c>
      <c r="D16" s="180" t="s">
        <v>217</v>
      </c>
      <c r="E16" s="180" t="s">
        <v>121</v>
      </c>
      <c r="F16" s="180" t="s">
        <v>122</v>
      </c>
      <c r="G16" s="180" t="s">
        <v>218</v>
      </c>
      <c r="H16" s="180" t="s">
        <v>219</v>
      </c>
      <c r="I16" s="171">
        <v>29906</v>
      </c>
      <c r="J16" s="171">
        <v>29906</v>
      </c>
      <c r="K16" s="24"/>
      <c r="L16" s="24"/>
      <c r="M16" s="172">
        <v>29906</v>
      </c>
      <c r="N16" s="24"/>
      <c r="O16" s="171"/>
      <c r="P16" s="171"/>
      <c r="Q16" s="171"/>
      <c r="R16" s="171"/>
      <c r="S16" s="171"/>
      <c r="T16" s="171"/>
      <c r="U16" s="171"/>
      <c r="V16" s="171"/>
      <c r="W16" s="171"/>
      <c r="X16" s="171"/>
    </row>
    <row r="17" customHeight="1" spans="1:24">
      <c r="A17" s="180" t="s">
        <v>69</v>
      </c>
      <c r="B17" s="180" t="s">
        <v>69</v>
      </c>
      <c r="C17" s="180" t="s">
        <v>220</v>
      </c>
      <c r="D17" s="180" t="s">
        <v>221</v>
      </c>
      <c r="E17" s="180" t="s">
        <v>99</v>
      </c>
      <c r="F17" s="180" t="s">
        <v>100</v>
      </c>
      <c r="G17" s="180" t="s">
        <v>222</v>
      </c>
      <c r="H17" s="180" t="s">
        <v>223</v>
      </c>
      <c r="I17" s="171">
        <v>126578.55</v>
      </c>
      <c r="J17" s="171">
        <v>126578.55</v>
      </c>
      <c r="K17" s="24"/>
      <c r="L17" s="24"/>
      <c r="M17" s="172">
        <v>126578.55</v>
      </c>
      <c r="N17" s="24"/>
      <c r="O17" s="171"/>
      <c r="P17" s="171"/>
      <c r="Q17" s="171"/>
      <c r="R17" s="171"/>
      <c r="S17" s="171"/>
      <c r="T17" s="171"/>
      <c r="U17" s="171"/>
      <c r="V17" s="171"/>
      <c r="W17" s="171"/>
      <c r="X17" s="171"/>
    </row>
    <row r="18" customHeight="1" spans="1:24">
      <c r="A18" s="180" t="s">
        <v>69</v>
      </c>
      <c r="B18" s="180" t="s">
        <v>69</v>
      </c>
      <c r="C18" s="180" t="s">
        <v>220</v>
      </c>
      <c r="D18" s="180" t="s">
        <v>221</v>
      </c>
      <c r="E18" s="180" t="s">
        <v>99</v>
      </c>
      <c r="F18" s="180" t="s">
        <v>100</v>
      </c>
      <c r="G18" s="180" t="s">
        <v>222</v>
      </c>
      <c r="H18" s="180" t="s">
        <v>223</v>
      </c>
      <c r="I18" s="171">
        <v>134384.31</v>
      </c>
      <c r="J18" s="171">
        <v>134384.31</v>
      </c>
      <c r="K18" s="24"/>
      <c r="L18" s="24"/>
      <c r="M18" s="172">
        <v>134384.31</v>
      </c>
      <c r="N18" s="24"/>
      <c r="O18" s="171"/>
      <c r="P18" s="171"/>
      <c r="Q18" s="171"/>
      <c r="R18" s="171"/>
      <c r="S18" s="171"/>
      <c r="T18" s="171"/>
      <c r="U18" s="171"/>
      <c r="V18" s="171"/>
      <c r="W18" s="171"/>
      <c r="X18" s="171"/>
    </row>
    <row r="19" customHeight="1" spans="1:24">
      <c r="A19" s="180" t="s">
        <v>69</v>
      </c>
      <c r="B19" s="180" t="s">
        <v>69</v>
      </c>
      <c r="C19" s="180" t="s">
        <v>220</v>
      </c>
      <c r="D19" s="180" t="s">
        <v>221</v>
      </c>
      <c r="E19" s="180" t="s">
        <v>129</v>
      </c>
      <c r="F19" s="180" t="s">
        <v>130</v>
      </c>
      <c r="G19" s="180" t="s">
        <v>224</v>
      </c>
      <c r="H19" s="180" t="s">
        <v>225</v>
      </c>
      <c r="I19" s="171">
        <v>68424.44</v>
      </c>
      <c r="J19" s="171">
        <v>68424.44</v>
      </c>
      <c r="K19" s="24"/>
      <c r="L19" s="24"/>
      <c r="M19" s="172">
        <v>68424.44</v>
      </c>
      <c r="N19" s="24"/>
      <c r="O19" s="171"/>
      <c r="P19" s="171"/>
      <c r="Q19" s="171"/>
      <c r="R19" s="171"/>
      <c r="S19" s="171"/>
      <c r="T19" s="171"/>
      <c r="U19" s="171"/>
      <c r="V19" s="171"/>
      <c r="W19" s="171"/>
      <c r="X19" s="171"/>
    </row>
    <row r="20" customHeight="1" spans="1:24">
      <c r="A20" s="180" t="s">
        <v>69</v>
      </c>
      <c r="B20" s="180" t="s">
        <v>69</v>
      </c>
      <c r="C20" s="180" t="s">
        <v>220</v>
      </c>
      <c r="D20" s="180" t="s">
        <v>221</v>
      </c>
      <c r="E20" s="180" t="s">
        <v>131</v>
      </c>
      <c r="F20" s="180" t="s">
        <v>132</v>
      </c>
      <c r="G20" s="180" t="s">
        <v>224</v>
      </c>
      <c r="H20" s="180" t="s">
        <v>225</v>
      </c>
      <c r="I20" s="171">
        <v>76497.49</v>
      </c>
      <c r="J20" s="171">
        <v>76497.49</v>
      </c>
      <c r="K20" s="24"/>
      <c r="L20" s="24"/>
      <c r="M20" s="172">
        <v>76497.49</v>
      </c>
      <c r="N20" s="24"/>
      <c r="O20" s="171"/>
      <c r="P20" s="171"/>
      <c r="Q20" s="171"/>
      <c r="R20" s="171"/>
      <c r="S20" s="171"/>
      <c r="T20" s="171"/>
      <c r="U20" s="171"/>
      <c r="V20" s="171"/>
      <c r="W20" s="171"/>
      <c r="X20" s="171"/>
    </row>
    <row r="21" customHeight="1" spans="1:24">
      <c r="A21" s="180" t="s">
        <v>69</v>
      </c>
      <c r="B21" s="180" t="s">
        <v>69</v>
      </c>
      <c r="C21" s="180" t="s">
        <v>220</v>
      </c>
      <c r="D21" s="180" t="s">
        <v>221</v>
      </c>
      <c r="E21" s="180" t="s">
        <v>133</v>
      </c>
      <c r="F21" s="180" t="s">
        <v>134</v>
      </c>
      <c r="G21" s="180" t="s">
        <v>226</v>
      </c>
      <c r="H21" s="180" t="s">
        <v>227</v>
      </c>
      <c r="I21" s="171">
        <v>34557.8</v>
      </c>
      <c r="J21" s="171">
        <v>34557.8</v>
      </c>
      <c r="K21" s="24"/>
      <c r="L21" s="24"/>
      <c r="M21" s="172">
        <v>34557.8</v>
      </c>
      <c r="N21" s="24"/>
      <c r="O21" s="171"/>
      <c r="P21" s="171"/>
      <c r="Q21" s="171"/>
      <c r="R21" s="171"/>
      <c r="S21" s="171"/>
      <c r="T21" s="171"/>
      <c r="U21" s="171"/>
      <c r="V21" s="171"/>
      <c r="W21" s="171"/>
      <c r="X21" s="171"/>
    </row>
    <row r="22" customHeight="1" spans="1:24">
      <c r="A22" s="180" t="s">
        <v>69</v>
      </c>
      <c r="B22" s="180" t="s">
        <v>69</v>
      </c>
      <c r="C22" s="180" t="s">
        <v>220</v>
      </c>
      <c r="D22" s="180" t="s">
        <v>221</v>
      </c>
      <c r="E22" s="180" t="s">
        <v>133</v>
      </c>
      <c r="F22" s="180" t="s">
        <v>134</v>
      </c>
      <c r="G22" s="180" t="s">
        <v>226</v>
      </c>
      <c r="H22" s="180" t="s">
        <v>227</v>
      </c>
      <c r="I22" s="171">
        <v>38635.1</v>
      </c>
      <c r="J22" s="171">
        <v>38635.1</v>
      </c>
      <c r="K22" s="24"/>
      <c r="L22" s="24"/>
      <c r="M22" s="172">
        <v>38635.1</v>
      </c>
      <c r="N22" s="24"/>
      <c r="O22" s="171"/>
      <c r="P22" s="171"/>
      <c r="Q22" s="171"/>
      <c r="R22" s="171"/>
      <c r="S22" s="171"/>
      <c r="T22" s="171"/>
      <c r="U22" s="171"/>
      <c r="V22" s="171"/>
      <c r="W22" s="171"/>
      <c r="X22" s="171"/>
    </row>
    <row r="23" customHeight="1" spans="1:24">
      <c r="A23" s="180" t="s">
        <v>69</v>
      </c>
      <c r="B23" s="180" t="s">
        <v>69</v>
      </c>
      <c r="C23" s="180" t="s">
        <v>220</v>
      </c>
      <c r="D23" s="180" t="s">
        <v>221</v>
      </c>
      <c r="E23" s="180" t="s">
        <v>121</v>
      </c>
      <c r="F23" s="180" t="s">
        <v>122</v>
      </c>
      <c r="G23" s="180" t="s">
        <v>228</v>
      </c>
      <c r="H23" s="180" t="s">
        <v>229</v>
      </c>
      <c r="I23" s="171">
        <v>3072</v>
      </c>
      <c r="J23" s="171">
        <v>3072</v>
      </c>
      <c r="K23" s="24"/>
      <c r="L23" s="24"/>
      <c r="M23" s="172">
        <v>3072</v>
      </c>
      <c r="N23" s="24"/>
      <c r="O23" s="171"/>
      <c r="P23" s="171"/>
      <c r="Q23" s="171"/>
      <c r="R23" s="171"/>
      <c r="S23" s="171"/>
      <c r="T23" s="171"/>
      <c r="U23" s="171"/>
      <c r="V23" s="171"/>
      <c r="W23" s="171"/>
      <c r="X23" s="171"/>
    </row>
    <row r="24" customHeight="1" spans="1:24">
      <c r="A24" s="180" t="s">
        <v>69</v>
      </c>
      <c r="B24" s="180" t="s">
        <v>69</v>
      </c>
      <c r="C24" s="180" t="s">
        <v>220</v>
      </c>
      <c r="D24" s="180" t="s">
        <v>221</v>
      </c>
      <c r="E24" s="180" t="s">
        <v>135</v>
      </c>
      <c r="F24" s="180" t="s">
        <v>136</v>
      </c>
      <c r="G24" s="180" t="s">
        <v>228</v>
      </c>
      <c r="H24" s="180" t="s">
        <v>229</v>
      </c>
      <c r="I24" s="171">
        <v>3294.72</v>
      </c>
      <c r="J24" s="171">
        <v>3294.72</v>
      </c>
      <c r="K24" s="24"/>
      <c r="L24" s="24"/>
      <c r="M24" s="172">
        <v>3294.72</v>
      </c>
      <c r="N24" s="24"/>
      <c r="O24" s="171"/>
      <c r="P24" s="171"/>
      <c r="Q24" s="171"/>
      <c r="R24" s="171"/>
      <c r="S24" s="171"/>
      <c r="T24" s="171"/>
      <c r="U24" s="171"/>
      <c r="V24" s="171"/>
      <c r="W24" s="171"/>
      <c r="X24" s="171"/>
    </row>
    <row r="25" customHeight="1" spans="1:24">
      <c r="A25" s="180" t="s">
        <v>69</v>
      </c>
      <c r="B25" s="180" t="s">
        <v>69</v>
      </c>
      <c r="C25" s="180" t="s">
        <v>220</v>
      </c>
      <c r="D25" s="180" t="s">
        <v>221</v>
      </c>
      <c r="E25" s="180" t="s">
        <v>135</v>
      </c>
      <c r="F25" s="180" t="s">
        <v>136</v>
      </c>
      <c r="G25" s="180" t="s">
        <v>228</v>
      </c>
      <c r="H25" s="180" t="s">
        <v>229</v>
      </c>
      <c r="I25" s="171">
        <v>2471.04</v>
      </c>
      <c r="J25" s="171">
        <v>2471.04</v>
      </c>
      <c r="K25" s="24"/>
      <c r="L25" s="24"/>
      <c r="M25" s="172">
        <v>2471.04</v>
      </c>
      <c r="N25" s="24"/>
      <c r="O25" s="171"/>
      <c r="P25" s="171"/>
      <c r="Q25" s="171"/>
      <c r="R25" s="171"/>
      <c r="S25" s="171"/>
      <c r="T25" s="171"/>
      <c r="U25" s="171"/>
      <c r="V25" s="171"/>
      <c r="W25" s="171"/>
      <c r="X25" s="171"/>
    </row>
    <row r="26" customHeight="1" spans="1:24">
      <c r="A26" s="180" t="s">
        <v>69</v>
      </c>
      <c r="B26" s="180" t="s">
        <v>69</v>
      </c>
      <c r="C26" s="180" t="s">
        <v>220</v>
      </c>
      <c r="D26" s="180" t="s">
        <v>221</v>
      </c>
      <c r="E26" s="180" t="s">
        <v>135</v>
      </c>
      <c r="F26" s="180" t="s">
        <v>136</v>
      </c>
      <c r="G26" s="180" t="s">
        <v>228</v>
      </c>
      <c r="H26" s="180" t="s">
        <v>229</v>
      </c>
      <c r="I26" s="171">
        <v>1679.8</v>
      </c>
      <c r="J26" s="171">
        <v>1679.8</v>
      </c>
      <c r="K26" s="24"/>
      <c r="L26" s="24"/>
      <c r="M26" s="172">
        <v>1679.8</v>
      </c>
      <c r="N26" s="24"/>
      <c r="O26" s="171"/>
      <c r="P26" s="171"/>
      <c r="Q26" s="171"/>
      <c r="R26" s="171"/>
      <c r="S26" s="171"/>
      <c r="T26" s="171"/>
      <c r="U26" s="171"/>
      <c r="V26" s="171"/>
      <c r="W26" s="171"/>
      <c r="X26" s="171"/>
    </row>
    <row r="27" customHeight="1" spans="1:24">
      <c r="A27" s="180" t="s">
        <v>69</v>
      </c>
      <c r="B27" s="180" t="s">
        <v>69</v>
      </c>
      <c r="C27" s="180" t="s">
        <v>220</v>
      </c>
      <c r="D27" s="180" t="s">
        <v>221</v>
      </c>
      <c r="E27" s="180" t="s">
        <v>135</v>
      </c>
      <c r="F27" s="180" t="s">
        <v>136</v>
      </c>
      <c r="G27" s="180" t="s">
        <v>228</v>
      </c>
      <c r="H27" s="180" t="s">
        <v>229</v>
      </c>
      <c r="I27" s="171">
        <v>1582.23</v>
      </c>
      <c r="J27" s="171">
        <v>1582.23</v>
      </c>
      <c r="K27" s="24"/>
      <c r="L27" s="24"/>
      <c r="M27" s="172">
        <v>1582.23</v>
      </c>
      <c r="N27" s="24"/>
      <c r="O27" s="171"/>
      <c r="P27" s="171"/>
      <c r="Q27" s="171"/>
      <c r="R27" s="171"/>
      <c r="S27" s="171"/>
      <c r="T27" s="171"/>
      <c r="U27" s="171"/>
      <c r="V27" s="171"/>
      <c r="W27" s="171"/>
      <c r="X27" s="171"/>
    </row>
    <row r="28" customHeight="1" spans="1:24">
      <c r="A28" s="180" t="s">
        <v>69</v>
      </c>
      <c r="B28" s="180" t="s">
        <v>69</v>
      </c>
      <c r="C28" s="180" t="s">
        <v>220</v>
      </c>
      <c r="D28" s="180" t="s">
        <v>221</v>
      </c>
      <c r="E28" s="180" t="s">
        <v>129</v>
      </c>
      <c r="F28" s="180" t="s">
        <v>130</v>
      </c>
      <c r="G28" s="180" t="s">
        <v>230</v>
      </c>
      <c r="H28" s="180" t="s">
        <v>231</v>
      </c>
      <c r="I28" s="171">
        <v>1100000</v>
      </c>
      <c r="J28" s="171">
        <v>1100000</v>
      </c>
      <c r="K28" s="24"/>
      <c r="L28" s="24"/>
      <c r="M28" s="172">
        <v>1100000</v>
      </c>
      <c r="N28" s="24"/>
      <c r="O28" s="171"/>
      <c r="P28" s="171"/>
      <c r="Q28" s="171"/>
      <c r="R28" s="171"/>
      <c r="S28" s="171"/>
      <c r="T28" s="171"/>
      <c r="U28" s="171"/>
      <c r="V28" s="171"/>
      <c r="W28" s="171"/>
      <c r="X28" s="171"/>
    </row>
    <row r="29" customHeight="1" spans="1:24">
      <c r="A29" s="180" t="s">
        <v>69</v>
      </c>
      <c r="B29" s="180" t="s">
        <v>69</v>
      </c>
      <c r="C29" s="180" t="s">
        <v>232</v>
      </c>
      <c r="D29" s="180" t="s">
        <v>142</v>
      </c>
      <c r="E29" s="180" t="s">
        <v>141</v>
      </c>
      <c r="F29" s="180" t="s">
        <v>142</v>
      </c>
      <c r="G29" s="180" t="s">
        <v>233</v>
      </c>
      <c r="H29" s="180" t="s">
        <v>142</v>
      </c>
      <c r="I29" s="171">
        <v>94933.92</v>
      </c>
      <c r="J29" s="171">
        <v>94933.92</v>
      </c>
      <c r="K29" s="24"/>
      <c r="L29" s="24"/>
      <c r="M29" s="172">
        <v>94933.92</v>
      </c>
      <c r="N29" s="24"/>
      <c r="O29" s="171"/>
      <c r="P29" s="171"/>
      <c r="Q29" s="171"/>
      <c r="R29" s="171"/>
      <c r="S29" s="171"/>
      <c r="T29" s="171"/>
      <c r="U29" s="171"/>
      <c r="V29" s="171"/>
      <c r="W29" s="171"/>
      <c r="X29" s="171"/>
    </row>
    <row r="30" customHeight="1" spans="1:24">
      <c r="A30" s="180" t="s">
        <v>69</v>
      </c>
      <c r="B30" s="180" t="s">
        <v>69</v>
      </c>
      <c r="C30" s="180" t="s">
        <v>232</v>
      </c>
      <c r="D30" s="180" t="s">
        <v>142</v>
      </c>
      <c r="E30" s="180" t="s">
        <v>141</v>
      </c>
      <c r="F30" s="180" t="s">
        <v>142</v>
      </c>
      <c r="G30" s="180" t="s">
        <v>233</v>
      </c>
      <c r="H30" s="180" t="s">
        <v>142</v>
      </c>
      <c r="I30" s="171">
        <v>100788.24</v>
      </c>
      <c r="J30" s="171">
        <v>100788.24</v>
      </c>
      <c r="K30" s="24"/>
      <c r="L30" s="24"/>
      <c r="M30" s="172">
        <v>100788.24</v>
      </c>
      <c r="N30" s="24"/>
      <c r="O30" s="171"/>
      <c r="P30" s="171"/>
      <c r="Q30" s="171"/>
      <c r="R30" s="171"/>
      <c r="S30" s="171"/>
      <c r="T30" s="171"/>
      <c r="U30" s="171"/>
      <c r="V30" s="171"/>
      <c r="W30" s="171"/>
      <c r="X30" s="171"/>
    </row>
    <row r="31" customHeight="1" spans="1:24">
      <c r="A31" s="180" t="s">
        <v>69</v>
      </c>
      <c r="B31" s="180" t="s">
        <v>69</v>
      </c>
      <c r="C31" s="180" t="s">
        <v>234</v>
      </c>
      <c r="D31" s="180" t="s">
        <v>235</v>
      </c>
      <c r="E31" s="180" t="s">
        <v>121</v>
      </c>
      <c r="F31" s="180" t="s">
        <v>122</v>
      </c>
      <c r="G31" s="180" t="s">
        <v>236</v>
      </c>
      <c r="H31" s="180" t="s">
        <v>237</v>
      </c>
      <c r="I31" s="171">
        <v>12000</v>
      </c>
      <c r="J31" s="171">
        <v>12000</v>
      </c>
      <c r="K31" s="24"/>
      <c r="L31" s="24"/>
      <c r="M31" s="172">
        <v>12000</v>
      </c>
      <c r="N31" s="24"/>
      <c r="O31" s="171"/>
      <c r="P31" s="171"/>
      <c r="Q31" s="171"/>
      <c r="R31" s="171"/>
      <c r="S31" s="171"/>
      <c r="T31" s="171"/>
      <c r="U31" s="171"/>
      <c r="V31" s="171"/>
      <c r="W31" s="171"/>
      <c r="X31" s="171"/>
    </row>
    <row r="32" customHeight="1" spans="1:24">
      <c r="A32" s="180" t="s">
        <v>69</v>
      </c>
      <c r="B32" s="180" t="s">
        <v>238</v>
      </c>
      <c r="C32" s="180" t="s">
        <v>239</v>
      </c>
      <c r="D32" s="180" t="s">
        <v>240</v>
      </c>
      <c r="E32" s="180" t="s">
        <v>121</v>
      </c>
      <c r="F32" s="180" t="s">
        <v>122</v>
      </c>
      <c r="G32" s="180" t="s">
        <v>241</v>
      </c>
      <c r="H32" s="180" t="s">
        <v>242</v>
      </c>
      <c r="I32" s="171">
        <v>54000</v>
      </c>
      <c r="J32" s="171">
        <v>54000</v>
      </c>
      <c r="K32" s="24"/>
      <c r="L32" s="24"/>
      <c r="M32" s="172">
        <v>54000</v>
      </c>
      <c r="N32" s="24"/>
      <c r="O32" s="171"/>
      <c r="P32" s="171"/>
      <c r="Q32" s="171"/>
      <c r="R32" s="171"/>
      <c r="S32" s="171"/>
      <c r="T32" s="171"/>
      <c r="U32" s="171"/>
      <c r="V32" s="171"/>
      <c r="W32" s="171"/>
      <c r="X32" s="171"/>
    </row>
    <row r="33" customHeight="1" spans="1:24">
      <c r="A33" s="180" t="s">
        <v>69</v>
      </c>
      <c r="B33" s="180" t="s">
        <v>69</v>
      </c>
      <c r="C33" s="180" t="s">
        <v>243</v>
      </c>
      <c r="D33" s="180" t="s">
        <v>244</v>
      </c>
      <c r="E33" s="180" t="s">
        <v>121</v>
      </c>
      <c r="F33" s="180" t="s">
        <v>122</v>
      </c>
      <c r="G33" s="180" t="s">
        <v>245</v>
      </c>
      <c r="H33" s="180" t="s">
        <v>244</v>
      </c>
      <c r="I33" s="171">
        <v>13920</v>
      </c>
      <c r="J33" s="171">
        <v>13920</v>
      </c>
      <c r="K33" s="24"/>
      <c r="L33" s="24"/>
      <c r="M33" s="172">
        <v>13920</v>
      </c>
      <c r="N33" s="24"/>
      <c r="O33" s="171"/>
      <c r="P33" s="171"/>
      <c r="Q33" s="171"/>
      <c r="R33" s="171"/>
      <c r="S33" s="171"/>
      <c r="T33" s="171"/>
      <c r="U33" s="171"/>
      <c r="V33" s="171"/>
      <c r="W33" s="171"/>
      <c r="X33" s="171"/>
    </row>
    <row r="34" customHeight="1" spans="1:24">
      <c r="A34" s="180" t="s">
        <v>69</v>
      </c>
      <c r="B34" s="180" t="s">
        <v>69</v>
      </c>
      <c r="C34" s="180" t="s">
        <v>243</v>
      </c>
      <c r="D34" s="180" t="s">
        <v>244</v>
      </c>
      <c r="E34" s="180" t="s">
        <v>121</v>
      </c>
      <c r="F34" s="180" t="s">
        <v>122</v>
      </c>
      <c r="G34" s="180" t="s">
        <v>245</v>
      </c>
      <c r="H34" s="180" t="s">
        <v>244</v>
      </c>
      <c r="I34" s="171">
        <v>18560</v>
      </c>
      <c r="J34" s="171">
        <v>18560</v>
      </c>
      <c r="K34" s="24"/>
      <c r="L34" s="24"/>
      <c r="M34" s="172">
        <v>18560</v>
      </c>
      <c r="N34" s="24"/>
      <c r="O34" s="171"/>
      <c r="P34" s="171"/>
      <c r="Q34" s="171"/>
      <c r="R34" s="171"/>
      <c r="S34" s="171"/>
      <c r="T34" s="171"/>
      <c r="U34" s="171"/>
      <c r="V34" s="171"/>
      <c r="W34" s="171"/>
      <c r="X34" s="171"/>
    </row>
    <row r="35" customHeight="1" spans="1:24">
      <c r="A35" s="180" t="s">
        <v>69</v>
      </c>
      <c r="B35" s="180" t="s">
        <v>69</v>
      </c>
      <c r="C35" s="180" t="s">
        <v>246</v>
      </c>
      <c r="D35" s="180" t="s">
        <v>247</v>
      </c>
      <c r="E35" s="180" t="s">
        <v>121</v>
      </c>
      <c r="F35" s="180" t="s">
        <v>122</v>
      </c>
      <c r="G35" s="180" t="s">
        <v>248</v>
      </c>
      <c r="H35" s="180" t="s">
        <v>249</v>
      </c>
      <c r="I35" s="171">
        <v>5500</v>
      </c>
      <c r="J35" s="171">
        <v>5500</v>
      </c>
      <c r="K35" s="24"/>
      <c r="L35" s="24"/>
      <c r="M35" s="172">
        <v>5500</v>
      </c>
      <c r="N35" s="24"/>
      <c r="O35" s="171"/>
      <c r="P35" s="171"/>
      <c r="Q35" s="171"/>
      <c r="R35" s="171"/>
      <c r="S35" s="171"/>
      <c r="T35" s="171"/>
      <c r="U35" s="171"/>
      <c r="V35" s="171"/>
      <c r="W35" s="171"/>
      <c r="X35" s="171"/>
    </row>
    <row r="36" customHeight="1" spans="1:24">
      <c r="A36" s="180" t="s">
        <v>69</v>
      </c>
      <c r="B36" s="180" t="s">
        <v>69</v>
      </c>
      <c r="C36" s="180" t="s">
        <v>246</v>
      </c>
      <c r="D36" s="180" t="s">
        <v>247</v>
      </c>
      <c r="E36" s="180" t="s">
        <v>121</v>
      </c>
      <c r="F36" s="180" t="s">
        <v>122</v>
      </c>
      <c r="G36" s="180" t="s">
        <v>248</v>
      </c>
      <c r="H36" s="180" t="s">
        <v>249</v>
      </c>
      <c r="I36" s="171">
        <v>9500</v>
      </c>
      <c r="J36" s="171">
        <v>9500</v>
      </c>
      <c r="K36" s="24"/>
      <c r="L36" s="24"/>
      <c r="M36" s="172">
        <v>9500</v>
      </c>
      <c r="N36" s="24"/>
      <c r="O36" s="171"/>
      <c r="P36" s="171"/>
      <c r="Q36" s="171"/>
      <c r="R36" s="171"/>
      <c r="S36" s="171"/>
      <c r="T36" s="171"/>
      <c r="U36" s="171"/>
      <c r="V36" s="171"/>
      <c r="W36" s="171"/>
      <c r="X36" s="171"/>
    </row>
    <row r="37" customHeight="1" spans="1:24">
      <c r="A37" s="180" t="s">
        <v>69</v>
      </c>
      <c r="B37" s="180" t="s">
        <v>69</v>
      </c>
      <c r="C37" s="180" t="s">
        <v>246</v>
      </c>
      <c r="D37" s="180" t="s">
        <v>247</v>
      </c>
      <c r="E37" s="180" t="s">
        <v>121</v>
      </c>
      <c r="F37" s="180" t="s">
        <v>122</v>
      </c>
      <c r="G37" s="180" t="s">
        <v>250</v>
      </c>
      <c r="H37" s="180" t="s">
        <v>251</v>
      </c>
      <c r="I37" s="171">
        <v>6000</v>
      </c>
      <c r="J37" s="171">
        <v>6000</v>
      </c>
      <c r="K37" s="24"/>
      <c r="L37" s="24"/>
      <c r="M37" s="172">
        <v>6000</v>
      </c>
      <c r="N37" s="24"/>
      <c r="O37" s="171"/>
      <c r="P37" s="171"/>
      <c r="Q37" s="171"/>
      <c r="R37" s="171"/>
      <c r="S37" s="171"/>
      <c r="T37" s="171"/>
      <c r="U37" s="171"/>
      <c r="V37" s="171"/>
      <c r="W37" s="171"/>
      <c r="X37" s="171"/>
    </row>
    <row r="38" customHeight="1" spans="1:24">
      <c r="A38" s="180" t="s">
        <v>69</v>
      </c>
      <c r="B38" s="180" t="s">
        <v>69</v>
      </c>
      <c r="C38" s="180" t="s">
        <v>246</v>
      </c>
      <c r="D38" s="180" t="s">
        <v>247</v>
      </c>
      <c r="E38" s="180" t="s">
        <v>121</v>
      </c>
      <c r="F38" s="180" t="s">
        <v>122</v>
      </c>
      <c r="G38" s="180" t="s">
        <v>250</v>
      </c>
      <c r="H38" s="180" t="s">
        <v>251</v>
      </c>
      <c r="I38" s="171">
        <v>6000</v>
      </c>
      <c r="J38" s="171">
        <v>6000</v>
      </c>
      <c r="K38" s="24"/>
      <c r="L38" s="24"/>
      <c r="M38" s="172">
        <v>6000</v>
      </c>
      <c r="N38" s="24"/>
      <c r="O38" s="171"/>
      <c r="P38" s="171"/>
      <c r="Q38" s="171"/>
      <c r="R38" s="171"/>
      <c r="S38" s="171"/>
      <c r="T38" s="171"/>
      <c r="U38" s="171"/>
      <c r="V38" s="171"/>
      <c r="W38" s="171"/>
      <c r="X38" s="171"/>
    </row>
    <row r="39" customHeight="1" spans="1:24">
      <c r="A39" s="180" t="s">
        <v>69</v>
      </c>
      <c r="B39" s="180" t="s">
        <v>69</v>
      </c>
      <c r="C39" s="180" t="s">
        <v>246</v>
      </c>
      <c r="D39" s="180" t="s">
        <v>247</v>
      </c>
      <c r="E39" s="180" t="s">
        <v>101</v>
      </c>
      <c r="F39" s="180" t="s">
        <v>102</v>
      </c>
      <c r="G39" s="180" t="s">
        <v>252</v>
      </c>
      <c r="H39" s="180" t="s">
        <v>253</v>
      </c>
      <c r="I39" s="171">
        <v>1200</v>
      </c>
      <c r="J39" s="171">
        <v>1200</v>
      </c>
      <c r="K39" s="24"/>
      <c r="L39" s="24"/>
      <c r="M39" s="172">
        <v>1200</v>
      </c>
      <c r="N39" s="24"/>
      <c r="O39" s="171"/>
      <c r="P39" s="171"/>
      <c r="Q39" s="171"/>
      <c r="R39" s="171"/>
      <c r="S39" s="171"/>
      <c r="T39" s="171"/>
      <c r="U39" s="171"/>
      <c r="V39" s="171"/>
      <c r="W39" s="171"/>
      <c r="X39" s="171"/>
    </row>
    <row r="40" customHeight="1" spans="1:24">
      <c r="A40" s="180" t="s">
        <v>69</v>
      </c>
      <c r="B40" s="180" t="s">
        <v>69</v>
      </c>
      <c r="C40" s="180" t="s">
        <v>254</v>
      </c>
      <c r="D40" s="180" t="s">
        <v>255</v>
      </c>
      <c r="E40" s="180" t="s">
        <v>121</v>
      </c>
      <c r="F40" s="180" t="s">
        <v>122</v>
      </c>
      <c r="G40" s="180" t="s">
        <v>218</v>
      </c>
      <c r="H40" s="180" t="s">
        <v>219</v>
      </c>
      <c r="I40" s="171">
        <v>67200</v>
      </c>
      <c r="J40" s="171">
        <v>67200</v>
      </c>
      <c r="K40" s="24"/>
      <c r="L40" s="24"/>
      <c r="M40" s="172">
        <v>67200</v>
      </c>
      <c r="N40" s="24"/>
      <c r="O40" s="171"/>
      <c r="P40" s="171"/>
      <c r="Q40" s="171"/>
      <c r="R40" s="171"/>
      <c r="S40" s="171"/>
      <c r="T40" s="171"/>
      <c r="U40" s="171"/>
      <c r="V40" s="171"/>
      <c r="W40" s="171"/>
      <c r="X40" s="171"/>
    </row>
    <row r="41" customHeight="1" spans="1:24">
      <c r="A41" s="180" t="s">
        <v>69</v>
      </c>
      <c r="B41" s="180" t="s">
        <v>69</v>
      </c>
      <c r="C41" s="180" t="s">
        <v>256</v>
      </c>
      <c r="D41" s="180" t="s">
        <v>257</v>
      </c>
      <c r="E41" s="180" t="s">
        <v>121</v>
      </c>
      <c r="F41" s="180" t="s">
        <v>122</v>
      </c>
      <c r="G41" s="180" t="s">
        <v>214</v>
      </c>
      <c r="H41" s="180" t="s">
        <v>215</v>
      </c>
      <c r="I41" s="171">
        <v>99960</v>
      </c>
      <c r="J41" s="171">
        <v>99960</v>
      </c>
      <c r="K41" s="24"/>
      <c r="L41" s="24"/>
      <c r="M41" s="172">
        <v>99960</v>
      </c>
      <c r="N41" s="24"/>
      <c r="O41" s="171"/>
      <c r="P41" s="171"/>
      <c r="Q41" s="171"/>
      <c r="R41" s="171"/>
      <c r="S41" s="171"/>
      <c r="T41" s="171"/>
      <c r="U41" s="171"/>
      <c r="V41" s="171"/>
      <c r="W41" s="171"/>
      <c r="X41" s="171"/>
    </row>
    <row r="42" customHeight="1" spans="1:24">
      <c r="A42" s="180" t="s">
        <v>69</v>
      </c>
      <c r="B42" s="180" t="s">
        <v>69</v>
      </c>
      <c r="C42" s="180" t="s">
        <v>258</v>
      </c>
      <c r="D42" s="180" t="s">
        <v>186</v>
      </c>
      <c r="E42" s="180" t="s">
        <v>121</v>
      </c>
      <c r="F42" s="180" t="s">
        <v>122</v>
      </c>
      <c r="G42" s="180" t="s">
        <v>259</v>
      </c>
      <c r="H42" s="180" t="s">
        <v>186</v>
      </c>
      <c r="I42" s="171">
        <v>500</v>
      </c>
      <c r="J42" s="171">
        <v>500</v>
      </c>
      <c r="K42" s="24"/>
      <c r="L42" s="24"/>
      <c r="M42" s="172">
        <v>500</v>
      </c>
      <c r="N42" s="24"/>
      <c r="O42" s="171"/>
      <c r="P42" s="171"/>
      <c r="Q42" s="171"/>
      <c r="R42" s="171"/>
      <c r="S42" s="171"/>
      <c r="T42" s="171"/>
      <c r="U42" s="171"/>
      <c r="V42" s="171"/>
      <c r="W42" s="171"/>
      <c r="X42" s="171"/>
    </row>
    <row r="43" customHeight="1" spans="1:24">
      <c r="A43" s="180" t="s">
        <v>69</v>
      </c>
      <c r="B43" s="180" t="s">
        <v>69</v>
      </c>
      <c r="C43" s="180" t="s">
        <v>258</v>
      </c>
      <c r="D43" s="180" t="s">
        <v>186</v>
      </c>
      <c r="E43" s="180" t="s">
        <v>121</v>
      </c>
      <c r="F43" s="180" t="s">
        <v>122</v>
      </c>
      <c r="G43" s="180" t="s">
        <v>259</v>
      </c>
      <c r="H43" s="180" t="s">
        <v>186</v>
      </c>
      <c r="I43" s="171">
        <v>500</v>
      </c>
      <c r="J43" s="171">
        <v>500</v>
      </c>
      <c r="K43" s="24"/>
      <c r="L43" s="24"/>
      <c r="M43" s="172">
        <v>500</v>
      </c>
      <c r="N43" s="24"/>
      <c r="O43" s="171"/>
      <c r="P43" s="171"/>
      <c r="Q43" s="171"/>
      <c r="R43" s="171"/>
      <c r="S43" s="171"/>
      <c r="T43" s="171"/>
      <c r="U43" s="171"/>
      <c r="V43" s="171"/>
      <c r="W43" s="171"/>
      <c r="X43" s="171"/>
    </row>
    <row r="44" customHeight="1" spans="1:24">
      <c r="A44" s="165" t="s">
        <v>181</v>
      </c>
      <c r="B44" s="166"/>
      <c r="C44" s="181"/>
      <c r="D44" s="181"/>
      <c r="E44" s="181"/>
      <c r="F44" s="181"/>
      <c r="G44" s="181"/>
      <c r="H44" s="182"/>
      <c r="I44" s="171">
        <v>3620757.64</v>
      </c>
      <c r="J44" s="171">
        <v>3620757.64</v>
      </c>
      <c r="K44" s="171"/>
      <c r="L44" s="171"/>
      <c r="M44" s="172">
        <v>3620757.64</v>
      </c>
      <c r="N44" s="171"/>
      <c r="O44" s="171"/>
      <c r="P44" s="171"/>
      <c r="Q44" s="171"/>
      <c r="R44" s="171"/>
      <c r="S44" s="171"/>
      <c r="T44" s="171"/>
      <c r="U44" s="171"/>
      <c r="V44" s="171"/>
      <c r="W44" s="171"/>
      <c r="X44" s="171"/>
    </row>
  </sheetData>
  <mergeCells count="31">
    <mergeCell ref="A2:X2"/>
    <mergeCell ref="A3:H3"/>
    <mergeCell ref="I4:X4"/>
    <mergeCell ref="J5:N5"/>
    <mergeCell ref="O5:Q5"/>
    <mergeCell ref="S5:X5"/>
    <mergeCell ref="A44:H4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topLeftCell="M1" workbookViewId="0">
      <pane ySplit="1" topLeftCell="A2" activePane="bottomLeft" state="frozen"/>
      <selection/>
      <selection pane="bottomLeft" activeCell="F24" sqref="F24"/>
    </sheetView>
  </sheetViews>
  <sheetFormatPr defaultColWidth="9.13888888888889" defaultRowHeight="14.25" customHeight="1"/>
  <cols>
    <col min="1" max="1" width="10.287037037037" style="1" customWidth="1"/>
    <col min="2" max="2" width="13.4259259259259" style="1" customWidth="1"/>
    <col min="3" max="3" width="32.8518518518519" style="1" customWidth="1"/>
    <col min="4" max="4" width="23.8518518518519" style="1" customWidth="1"/>
    <col min="5" max="5" width="11.1388888888889" style="1" customWidth="1"/>
    <col min="6" max="6" width="17.712962962963" style="1" customWidth="1"/>
    <col min="7" max="7" width="9.85185185185185" style="1" customWidth="1"/>
    <col min="8" max="8" width="17.712962962963" style="1" customWidth="1"/>
    <col min="9" max="13" width="20" style="1" customWidth="1"/>
    <col min="14" max="14" width="12.287037037037" style="1" customWidth="1"/>
    <col min="15" max="15" width="12.7037037037037" style="1" customWidth="1"/>
    <col min="16" max="16" width="11.1388888888889" style="1" customWidth="1"/>
    <col min="17" max="21" width="19.8518518518519" style="1" customWidth="1"/>
    <col min="22" max="22" width="20" style="1" customWidth="1"/>
    <col min="23" max="23" width="19.8518518518519" style="1" customWidth="1"/>
    <col min="24" max="26" width="9.13888888888889" style="1"/>
  </cols>
  <sheetData>
    <row r="1" customHeight="1" spans="2:23">
      <c r="B1" s="163"/>
      <c r="E1" s="2"/>
      <c r="F1" s="2"/>
      <c r="G1" s="2"/>
      <c r="H1" s="2"/>
      <c r="U1" s="163"/>
      <c r="W1" s="173" t="s">
        <v>260</v>
      </c>
    </row>
    <row r="2" ht="44" customHeight="1" spans="1:23">
      <c r="A2" s="4" t="str">
        <f>"2026"&amp;"年部门项目支出预算表"</f>
        <v>2026年部门项目支出预算表</v>
      </c>
      <c r="B2" s="4"/>
      <c r="C2" s="4"/>
      <c r="D2" s="4"/>
      <c r="E2" s="4"/>
      <c r="F2" s="4"/>
      <c r="G2" s="4"/>
      <c r="H2" s="4"/>
      <c r="I2" s="4"/>
      <c r="J2" s="4"/>
      <c r="K2" s="4"/>
      <c r="L2" s="4"/>
      <c r="M2" s="4"/>
      <c r="N2" s="4"/>
      <c r="O2" s="4"/>
      <c r="P2" s="4"/>
      <c r="Q2" s="4"/>
      <c r="R2" s="4"/>
      <c r="S2" s="4"/>
      <c r="T2" s="4"/>
      <c r="U2" s="4"/>
      <c r="V2" s="4"/>
      <c r="W2" s="4"/>
    </row>
    <row r="3" ht="46.5" customHeight="1" spans="1:23">
      <c r="A3" s="5" t="str">
        <f>"单位名称："&amp;"寻甸回族彝族自治县退役军人事务局"</f>
        <v>单位名称：寻甸回族彝族自治县退役军人事务局</v>
      </c>
      <c r="B3" s="6"/>
      <c r="C3" s="6"/>
      <c r="D3" s="6"/>
      <c r="E3" s="6"/>
      <c r="F3" s="6"/>
      <c r="G3" s="6"/>
      <c r="H3" s="6"/>
      <c r="I3" s="7"/>
      <c r="J3" s="7"/>
      <c r="K3" s="7"/>
      <c r="L3" s="7"/>
      <c r="M3" s="7"/>
      <c r="N3" s="7"/>
      <c r="O3" s="7"/>
      <c r="P3" s="7"/>
      <c r="Q3" s="7"/>
      <c r="U3" s="163"/>
      <c r="W3" s="174" t="s">
        <v>1</v>
      </c>
    </row>
    <row r="4" ht="13.5" customHeight="1" spans="1:23">
      <c r="A4" s="9" t="s">
        <v>261</v>
      </c>
      <c r="B4" s="10" t="s">
        <v>192</v>
      </c>
      <c r="C4" s="9" t="s">
        <v>193</v>
      </c>
      <c r="D4" s="9" t="s">
        <v>262</v>
      </c>
      <c r="E4" s="10" t="s">
        <v>194</v>
      </c>
      <c r="F4" s="10" t="s">
        <v>195</v>
      </c>
      <c r="G4" s="10" t="s">
        <v>263</v>
      </c>
      <c r="H4" s="10" t="s">
        <v>264</v>
      </c>
      <c r="I4" s="36" t="s">
        <v>55</v>
      </c>
      <c r="J4" s="11" t="s">
        <v>265</v>
      </c>
      <c r="K4" s="12"/>
      <c r="L4" s="12"/>
      <c r="M4" s="13"/>
      <c r="N4" s="11" t="s">
        <v>200</v>
      </c>
      <c r="O4" s="12"/>
      <c r="P4" s="13"/>
      <c r="Q4" s="10" t="s">
        <v>61</v>
      </c>
      <c r="R4" s="11" t="s">
        <v>62</v>
      </c>
      <c r="S4" s="12"/>
      <c r="T4" s="12"/>
      <c r="U4" s="12"/>
      <c r="V4" s="12"/>
      <c r="W4" s="13"/>
    </row>
    <row r="5" ht="21.75" customHeight="1" spans="1:23">
      <c r="A5" s="14"/>
      <c r="B5" s="164"/>
      <c r="C5" s="14"/>
      <c r="D5" s="14"/>
      <c r="E5" s="15"/>
      <c r="F5" s="15"/>
      <c r="G5" s="15"/>
      <c r="H5" s="15"/>
      <c r="I5" s="164"/>
      <c r="J5" s="167" t="s">
        <v>58</v>
      </c>
      <c r="K5" s="168"/>
      <c r="L5" s="10" t="s">
        <v>59</v>
      </c>
      <c r="M5" s="10" t="s">
        <v>60</v>
      </c>
      <c r="N5" s="10" t="s">
        <v>58</v>
      </c>
      <c r="O5" s="10" t="s">
        <v>59</v>
      </c>
      <c r="P5" s="10" t="s">
        <v>60</v>
      </c>
      <c r="Q5" s="15"/>
      <c r="R5" s="10" t="s">
        <v>57</v>
      </c>
      <c r="S5" s="10" t="s">
        <v>64</v>
      </c>
      <c r="T5" s="10" t="s">
        <v>206</v>
      </c>
      <c r="U5" s="10" t="s">
        <v>66</v>
      </c>
      <c r="V5" s="10" t="s">
        <v>67</v>
      </c>
      <c r="W5" s="10" t="s">
        <v>68</v>
      </c>
    </row>
    <row r="6" ht="21.75" customHeight="1" spans="1:23">
      <c r="A6" s="164"/>
      <c r="B6" s="164"/>
      <c r="C6" s="164"/>
      <c r="D6" s="164"/>
      <c r="E6" s="164"/>
      <c r="F6" s="164"/>
      <c r="G6" s="164"/>
      <c r="H6" s="164"/>
      <c r="I6" s="164"/>
      <c r="J6" s="169" t="s">
        <v>57</v>
      </c>
      <c r="K6" s="170"/>
      <c r="L6" s="164"/>
      <c r="M6" s="164"/>
      <c r="N6" s="164"/>
      <c r="O6" s="164"/>
      <c r="P6" s="164"/>
      <c r="Q6" s="164"/>
      <c r="R6" s="164"/>
      <c r="S6" s="164"/>
      <c r="T6" s="164"/>
      <c r="U6" s="164"/>
      <c r="V6" s="164"/>
      <c r="W6" s="164"/>
    </row>
    <row r="7" ht="21" customHeight="1" spans="1:23">
      <c r="A7" s="17"/>
      <c r="B7" s="19"/>
      <c r="C7" s="17"/>
      <c r="D7" s="17"/>
      <c r="E7" s="18"/>
      <c r="F7" s="18"/>
      <c r="G7" s="18"/>
      <c r="H7" s="18"/>
      <c r="I7" s="19"/>
      <c r="J7" s="155" t="s">
        <v>57</v>
      </c>
      <c r="K7" s="155" t="s">
        <v>266</v>
      </c>
      <c r="L7" s="18"/>
      <c r="M7" s="18"/>
      <c r="N7" s="18"/>
      <c r="O7" s="18"/>
      <c r="P7" s="18"/>
      <c r="Q7" s="18"/>
      <c r="R7" s="18"/>
      <c r="S7" s="18"/>
      <c r="T7" s="18"/>
      <c r="U7" s="19"/>
      <c r="V7" s="18"/>
      <c r="W7" s="18"/>
    </row>
    <row r="8" ht="39.75" customHeight="1" spans="1:23">
      <c r="A8" s="20">
        <v>1</v>
      </c>
      <c r="B8" s="20">
        <v>2</v>
      </c>
      <c r="C8" s="20">
        <v>3</v>
      </c>
      <c r="D8" s="20">
        <v>4</v>
      </c>
      <c r="E8" s="20">
        <v>5</v>
      </c>
      <c r="F8" s="20">
        <v>6</v>
      </c>
      <c r="G8" s="20">
        <v>7</v>
      </c>
      <c r="H8" s="20">
        <v>8</v>
      </c>
      <c r="I8" s="20">
        <v>9</v>
      </c>
      <c r="J8" s="20">
        <v>10</v>
      </c>
      <c r="K8" s="20">
        <v>11</v>
      </c>
      <c r="L8" s="158">
        <v>12</v>
      </c>
      <c r="M8" s="158">
        <v>13</v>
      </c>
      <c r="N8" s="158">
        <v>14</v>
      </c>
      <c r="O8" s="158">
        <v>15</v>
      </c>
      <c r="P8" s="158">
        <v>16</v>
      </c>
      <c r="Q8" s="158">
        <v>17</v>
      </c>
      <c r="R8" s="158">
        <v>18</v>
      </c>
      <c r="S8" s="158">
        <v>19</v>
      </c>
      <c r="T8" s="158">
        <v>20</v>
      </c>
      <c r="U8" s="20">
        <v>21</v>
      </c>
      <c r="V8" s="158">
        <v>22</v>
      </c>
      <c r="W8" s="20">
        <v>23</v>
      </c>
    </row>
    <row r="9" ht="15" customHeight="1" spans="1:23">
      <c r="A9" s="160" t="s">
        <v>267</v>
      </c>
      <c r="B9" s="160" t="s">
        <v>268</v>
      </c>
      <c r="C9" s="160" t="s">
        <v>269</v>
      </c>
      <c r="D9" s="160" t="s">
        <v>69</v>
      </c>
      <c r="E9" s="160" t="s">
        <v>121</v>
      </c>
      <c r="F9" s="160" t="s">
        <v>122</v>
      </c>
      <c r="G9" s="160" t="s">
        <v>248</v>
      </c>
      <c r="H9" s="160" t="s">
        <v>249</v>
      </c>
      <c r="I9" s="171">
        <v>20400</v>
      </c>
      <c r="J9" s="171">
        <v>20400</v>
      </c>
      <c r="K9" s="172">
        <v>20400</v>
      </c>
      <c r="L9" s="171"/>
      <c r="M9" s="171"/>
      <c r="N9" s="171"/>
      <c r="O9" s="171"/>
      <c r="P9" s="171"/>
      <c r="Q9" s="171"/>
      <c r="R9" s="171"/>
      <c r="S9" s="171"/>
      <c r="T9" s="171"/>
      <c r="U9" s="171"/>
      <c r="V9" s="171"/>
      <c r="W9" s="171"/>
    </row>
    <row r="10" ht="21.75" customHeight="1" spans="1:23">
      <c r="A10" s="160" t="s">
        <v>267</v>
      </c>
      <c r="B10" s="160" t="s">
        <v>270</v>
      </c>
      <c r="C10" s="160" t="s">
        <v>271</v>
      </c>
      <c r="D10" s="160" t="s">
        <v>69</v>
      </c>
      <c r="E10" s="160" t="s">
        <v>123</v>
      </c>
      <c r="F10" s="160" t="s">
        <v>124</v>
      </c>
      <c r="G10" s="160" t="s">
        <v>248</v>
      </c>
      <c r="H10" s="160" t="s">
        <v>249</v>
      </c>
      <c r="I10" s="171">
        <v>40000</v>
      </c>
      <c r="J10" s="171">
        <v>40000</v>
      </c>
      <c r="K10" s="172">
        <v>40000</v>
      </c>
      <c r="L10" s="171"/>
      <c r="M10" s="171"/>
      <c r="N10" s="171"/>
      <c r="O10" s="171"/>
      <c r="P10" s="171"/>
      <c r="Q10" s="171"/>
      <c r="R10" s="171"/>
      <c r="S10" s="171"/>
      <c r="T10" s="171"/>
      <c r="U10" s="171"/>
      <c r="V10" s="171"/>
      <c r="W10" s="171"/>
    </row>
    <row r="11" ht="18.75" customHeight="1" spans="1:23">
      <c r="A11" s="160" t="s">
        <v>272</v>
      </c>
      <c r="B11" s="160" t="s">
        <v>273</v>
      </c>
      <c r="C11" s="160" t="s">
        <v>274</v>
      </c>
      <c r="D11" s="160" t="s">
        <v>69</v>
      </c>
      <c r="E11" s="160" t="s">
        <v>113</v>
      </c>
      <c r="F11" s="160" t="s">
        <v>114</v>
      </c>
      <c r="G11" s="160" t="s">
        <v>275</v>
      </c>
      <c r="H11" s="160" t="s">
        <v>276</v>
      </c>
      <c r="I11" s="171"/>
      <c r="J11" s="171"/>
      <c r="K11" s="172"/>
      <c r="L11" s="171"/>
      <c r="M11" s="171"/>
      <c r="N11" s="171"/>
      <c r="O11" s="171"/>
      <c r="P11" s="171"/>
      <c r="Q11" s="171"/>
      <c r="R11" s="171"/>
      <c r="S11" s="171"/>
      <c r="T11" s="171"/>
      <c r="U11" s="171"/>
      <c r="V11" s="171"/>
      <c r="W11" s="171"/>
    </row>
    <row r="12" customHeight="1" spans="1:23">
      <c r="A12" s="160" t="s">
        <v>272</v>
      </c>
      <c r="B12" s="160" t="s">
        <v>277</v>
      </c>
      <c r="C12" s="160" t="s">
        <v>278</v>
      </c>
      <c r="D12" s="160" t="s">
        <v>69</v>
      </c>
      <c r="E12" s="160" t="s">
        <v>111</v>
      </c>
      <c r="F12" s="160" t="s">
        <v>112</v>
      </c>
      <c r="G12" s="160" t="s">
        <v>275</v>
      </c>
      <c r="H12" s="160" t="s">
        <v>276</v>
      </c>
      <c r="I12" s="171">
        <v>3000000</v>
      </c>
      <c r="J12" s="171">
        <v>3000000</v>
      </c>
      <c r="K12" s="172">
        <v>3000000</v>
      </c>
      <c r="L12" s="171"/>
      <c r="M12" s="171"/>
      <c r="N12" s="171"/>
      <c r="O12" s="171"/>
      <c r="P12" s="171"/>
      <c r="Q12" s="171"/>
      <c r="R12" s="171"/>
      <c r="S12" s="171"/>
      <c r="T12" s="171"/>
      <c r="U12" s="171"/>
      <c r="V12" s="171"/>
      <c r="W12" s="171"/>
    </row>
    <row r="13" customHeight="1" spans="1:23">
      <c r="A13" s="160" t="s">
        <v>272</v>
      </c>
      <c r="B13" s="160" t="s">
        <v>279</v>
      </c>
      <c r="C13" s="160" t="s">
        <v>280</v>
      </c>
      <c r="D13" s="160" t="s">
        <v>69</v>
      </c>
      <c r="E13" s="160" t="s">
        <v>113</v>
      </c>
      <c r="F13" s="160" t="s">
        <v>114</v>
      </c>
      <c r="G13" s="160" t="s">
        <v>275</v>
      </c>
      <c r="H13" s="160" t="s">
        <v>276</v>
      </c>
      <c r="I13" s="171">
        <v>150000</v>
      </c>
      <c r="J13" s="171">
        <v>150000</v>
      </c>
      <c r="K13" s="172">
        <v>150000</v>
      </c>
      <c r="L13" s="171"/>
      <c r="M13" s="171"/>
      <c r="N13" s="171"/>
      <c r="O13" s="171"/>
      <c r="P13" s="171"/>
      <c r="Q13" s="171"/>
      <c r="R13" s="171"/>
      <c r="S13" s="171"/>
      <c r="T13" s="171"/>
      <c r="U13" s="171"/>
      <c r="V13" s="171"/>
      <c r="W13" s="171"/>
    </row>
    <row r="14" customHeight="1" spans="1:23">
      <c r="A14" s="160" t="s">
        <v>272</v>
      </c>
      <c r="B14" s="160" t="s">
        <v>281</v>
      </c>
      <c r="C14" s="160" t="s">
        <v>282</v>
      </c>
      <c r="D14" s="160" t="s">
        <v>69</v>
      </c>
      <c r="E14" s="160" t="s">
        <v>115</v>
      </c>
      <c r="F14" s="160" t="s">
        <v>116</v>
      </c>
      <c r="G14" s="160" t="s">
        <v>275</v>
      </c>
      <c r="H14" s="160" t="s">
        <v>276</v>
      </c>
      <c r="I14" s="171">
        <v>387500</v>
      </c>
      <c r="J14" s="171">
        <v>387500</v>
      </c>
      <c r="K14" s="172">
        <v>387500</v>
      </c>
      <c r="L14" s="171"/>
      <c r="M14" s="171"/>
      <c r="N14" s="171"/>
      <c r="O14" s="171"/>
      <c r="P14" s="171"/>
      <c r="Q14" s="171"/>
      <c r="R14" s="171"/>
      <c r="S14" s="171"/>
      <c r="T14" s="171"/>
      <c r="U14" s="171"/>
      <c r="V14" s="171"/>
      <c r="W14" s="171"/>
    </row>
    <row r="15" customHeight="1" spans="1:23">
      <c r="A15" s="160" t="s">
        <v>272</v>
      </c>
      <c r="B15" s="160" t="s">
        <v>283</v>
      </c>
      <c r="C15" s="160" t="s">
        <v>284</v>
      </c>
      <c r="D15" s="160" t="s">
        <v>69</v>
      </c>
      <c r="E15" s="160" t="s">
        <v>105</v>
      </c>
      <c r="F15" s="160" t="s">
        <v>106</v>
      </c>
      <c r="G15" s="160" t="s">
        <v>275</v>
      </c>
      <c r="H15" s="160" t="s">
        <v>276</v>
      </c>
      <c r="I15" s="171">
        <v>600000</v>
      </c>
      <c r="J15" s="171">
        <v>600000</v>
      </c>
      <c r="K15" s="172">
        <v>600000</v>
      </c>
      <c r="L15" s="171"/>
      <c r="M15" s="171"/>
      <c r="N15" s="171"/>
      <c r="O15" s="171"/>
      <c r="P15" s="171"/>
      <c r="Q15" s="171"/>
      <c r="R15" s="171"/>
      <c r="S15" s="171"/>
      <c r="T15" s="171"/>
      <c r="U15" s="171"/>
      <c r="V15" s="171"/>
      <c r="W15" s="171"/>
    </row>
    <row r="16" customHeight="1" spans="1:23">
      <c r="A16" s="160" t="s">
        <v>272</v>
      </c>
      <c r="B16" s="160" t="s">
        <v>285</v>
      </c>
      <c r="C16" s="160" t="s">
        <v>286</v>
      </c>
      <c r="D16" s="160" t="s">
        <v>69</v>
      </c>
      <c r="E16" s="160" t="s">
        <v>107</v>
      </c>
      <c r="F16" s="160" t="s">
        <v>108</v>
      </c>
      <c r="G16" s="160" t="s">
        <v>275</v>
      </c>
      <c r="H16" s="160" t="s">
        <v>276</v>
      </c>
      <c r="I16" s="171">
        <v>1776400</v>
      </c>
      <c r="J16" s="171">
        <v>1776400</v>
      </c>
      <c r="K16" s="172">
        <v>1776400</v>
      </c>
      <c r="L16" s="171"/>
      <c r="M16" s="171"/>
      <c r="N16" s="171"/>
      <c r="O16" s="171"/>
      <c r="P16" s="171"/>
      <c r="Q16" s="171"/>
      <c r="R16" s="171"/>
      <c r="S16" s="171"/>
      <c r="T16" s="171"/>
      <c r="U16" s="171"/>
      <c r="V16" s="171"/>
      <c r="W16" s="171"/>
    </row>
    <row r="17" customHeight="1" spans="1:23">
      <c r="A17" s="160" t="s">
        <v>272</v>
      </c>
      <c r="B17" s="160" t="s">
        <v>287</v>
      </c>
      <c r="C17" s="160" t="s">
        <v>288</v>
      </c>
      <c r="D17" s="160" t="s">
        <v>69</v>
      </c>
      <c r="E17" s="160" t="s">
        <v>107</v>
      </c>
      <c r="F17" s="160" t="s">
        <v>108</v>
      </c>
      <c r="G17" s="160" t="s">
        <v>275</v>
      </c>
      <c r="H17" s="160" t="s">
        <v>276</v>
      </c>
      <c r="I17" s="171">
        <v>324500</v>
      </c>
      <c r="J17" s="171">
        <v>324500</v>
      </c>
      <c r="K17" s="172">
        <v>324500</v>
      </c>
      <c r="L17" s="171"/>
      <c r="M17" s="171"/>
      <c r="N17" s="171"/>
      <c r="O17" s="171"/>
      <c r="P17" s="171"/>
      <c r="Q17" s="171"/>
      <c r="R17" s="171"/>
      <c r="S17" s="171"/>
      <c r="T17" s="171"/>
      <c r="U17" s="171"/>
      <c r="V17" s="171"/>
      <c r="W17" s="171"/>
    </row>
    <row r="18" customHeight="1" spans="1:23">
      <c r="A18" s="160" t="s">
        <v>272</v>
      </c>
      <c r="B18" s="160" t="s">
        <v>289</v>
      </c>
      <c r="C18" s="160" t="s">
        <v>290</v>
      </c>
      <c r="D18" s="160" t="s">
        <v>69</v>
      </c>
      <c r="E18" s="160" t="s">
        <v>107</v>
      </c>
      <c r="F18" s="160" t="s">
        <v>108</v>
      </c>
      <c r="G18" s="160" t="s">
        <v>275</v>
      </c>
      <c r="H18" s="160" t="s">
        <v>276</v>
      </c>
      <c r="I18" s="171">
        <v>300000</v>
      </c>
      <c r="J18" s="171">
        <v>300000</v>
      </c>
      <c r="K18" s="172">
        <v>300000</v>
      </c>
      <c r="L18" s="171"/>
      <c r="M18" s="171"/>
      <c r="N18" s="171"/>
      <c r="O18" s="171"/>
      <c r="P18" s="171"/>
      <c r="Q18" s="171"/>
      <c r="R18" s="171"/>
      <c r="S18" s="171"/>
      <c r="T18" s="171"/>
      <c r="U18" s="171"/>
      <c r="V18" s="171"/>
      <c r="W18" s="171"/>
    </row>
    <row r="19" customHeight="1" spans="1:23">
      <c r="A19" s="160" t="s">
        <v>272</v>
      </c>
      <c r="B19" s="160" t="s">
        <v>291</v>
      </c>
      <c r="C19" s="160" t="s">
        <v>292</v>
      </c>
      <c r="D19" s="160" t="s">
        <v>69</v>
      </c>
      <c r="E19" s="160" t="s">
        <v>117</v>
      </c>
      <c r="F19" s="160" t="s">
        <v>118</v>
      </c>
      <c r="G19" s="160" t="s">
        <v>275</v>
      </c>
      <c r="H19" s="160" t="s">
        <v>276</v>
      </c>
      <c r="I19" s="171">
        <v>1018200</v>
      </c>
      <c r="J19" s="171">
        <v>1018200</v>
      </c>
      <c r="K19" s="172">
        <v>1018200</v>
      </c>
      <c r="L19" s="171"/>
      <c r="M19" s="171"/>
      <c r="N19" s="171"/>
      <c r="O19" s="171"/>
      <c r="P19" s="171"/>
      <c r="Q19" s="171"/>
      <c r="R19" s="171"/>
      <c r="S19" s="171"/>
      <c r="T19" s="171"/>
      <c r="U19" s="171"/>
      <c r="V19" s="171"/>
      <c r="W19" s="171"/>
    </row>
    <row r="20" customHeight="1" spans="1:23">
      <c r="A20" s="165" t="s">
        <v>181</v>
      </c>
      <c r="B20" s="166"/>
      <c r="C20" s="166"/>
      <c r="D20" s="166"/>
      <c r="E20" s="166"/>
      <c r="F20" s="166"/>
      <c r="G20" s="166"/>
      <c r="H20" s="49"/>
      <c r="I20" s="171">
        <v>7617000</v>
      </c>
      <c r="J20" s="171">
        <v>7617000</v>
      </c>
      <c r="K20" s="172">
        <v>7617000</v>
      </c>
      <c r="L20" s="171"/>
      <c r="M20" s="171"/>
      <c r="N20" s="171"/>
      <c r="O20" s="171"/>
      <c r="P20" s="171"/>
      <c r="Q20" s="171"/>
      <c r="R20" s="171"/>
      <c r="S20" s="171"/>
      <c r="T20" s="171"/>
      <c r="U20" s="171"/>
      <c r="V20" s="171"/>
      <c r="W20" s="171"/>
    </row>
    <row r="24" customHeight="1" spans="4:4">
      <c r="D24" s="1">
        <v>195722.16</v>
      </c>
    </row>
    <row r="32" customHeight="1" spans="2:4">
      <c r="B32" s="1">
        <v>11237757.64</v>
      </c>
      <c r="D32" s="1">
        <v>11237757.64</v>
      </c>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6"/>
  <sheetViews>
    <sheetView showZeros="0" workbookViewId="0">
      <pane ySplit="1" topLeftCell="A2" activePane="bottomLeft" state="frozen"/>
      <selection/>
      <selection pane="bottomLeft" activeCell="A1" sqref="A$1:N$1048576"/>
    </sheetView>
  </sheetViews>
  <sheetFormatPr defaultColWidth="9.13888888888889" defaultRowHeight="12" customHeight="1"/>
  <cols>
    <col min="1" max="1" width="34.287037037037" style="1" customWidth="1"/>
    <col min="2" max="2" width="29" style="1" customWidth="1"/>
    <col min="3" max="5" width="23.5740740740741" style="1" customWidth="1"/>
    <col min="6" max="6" width="11.287037037037" style="1" customWidth="1"/>
    <col min="7" max="7" width="25.1388888888889" style="1" customWidth="1"/>
    <col min="8" max="8" width="15.5740740740741" style="1" customWidth="1"/>
    <col min="9" max="9" width="13.4259259259259" style="1" customWidth="1"/>
    <col min="10" max="10" width="18.8518518518519" style="1" customWidth="1"/>
    <col min="11" max="14" width="9.13888888888889" style="1"/>
  </cols>
  <sheetData>
    <row r="1" customHeight="1" spans="10:10">
      <c r="J1" s="3" t="s">
        <v>293</v>
      </c>
    </row>
    <row r="2" ht="34" customHeight="1" spans="1:10">
      <c r="A2" s="153" t="str">
        <f>"2026"&amp;"年部门项目支出绩效目标表"</f>
        <v>2026年部门项目支出绩效目标表</v>
      </c>
      <c r="B2" s="4"/>
      <c r="C2" s="4"/>
      <c r="D2" s="4"/>
      <c r="E2" s="4"/>
      <c r="F2" s="154"/>
      <c r="G2" s="4"/>
      <c r="H2" s="154"/>
      <c r="I2" s="154"/>
      <c r="J2" s="4"/>
    </row>
    <row r="3" ht="39.75" customHeight="1" spans="1:1">
      <c r="A3" s="5" t="str">
        <f>"单位名称："&amp;"寻甸回族彝族自治县退役军人事务局"</f>
        <v>单位名称：寻甸回族彝族自治县退役军人事务局</v>
      </c>
    </row>
    <row r="4" ht="17.25" customHeight="1" spans="1:10">
      <c r="A4" s="155" t="s">
        <v>193</v>
      </c>
      <c r="B4" s="155" t="s">
        <v>294</v>
      </c>
      <c r="C4" s="155" t="s">
        <v>295</v>
      </c>
      <c r="D4" s="155" t="s">
        <v>296</v>
      </c>
      <c r="E4" s="155" t="s">
        <v>297</v>
      </c>
      <c r="F4" s="156" t="s">
        <v>298</v>
      </c>
      <c r="G4" s="155" t="s">
        <v>299</v>
      </c>
      <c r="H4" s="156" t="s">
        <v>300</v>
      </c>
      <c r="I4" s="156" t="s">
        <v>301</v>
      </c>
      <c r="J4" s="155" t="s">
        <v>302</v>
      </c>
    </row>
    <row r="5" ht="44.25" customHeight="1" spans="1:10">
      <c r="A5" s="157">
        <v>1</v>
      </c>
      <c r="B5" s="157">
        <v>2</v>
      </c>
      <c r="C5" s="157">
        <v>3</v>
      </c>
      <c r="D5" s="157">
        <v>4</v>
      </c>
      <c r="E5" s="157">
        <v>5</v>
      </c>
      <c r="F5" s="158">
        <v>6</v>
      </c>
      <c r="G5" s="157">
        <v>7</v>
      </c>
      <c r="H5" s="158">
        <v>8</v>
      </c>
      <c r="I5" s="158">
        <v>9</v>
      </c>
      <c r="J5" s="157">
        <v>10</v>
      </c>
    </row>
    <row r="6" ht="18.75" customHeight="1" spans="1:10">
      <c r="A6" s="159" t="s">
        <v>69</v>
      </c>
      <c r="B6" s="160">
        <v>11237757.64</v>
      </c>
      <c r="C6" s="160"/>
      <c r="D6" s="160"/>
      <c r="E6" s="161"/>
      <c r="F6" s="92"/>
      <c r="G6" s="161"/>
      <c r="H6" s="92"/>
      <c r="I6" s="92"/>
      <c r="J6" s="161"/>
    </row>
    <row r="7" ht="42" customHeight="1" spans="1:10">
      <c r="A7" s="162" t="s">
        <v>292</v>
      </c>
      <c r="B7" s="21" t="s">
        <v>303</v>
      </c>
      <c r="C7" s="21" t="s">
        <v>304</v>
      </c>
      <c r="D7" s="21" t="s">
        <v>305</v>
      </c>
      <c r="E7" s="159" t="s">
        <v>306</v>
      </c>
      <c r="F7" s="21" t="s">
        <v>307</v>
      </c>
      <c r="G7" s="159" t="s">
        <v>308</v>
      </c>
      <c r="H7" s="21" t="s">
        <v>309</v>
      </c>
      <c r="I7" s="21" t="s">
        <v>310</v>
      </c>
      <c r="J7" s="159" t="s">
        <v>311</v>
      </c>
    </row>
    <row r="8" ht="42" customHeight="1" spans="1:10">
      <c r="A8" s="162" t="s">
        <v>292</v>
      </c>
      <c r="B8" s="21" t="s">
        <v>303</v>
      </c>
      <c r="C8" s="21" t="s">
        <v>312</v>
      </c>
      <c r="D8" s="21" t="s">
        <v>313</v>
      </c>
      <c r="E8" s="159" t="s">
        <v>314</v>
      </c>
      <c r="F8" s="21" t="s">
        <v>315</v>
      </c>
      <c r="G8" s="159" t="s">
        <v>316</v>
      </c>
      <c r="H8" s="21" t="s">
        <v>309</v>
      </c>
      <c r="I8" s="21" t="s">
        <v>310</v>
      </c>
      <c r="J8" s="159" t="s">
        <v>317</v>
      </c>
    </row>
    <row r="9" customHeight="1" spans="1:10">
      <c r="A9" s="162" t="s">
        <v>292</v>
      </c>
      <c r="B9" s="21" t="s">
        <v>303</v>
      </c>
      <c r="C9" s="21" t="s">
        <v>318</v>
      </c>
      <c r="D9" s="21" t="s">
        <v>319</v>
      </c>
      <c r="E9" s="159" t="s">
        <v>320</v>
      </c>
      <c r="F9" s="21" t="s">
        <v>315</v>
      </c>
      <c r="G9" s="159" t="s">
        <v>316</v>
      </c>
      <c r="H9" s="21" t="s">
        <v>309</v>
      </c>
      <c r="I9" s="21" t="s">
        <v>310</v>
      </c>
      <c r="J9" s="159" t="s">
        <v>321</v>
      </c>
    </row>
    <row r="10" customHeight="1" spans="1:10">
      <c r="A10" s="162" t="s">
        <v>292</v>
      </c>
      <c r="B10" s="21" t="s">
        <v>303</v>
      </c>
      <c r="C10" s="21" t="s">
        <v>322</v>
      </c>
      <c r="D10" s="21" t="s">
        <v>323</v>
      </c>
      <c r="E10" s="159" t="s">
        <v>324</v>
      </c>
      <c r="F10" s="21" t="s">
        <v>315</v>
      </c>
      <c r="G10" s="159" t="s">
        <v>316</v>
      </c>
      <c r="H10" s="21" t="s">
        <v>309</v>
      </c>
      <c r="I10" s="21" t="s">
        <v>310</v>
      </c>
      <c r="J10" s="159" t="s">
        <v>325</v>
      </c>
    </row>
    <row r="11" customHeight="1" spans="1:10">
      <c r="A11" s="162" t="s">
        <v>269</v>
      </c>
      <c r="B11" s="21" t="s">
        <v>326</v>
      </c>
      <c r="C11" s="21" t="s">
        <v>304</v>
      </c>
      <c r="D11" s="21" t="s">
        <v>305</v>
      </c>
      <c r="E11" s="159" t="s">
        <v>327</v>
      </c>
      <c r="F11" s="21" t="s">
        <v>307</v>
      </c>
      <c r="G11" s="159" t="s">
        <v>94</v>
      </c>
      <c r="H11" s="21" t="s">
        <v>328</v>
      </c>
      <c r="I11" s="21" t="s">
        <v>310</v>
      </c>
      <c r="J11" s="159" t="s">
        <v>329</v>
      </c>
    </row>
    <row r="12" customHeight="1" spans="1:10">
      <c r="A12" s="162" t="s">
        <v>269</v>
      </c>
      <c r="B12" s="21" t="s">
        <v>326</v>
      </c>
      <c r="C12" s="21" t="s">
        <v>312</v>
      </c>
      <c r="D12" s="21" t="s">
        <v>313</v>
      </c>
      <c r="E12" s="159" t="s">
        <v>330</v>
      </c>
      <c r="F12" s="21" t="s">
        <v>307</v>
      </c>
      <c r="G12" s="159" t="s">
        <v>331</v>
      </c>
      <c r="H12" s="21" t="s">
        <v>332</v>
      </c>
      <c r="I12" s="21" t="s">
        <v>333</v>
      </c>
      <c r="J12" s="159" t="s">
        <v>334</v>
      </c>
    </row>
    <row r="13" customHeight="1" spans="1:10">
      <c r="A13" s="162" t="s">
        <v>269</v>
      </c>
      <c r="B13" s="21" t="s">
        <v>326</v>
      </c>
      <c r="C13" s="21" t="s">
        <v>318</v>
      </c>
      <c r="D13" s="21">
        <v>9714892.86</v>
      </c>
      <c r="E13" s="159" t="s">
        <v>335</v>
      </c>
      <c r="F13" s="21" t="s">
        <v>315</v>
      </c>
      <c r="G13" s="159" t="s">
        <v>336</v>
      </c>
      <c r="H13" s="21" t="s">
        <v>309</v>
      </c>
      <c r="I13" s="21" t="s">
        <v>310</v>
      </c>
      <c r="J13" s="159" t="s">
        <v>337</v>
      </c>
    </row>
    <row r="14" customHeight="1" spans="1:10">
      <c r="A14" s="162" t="s">
        <v>269</v>
      </c>
      <c r="B14" s="21" t="s">
        <v>326</v>
      </c>
      <c r="C14" s="21" t="s">
        <v>322</v>
      </c>
      <c r="D14" s="21">
        <v>1327142.62</v>
      </c>
      <c r="E14" s="159" t="s">
        <v>330</v>
      </c>
      <c r="F14" s="21" t="s">
        <v>307</v>
      </c>
      <c r="G14" s="159" t="s">
        <v>331</v>
      </c>
      <c r="H14" s="21" t="s">
        <v>332</v>
      </c>
      <c r="I14" s="21" t="s">
        <v>333</v>
      </c>
      <c r="J14" s="159" t="s">
        <v>334</v>
      </c>
    </row>
    <row r="15" customHeight="1" spans="1:10">
      <c r="A15" s="162" t="s">
        <v>290</v>
      </c>
      <c r="B15" s="21" t="s">
        <v>338</v>
      </c>
      <c r="C15" s="21" t="s">
        <v>304</v>
      </c>
      <c r="D15" s="21" t="s">
        <v>305</v>
      </c>
      <c r="E15" s="159" t="s">
        <v>339</v>
      </c>
      <c r="F15" s="21" t="s">
        <v>307</v>
      </c>
      <c r="G15" s="159" t="s">
        <v>308</v>
      </c>
      <c r="H15" s="21" t="s">
        <v>309</v>
      </c>
      <c r="I15" s="21" t="s">
        <v>310</v>
      </c>
      <c r="J15" s="159" t="s">
        <v>340</v>
      </c>
    </row>
    <row r="16" customHeight="1" spans="1:10">
      <c r="A16" s="162" t="s">
        <v>290</v>
      </c>
      <c r="B16" s="21" t="s">
        <v>338</v>
      </c>
      <c r="C16" s="21" t="s">
        <v>312</v>
      </c>
      <c r="D16" s="21" t="s">
        <v>313</v>
      </c>
      <c r="E16" s="159" t="s">
        <v>314</v>
      </c>
      <c r="F16" s="21" t="s">
        <v>315</v>
      </c>
      <c r="G16" s="159" t="s">
        <v>316</v>
      </c>
      <c r="H16" s="21" t="s">
        <v>309</v>
      </c>
      <c r="I16" s="21" t="s">
        <v>310</v>
      </c>
      <c r="J16" s="159" t="s">
        <v>317</v>
      </c>
    </row>
    <row r="17" customHeight="1" spans="1:10">
      <c r="A17" s="162" t="s">
        <v>290</v>
      </c>
      <c r="B17" s="21" t="s">
        <v>338</v>
      </c>
      <c r="C17" s="21" t="s">
        <v>318</v>
      </c>
      <c r="D17" s="21" t="s">
        <v>319</v>
      </c>
      <c r="E17" s="159" t="s">
        <v>320</v>
      </c>
      <c r="F17" s="21" t="s">
        <v>315</v>
      </c>
      <c r="G17" s="159" t="s">
        <v>316</v>
      </c>
      <c r="H17" s="21" t="s">
        <v>309</v>
      </c>
      <c r="I17" s="21" t="s">
        <v>310</v>
      </c>
      <c r="J17" s="159" t="s">
        <v>321</v>
      </c>
    </row>
    <row r="18" customHeight="1" spans="1:10">
      <c r="A18" s="162" t="s">
        <v>290</v>
      </c>
      <c r="B18" s="21" t="s">
        <v>338</v>
      </c>
      <c r="C18" s="21" t="s">
        <v>322</v>
      </c>
      <c r="D18" s="21" t="s">
        <v>323</v>
      </c>
      <c r="E18" s="159" t="s">
        <v>324</v>
      </c>
      <c r="F18" s="21" t="s">
        <v>315</v>
      </c>
      <c r="G18" s="159" t="s">
        <v>316</v>
      </c>
      <c r="H18" s="21" t="s">
        <v>309</v>
      </c>
      <c r="I18" s="21" t="s">
        <v>310</v>
      </c>
      <c r="J18" s="159" t="s">
        <v>325</v>
      </c>
    </row>
    <row r="19" customHeight="1" spans="1:10">
      <c r="A19" s="162" t="s">
        <v>280</v>
      </c>
      <c r="B19" s="21" t="s">
        <v>341</v>
      </c>
      <c r="C19" s="21" t="s">
        <v>304</v>
      </c>
      <c r="D19" s="21" t="s">
        <v>305</v>
      </c>
      <c r="E19" s="159" t="s">
        <v>306</v>
      </c>
      <c r="F19" s="21" t="s">
        <v>307</v>
      </c>
      <c r="G19" s="159" t="s">
        <v>308</v>
      </c>
      <c r="H19" s="21" t="s">
        <v>309</v>
      </c>
      <c r="I19" s="21" t="s">
        <v>310</v>
      </c>
      <c r="J19" s="159" t="s">
        <v>311</v>
      </c>
    </row>
    <row r="20" customHeight="1" spans="1:10">
      <c r="A20" s="162" t="s">
        <v>280</v>
      </c>
      <c r="B20" s="21" t="s">
        <v>341</v>
      </c>
      <c r="C20" s="21" t="s">
        <v>312</v>
      </c>
      <c r="D20" s="21" t="s">
        <v>313</v>
      </c>
      <c r="E20" s="159" t="s">
        <v>324</v>
      </c>
      <c r="F20" s="21" t="s">
        <v>315</v>
      </c>
      <c r="G20" s="159" t="s">
        <v>316</v>
      </c>
      <c r="H20" s="21" t="s">
        <v>309</v>
      </c>
      <c r="I20" s="21" t="s">
        <v>310</v>
      </c>
      <c r="J20" s="159" t="s">
        <v>325</v>
      </c>
    </row>
    <row r="21" customHeight="1" spans="1:10">
      <c r="A21" s="162" t="s">
        <v>280</v>
      </c>
      <c r="B21" s="21" t="s">
        <v>341</v>
      </c>
      <c r="C21" s="21" t="s">
        <v>318</v>
      </c>
      <c r="D21" s="21" t="s">
        <v>319</v>
      </c>
      <c r="E21" s="159" t="s">
        <v>320</v>
      </c>
      <c r="F21" s="21" t="s">
        <v>315</v>
      </c>
      <c r="G21" s="159" t="s">
        <v>316</v>
      </c>
      <c r="H21" s="21" t="s">
        <v>309</v>
      </c>
      <c r="I21" s="21" t="s">
        <v>310</v>
      </c>
      <c r="J21" s="159" t="s">
        <v>321</v>
      </c>
    </row>
    <row r="22" customHeight="1" spans="1:10">
      <c r="A22" s="162" t="s">
        <v>280</v>
      </c>
      <c r="B22" s="21" t="s">
        <v>341</v>
      </c>
      <c r="C22" s="21" t="s">
        <v>322</v>
      </c>
      <c r="D22" s="21" t="s">
        <v>323</v>
      </c>
      <c r="E22" s="159" t="s">
        <v>314</v>
      </c>
      <c r="F22" s="21" t="s">
        <v>315</v>
      </c>
      <c r="G22" s="159" t="s">
        <v>316</v>
      </c>
      <c r="H22" s="21" t="s">
        <v>309</v>
      </c>
      <c r="I22" s="21" t="s">
        <v>310</v>
      </c>
      <c r="J22" s="159" t="s">
        <v>317</v>
      </c>
    </row>
    <row r="23" customHeight="1" spans="1:10">
      <c r="A23" s="162" t="s">
        <v>288</v>
      </c>
      <c r="B23" s="21" t="s">
        <v>342</v>
      </c>
      <c r="C23" s="21" t="s">
        <v>304</v>
      </c>
      <c r="D23" s="21" t="s">
        <v>305</v>
      </c>
      <c r="E23" s="159" t="s">
        <v>343</v>
      </c>
      <c r="F23" s="21" t="s">
        <v>307</v>
      </c>
      <c r="G23" s="159" t="s">
        <v>308</v>
      </c>
      <c r="H23" s="21" t="s">
        <v>309</v>
      </c>
      <c r="I23" s="21" t="s">
        <v>310</v>
      </c>
      <c r="J23" s="159" t="s">
        <v>344</v>
      </c>
    </row>
    <row r="24" customHeight="1" spans="1:10">
      <c r="A24" s="162" t="s">
        <v>288</v>
      </c>
      <c r="B24" s="21" t="s">
        <v>342</v>
      </c>
      <c r="C24" s="21" t="s">
        <v>312</v>
      </c>
      <c r="D24" s="21">
        <v>195722.16</v>
      </c>
      <c r="E24" s="159" t="s">
        <v>324</v>
      </c>
      <c r="F24" s="21" t="s">
        <v>315</v>
      </c>
      <c r="G24" s="159" t="s">
        <v>316</v>
      </c>
      <c r="H24" s="21" t="s">
        <v>309</v>
      </c>
      <c r="I24" s="21" t="s">
        <v>310</v>
      </c>
      <c r="J24" s="159" t="s">
        <v>325</v>
      </c>
    </row>
    <row r="25" customHeight="1" spans="1:10">
      <c r="A25" s="162" t="s">
        <v>288</v>
      </c>
      <c r="B25" s="21" t="s">
        <v>342</v>
      </c>
      <c r="C25" s="21" t="s">
        <v>318</v>
      </c>
      <c r="D25" s="21" t="s">
        <v>319</v>
      </c>
      <c r="E25" s="159" t="s">
        <v>320</v>
      </c>
      <c r="F25" s="21" t="s">
        <v>315</v>
      </c>
      <c r="G25" s="159" t="s">
        <v>316</v>
      </c>
      <c r="H25" s="21" t="s">
        <v>309</v>
      </c>
      <c r="I25" s="21" t="s">
        <v>310</v>
      </c>
      <c r="J25" s="159" t="s">
        <v>321</v>
      </c>
    </row>
    <row r="26" customHeight="1" spans="1:10">
      <c r="A26" s="162" t="s">
        <v>288</v>
      </c>
      <c r="B26" s="21" t="s">
        <v>342</v>
      </c>
      <c r="C26" s="21" t="s">
        <v>322</v>
      </c>
      <c r="D26" s="21" t="s">
        <v>323</v>
      </c>
      <c r="E26" s="159" t="s">
        <v>314</v>
      </c>
      <c r="F26" s="21" t="s">
        <v>315</v>
      </c>
      <c r="G26" s="159" t="s">
        <v>316</v>
      </c>
      <c r="H26" s="21" t="s">
        <v>309</v>
      </c>
      <c r="I26" s="21" t="s">
        <v>310</v>
      </c>
      <c r="J26" s="159" t="s">
        <v>317</v>
      </c>
    </row>
    <row r="27" customHeight="1" spans="1:10">
      <c r="A27" s="162" t="s">
        <v>271</v>
      </c>
      <c r="B27" s="21" t="s">
        <v>345</v>
      </c>
      <c r="C27" s="21" t="s">
        <v>304</v>
      </c>
      <c r="D27" s="21" t="s">
        <v>305</v>
      </c>
      <c r="E27" s="159" t="s">
        <v>306</v>
      </c>
      <c r="F27" s="21" t="s">
        <v>307</v>
      </c>
      <c r="G27" s="159" t="s">
        <v>308</v>
      </c>
      <c r="H27" s="21" t="s">
        <v>309</v>
      </c>
      <c r="I27" s="21" t="s">
        <v>310</v>
      </c>
      <c r="J27" s="159" t="s">
        <v>346</v>
      </c>
    </row>
    <row r="28" customHeight="1" spans="1:10">
      <c r="A28" s="162" t="s">
        <v>271</v>
      </c>
      <c r="B28" s="21" t="s">
        <v>345</v>
      </c>
      <c r="C28" s="21" t="s">
        <v>312</v>
      </c>
      <c r="D28" s="21" t="s">
        <v>313</v>
      </c>
      <c r="E28" s="159" t="s">
        <v>324</v>
      </c>
      <c r="F28" s="21" t="s">
        <v>315</v>
      </c>
      <c r="G28" s="159" t="s">
        <v>316</v>
      </c>
      <c r="H28" s="21" t="s">
        <v>309</v>
      </c>
      <c r="I28" s="21" t="s">
        <v>310</v>
      </c>
      <c r="J28" s="159" t="s">
        <v>347</v>
      </c>
    </row>
    <row r="29" customHeight="1" spans="1:10">
      <c r="A29" s="162" t="s">
        <v>271</v>
      </c>
      <c r="B29" s="21" t="s">
        <v>345</v>
      </c>
      <c r="C29" s="21" t="s">
        <v>318</v>
      </c>
      <c r="D29" s="21" t="s">
        <v>319</v>
      </c>
      <c r="E29" s="159" t="s">
        <v>320</v>
      </c>
      <c r="F29" s="21" t="s">
        <v>315</v>
      </c>
      <c r="G29" s="159" t="s">
        <v>348</v>
      </c>
      <c r="H29" s="21" t="s">
        <v>309</v>
      </c>
      <c r="I29" s="21" t="s">
        <v>310</v>
      </c>
      <c r="J29" s="159" t="s">
        <v>321</v>
      </c>
    </row>
    <row r="30" customHeight="1" spans="1:10">
      <c r="A30" s="162" t="s">
        <v>271</v>
      </c>
      <c r="B30" s="21" t="s">
        <v>345</v>
      </c>
      <c r="C30" s="21" t="s">
        <v>322</v>
      </c>
      <c r="D30" s="21" t="s">
        <v>323</v>
      </c>
      <c r="E30" s="159" t="s">
        <v>324</v>
      </c>
      <c r="F30" s="21" t="s">
        <v>315</v>
      </c>
      <c r="G30" s="159" t="s">
        <v>316</v>
      </c>
      <c r="H30" s="21" t="s">
        <v>309</v>
      </c>
      <c r="I30" s="21" t="s">
        <v>310</v>
      </c>
      <c r="J30" s="159" t="s">
        <v>347</v>
      </c>
    </row>
    <row r="31" customHeight="1" spans="1:10">
      <c r="A31" s="162" t="s">
        <v>282</v>
      </c>
      <c r="B31" s="21" t="s">
        <v>349</v>
      </c>
      <c r="C31" s="21" t="s">
        <v>304</v>
      </c>
      <c r="D31" s="21" t="s">
        <v>305</v>
      </c>
      <c r="E31" s="159" t="s">
        <v>306</v>
      </c>
      <c r="F31" s="21" t="s">
        <v>307</v>
      </c>
      <c r="G31" s="159" t="s">
        <v>308</v>
      </c>
      <c r="H31" s="21" t="s">
        <v>309</v>
      </c>
      <c r="I31" s="21" t="s">
        <v>310</v>
      </c>
      <c r="J31" s="159" t="s">
        <v>311</v>
      </c>
    </row>
    <row r="32" customHeight="1" spans="1:10">
      <c r="A32" s="162" t="s">
        <v>282</v>
      </c>
      <c r="B32" s="21"/>
      <c r="C32" s="21" t="s">
        <v>312</v>
      </c>
      <c r="D32" s="21">
        <v>11237757.64</v>
      </c>
      <c r="E32" s="159" t="s">
        <v>314</v>
      </c>
      <c r="F32" s="21" t="s">
        <v>315</v>
      </c>
      <c r="G32" s="159" t="s">
        <v>316</v>
      </c>
      <c r="H32" s="21" t="s">
        <v>309</v>
      </c>
      <c r="I32" s="21" t="s">
        <v>310</v>
      </c>
      <c r="J32" s="159" t="s">
        <v>317</v>
      </c>
    </row>
    <row r="33" customHeight="1" spans="1:10">
      <c r="A33" s="162" t="s">
        <v>282</v>
      </c>
      <c r="B33" s="21" t="s">
        <v>349</v>
      </c>
      <c r="C33" s="21" t="s">
        <v>318</v>
      </c>
      <c r="D33" s="21" t="s">
        <v>319</v>
      </c>
      <c r="E33" s="159" t="s">
        <v>320</v>
      </c>
      <c r="F33" s="21" t="s">
        <v>315</v>
      </c>
      <c r="G33" s="159" t="s">
        <v>316</v>
      </c>
      <c r="H33" s="21" t="s">
        <v>309</v>
      </c>
      <c r="I33" s="21" t="s">
        <v>310</v>
      </c>
      <c r="J33" s="159" t="s">
        <v>321</v>
      </c>
    </row>
    <row r="34" customHeight="1" spans="1:10">
      <c r="A34" s="162" t="s">
        <v>282</v>
      </c>
      <c r="B34" s="21" t="s">
        <v>349</v>
      </c>
      <c r="C34" s="21" t="s">
        <v>322</v>
      </c>
      <c r="D34" s="21" t="s">
        <v>323</v>
      </c>
      <c r="E34" s="159" t="s">
        <v>324</v>
      </c>
      <c r="F34" s="21" t="s">
        <v>315</v>
      </c>
      <c r="G34" s="159" t="s">
        <v>316</v>
      </c>
      <c r="H34" s="21" t="s">
        <v>309</v>
      </c>
      <c r="I34" s="21" t="s">
        <v>310</v>
      </c>
      <c r="J34" s="159" t="s">
        <v>325</v>
      </c>
    </row>
    <row r="35" customHeight="1" spans="1:10">
      <c r="A35" s="162" t="s">
        <v>284</v>
      </c>
      <c r="B35" s="21" t="s">
        <v>350</v>
      </c>
      <c r="C35" s="21" t="s">
        <v>304</v>
      </c>
      <c r="D35" s="21" t="s">
        <v>305</v>
      </c>
      <c r="E35" s="159" t="s">
        <v>306</v>
      </c>
      <c r="F35" s="21" t="s">
        <v>307</v>
      </c>
      <c r="G35" s="159" t="s">
        <v>308</v>
      </c>
      <c r="H35" s="21" t="s">
        <v>309</v>
      </c>
      <c r="I35" s="21" t="s">
        <v>310</v>
      </c>
      <c r="J35" s="159" t="s">
        <v>311</v>
      </c>
    </row>
    <row r="36" customHeight="1" spans="1:10">
      <c r="A36" s="162" t="s">
        <v>284</v>
      </c>
      <c r="B36" s="21" t="s">
        <v>350</v>
      </c>
      <c r="C36" s="21" t="s">
        <v>312</v>
      </c>
      <c r="D36" s="21" t="s">
        <v>313</v>
      </c>
      <c r="E36" s="159" t="s">
        <v>314</v>
      </c>
      <c r="F36" s="21" t="s">
        <v>315</v>
      </c>
      <c r="G36" s="159" t="s">
        <v>316</v>
      </c>
      <c r="H36" s="21" t="s">
        <v>309</v>
      </c>
      <c r="I36" s="21" t="s">
        <v>310</v>
      </c>
      <c r="J36" s="159" t="s">
        <v>317</v>
      </c>
    </row>
    <row r="37" customHeight="1" spans="1:10">
      <c r="A37" s="162" t="s">
        <v>284</v>
      </c>
      <c r="B37" s="21" t="s">
        <v>350</v>
      </c>
      <c r="C37" s="21" t="s">
        <v>318</v>
      </c>
      <c r="D37" s="21" t="s">
        <v>319</v>
      </c>
      <c r="E37" s="159" t="s">
        <v>320</v>
      </c>
      <c r="F37" s="21" t="s">
        <v>315</v>
      </c>
      <c r="G37" s="159" t="s">
        <v>316</v>
      </c>
      <c r="H37" s="21" t="s">
        <v>309</v>
      </c>
      <c r="I37" s="21" t="s">
        <v>310</v>
      </c>
      <c r="J37" s="159" t="s">
        <v>321</v>
      </c>
    </row>
    <row r="38" customHeight="1" spans="1:10">
      <c r="A38" s="162" t="s">
        <v>284</v>
      </c>
      <c r="B38" s="21" t="s">
        <v>350</v>
      </c>
      <c r="C38" s="21" t="s">
        <v>322</v>
      </c>
      <c r="D38" s="21" t="s">
        <v>323</v>
      </c>
      <c r="E38" s="159" t="s">
        <v>324</v>
      </c>
      <c r="F38" s="21" t="s">
        <v>315</v>
      </c>
      <c r="G38" s="159" t="s">
        <v>316</v>
      </c>
      <c r="H38" s="21" t="s">
        <v>309</v>
      </c>
      <c r="I38" s="21" t="s">
        <v>310</v>
      </c>
      <c r="J38" s="159" t="s">
        <v>325</v>
      </c>
    </row>
    <row r="39" customHeight="1" spans="1:10">
      <c r="A39" s="162" t="s">
        <v>278</v>
      </c>
      <c r="B39" s="21" t="s">
        <v>303</v>
      </c>
      <c r="C39" s="21" t="s">
        <v>304</v>
      </c>
      <c r="D39" s="21" t="s">
        <v>305</v>
      </c>
      <c r="E39" s="159" t="s">
        <v>306</v>
      </c>
      <c r="F39" s="21" t="s">
        <v>307</v>
      </c>
      <c r="G39" s="159" t="s">
        <v>308</v>
      </c>
      <c r="H39" s="21" t="s">
        <v>309</v>
      </c>
      <c r="I39" s="21" t="s">
        <v>310</v>
      </c>
      <c r="J39" s="159" t="s">
        <v>311</v>
      </c>
    </row>
    <row r="40" customHeight="1" spans="1:10">
      <c r="A40" s="162" t="s">
        <v>278</v>
      </c>
      <c r="B40" s="21" t="s">
        <v>303</v>
      </c>
      <c r="C40" s="21" t="s">
        <v>312</v>
      </c>
      <c r="D40" s="21" t="s">
        <v>313</v>
      </c>
      <c r="E40" s="159" t="s">
        <v>314</v>
      </c>
      <c r="F40" s="21" t="s">
        <v>315</v>
      </c>
      <c r="G40" s="159" t="s">
        <v>316</v>
      </c>
      <c r="H40" s="21" t="s">
        <v>309</v>
      </c>
      <c r="I40" s="21" t="s">
        <v>310</v>
      </c>
      <c r="J40" s="159" t="s">
        <v>317</v>
      </c>
    </row>
    <row r="41" customHeight="1" spans="1:10">
      <c r="A41" s="162" t="s">
        <v>278</v>
      </c>
      <c r="B41" s="21" t="s">
        <v>303</v>
      </c>
      <c r="C41" s="21" t="s">
        <v>318</v>
      </c>
      <c r="D41" s="21" t="s">
        <v>319</v>
      </c>
      <c r="E41" s="159" t="s">
        <v>320</v>
      </c>
      <c r="F41" s="21" t="s">
        <v>315</v>
      </c>
      <c r="G41" s="159" t="s">
        <v>316</v>
      </c>
      <c r="H41" s="21" t="s">
        <v>309</v>
      </c>
      <c r="I41" s="21" t="s">
        <v>310</v>
      </c>
      <c r="J41" s="159" t="s">
        <v>321</v>
      </c>
    </row>
    <row r="42" customHeight="1" spans="1:10">
      <c r="A42" s="162" t="s">
        <v>278</v>
      </c>
      <c r="B42" s="21" t="s">
        <v>303</v>
      </c>
      <c r="C42" s="21" t="s">
        <v>322</v>
      </c>
      <c r="D42" s="21" t="s">
        <v>323</v>
      </c>
      <c r="E42" s="159" t="s">
        <v>324</v>
      </c>
      <c r="F42" s="21" t="s">
        <v>315</v>
      </c>
      <c r="G42" s="159" t="s">
        <v>316</v>
      </c>
      <c r="H42" s="21" t="s">
        <v>309</v>
      </c>
      <c r="I42" s="21" t="s">
        <v>310</v>
      </c>
      <c r="J42" s="159" t="s">
        <v>325</v>
      </c>
    </row>
    <row r="43" customHeight="1" spans="1:10">
      <c r="A43" s="162" t="s">
        <v>286</v>
      </c>
      <c r="B43" s="21" t="s">
        <v>351</v>
      </c>
      <c r="C43" s="21" t="s">
        <v>304</v>
      </c>
      <c r="D43" s="21" t="s">
        <v>305</v>
      </c>
      <c r="E43" s="159" t="s">
        <v>343</v>
      </c>
      <c r="F43" s="21" t="s">
        <v>307</v>
      </c>
      <c r="G43" s="159" t="s">
        <v>308</v>
      </c>
      <c r="H43" s="21" t="s">
        <v>309</v>
      </c>
      <c r="I43" s="21" t="s">
        <v>310</v>
      </c>
      <c r="J43" s="159" t="s">
        <v>344</v>
      </c>
    </row>
    <row r="44" customHeight="1" spans="1:10">
      <c r="A44" s="162" t="s">
        <v>286</v>
      </c>
      <c r="B44" s="21" t="s">
        <v>351</v>
      </c>
      <c r="C44" s="21" t="s">
        <v>312</v>
      </c>
      <c r="D44" s="21" t="s">
        <v>313</v>
      </c>
      <c r="E44" s="159" t="s">
        <v>314</v>
      </c>
      <c r="F44" s="21" t="s">
        <v>315</v>
      </c>
      <c r="G44" s="159" t="s">
        <v>316</v>
      </c>
      <c r="H44" s="21" t="s">
        <v>309</v>
      </c>
      <c r="I44" s="21" t="s">
        <v>310</v>
      </c>
      <c r="J44" s="159" t="s">
        <v>317</v>
      </c>
    </row>
    <row r="45" customHeight="1" spans="1:10">
      <c r="A45" s="162" t="s">
        <v>286</v>
      </c>
      <c r="B45" s="21" t="s">
        <v>351</v>
      </c>
      <c r="C45" s="21" t="s">
        <v>318</v>
      </c>
      <c r="D45" s="21" t="s">
        <v>319</v>
      </c>
      <c r="E45" s="159" t="s">
        <v>320</v>
      </c>
      <c r="F45" s="21" t="s">
        <v>315</v>
      </c>
      <c r="G45" s="159" t="s">
        <v>316</v>
      </c>
      <c r="H45" s="21" t="s">
        <v>309</v>
      </c>
      <c r="I45" s="21" t="s">
        <v>310</v>
      </c>
      <c r="J45" s="159" t="s">
        <v>321</v>
      </c>
    </row>
    <row r="46" customHeight="1" spans="1:10">
      <c r="A46" s="162" t="s">
        <v>286</v>
      </c>
      <c r="B46" s="21" t="s">
        <v>351</v>
      </c>
      <c r="C46" s="21" t="s">
        <v>322</v>
      </c>
      <c r="D46" s="21" t="s">
        <v>323</v>
      </c>
      <c r="E46" s="159" t="s">
        <v>324</v>
      </c>
      <c r="F46" s="21" t="s">
        <v>315</v>
      </c>
      <c r="G46" s="159" t="s">
        <v>316</v>
      </c>
      <c r="H46" s="21" t="s">
        <v>309</v>
      </c>
      <c r="I46" s="21" t="s">
        <v>310</v>
      </c>
      <c r="J46" s="159" t="s">
        <v>325</v>
      </c>
    </row>
  </sheetData>
  <mergeCells count="22">
    <mergeCell ref="A2:J2"/>
    <mergeCell ref="A3:H3"/>
    <mergeCell ref="A7:A10"/>
    <mergeCell ref="A11:A14"/>
    <mergeCell ref="A15:A18"/>
    <mergeCell ref="A19:A22"/>
    <mergeCell ref="A23:A26"/>
    <mergeCell ref="A27:A30"/>
    <mergeCell ref="A31:A34"/>
    <mergeCell ref="A35:A38"/>
    <mergeCell ref="A39:A42"/>
    <mergeCell ref="A43:A46"/>
    <mergeCell ref="B7:B10"/>
    <mergeCell ref="B11:B14"/>
    <mergeCell ref="B15:B18"/>
    <mergeCell ref="B19:B22"/>
    <mergeCell ref="B23:B26"/>
    <mergeCell ref="B27:B30"/>
    <mergeCell ref="B31:B34"/>
    <mergeCell ref="B35:B38"/>
    <mergeCell ref="B39:B42"/>
    <mergeCell ref="B43:B4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和钊</cp:lastModifiedBy>
  <dcterms:created xsi:type="dcterms:W3CDTF">2025-02-06T07:09:00Z</dcterms:created>
  <dcterms:modified xsi:type="dcterms:W3CDTF">2026-03-06T11:56:08Z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2052-12.1.0.17140</vt:lpwstr>
  </property>
</Properties>
</file>