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<sst xmlns="http://schemas.openxmlformats.org/spreadsheetml/2006/main" count="947" uniqueCount="413">
  <si>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</si>
  <si>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</si>
  <si>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</si>
  <si>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</si>
  <si>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</si>
  <si>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</si>
  <si>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</si>
  <si>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</si>
  <si>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</si>
  <si>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</si>
  <si>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</si>
  <si>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</si>
  <si>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</si>
  <si>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</si>
  <si>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</si>
  <si>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</si>
  <si>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</si>
  <si>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</si>
  <si>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</si>
  <si>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</si>
  <si>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</si>
  <si>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</si>
  <si>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</si>
  <si>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</si>
  <si>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</si>
  <si>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</si>
  <si>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</si>
  <si>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</si>
  <si>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</si>
  <si>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</si>
  <si>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</si>
  <si>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</si>
  <si>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</si>
  <si>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</si>
  <si>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</si>
  <si>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</si>
  <si>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</si>
  <si>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</si>
  <si>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</si>
  <si>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</si>
  <si>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</si>
  <si>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</si>
  <si>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</si>
  <si>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</si>
  <si>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</si>
  <si>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</si>
  <si>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</si>
  <si>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</si>
  <si>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</si>
  <si>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</si>
  <si>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</si>
  <si>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</si>
  <si>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</si>
  <si>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</si>
  <si>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</si>
  <si>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</si>
  <si>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</si>
  <si>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</si>
  <si>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</si>
  <si>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</si>
  <si>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</si>
  <si>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</si>
  <si>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</si>
  <si>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</si>
  <si>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</si>
  <si>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</si>
  <si>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</si>
  <si>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</si>
  <si>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</si>
  <si>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213001</t>
  </si>
  <si>
    <t>寻甸回族彝族自治县科学技术协会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</si>
  <si>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</si>
  <si>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</si>
  <si>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</si>
  <si>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</si>
  <si>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</si>
  <si>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</si>
  <si>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</si>
  <si>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</si>
  <si>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</si>
  <si>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</si>
  <si>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</si>
  <si>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</si>
  <si>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</si>
  <si>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</si>
  <si>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</si>
  <si>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</si>
  <si>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</si>
  <si>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</si>
  <si>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</si>
  <si>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</si>
  <si>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</si>
  <si>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</si>
  <si>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</si>
  <si>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</si>
  <si>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</si>
  <si>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</si>
  <si>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</si>
  <si>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</si>
  <si>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20601</t>
  </si>
  <si>
    <t>科学技术管理事务</t>
  </si>
  <si>
    <t>2060101</t>
  </si>
  <si>
    <t>行政运行</t>
  </si>
  <si>
    <t>20607</t>
  </si>
  <si>
    <t>科学技术普及</t>
  </si>
  <si>
    <t>2060701</t>
  </si>
  <si>
    <t>机构运行</t>
  </si>
  <si>
    <t>2060702</t>
  </si>
  <si>
    <t>科普活动</t>
  </si>
  <si>
    <t>2060705</t>
  </si>
  <si>
    <t>科技馆站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</si>
  <si>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</si>
  <si>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</si>
  <si>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</si>
  <si>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</si>
  <si>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</si>
  <si>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</si>
  <si>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</si>
  <si>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</si>
  <si>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</si>
  <si>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</si>
  <si>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</si>
  <si>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</si>
  <si>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</si>
  <si>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</si>
  <si>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</si>
  <si>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</si>
  <si>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</si>
  <si>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</si>
  <si>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</si>
  <si>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</si>
  <si>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</si>
  <si>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</si>
  <si>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</si>
  <si>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</si>
  <si>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</si>
  <si>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</si>
  <si>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</si>
  <si>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</si>
  <si>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</si>
  <si>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</si>
  <si>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</si>
  <si>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</si>
  <si>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</si>
  <si>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</si>
  <si>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</si>
  <si>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</si>
  <si>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</si>
  <si>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</si>
  <si>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</si>
  <si>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</si>
  <si>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</si>
  <si>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</si>
  <si>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</si>
  <si>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</si>
  <si>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</si>
  <si>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</si>
  <si>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</si>
  <si>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</si>
  <si>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</si>
  <si>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</si>
  <si>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</si>
  <si>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</si>
  <si>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</si>
  <si>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</si>
  <si>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</si>
  <si>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</si>
  <si>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</si>
  <si>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</si>
  <si>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</si>
  <si>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</si>
  <si>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</si>
  <si>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</si>
  <si>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</si>
  <si>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</si>
  <si>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</si>
  <si>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</si>
  <si>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</si>
  <si>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</si>
  <si>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</si>
  <si>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</si>
  <si>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</si>
  <si>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</si>
  <si>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</si>
  <si>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</si>
  <si>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</si>
  <si>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</si>
  <si>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</si>
  <si>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</si>
  <si>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</si>
  <si>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</si>
  <si>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</si>
  <si>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</si>
  <si>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</si>
  <si>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</si>
  <si>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</si>
  <si>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</si>
  <si>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</si>
  <si>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</si>
  <si>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</si>
  <si>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530129210000000004583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</si>
  <si>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</si>
  <si>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</si>
  <si>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</si>
  <si>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</si>
  <si>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</si>
  <si>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</si>
  <si>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</si>
  <si>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530129210000000004585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</si>
  <si>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</si>
  <si>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</si>
  <si>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</si>
  <si>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</si>
  <si>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</si>
  <si>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</si>
  <si>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</si>
  <si>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</si>
  <si>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</si>
  <si>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530129210000000004586</t>
  </si>
  <si>
    <t>30113</t>
  </si>
  <si>
    <t>530129210000000004587</t>
  </si>
  <si>
    <t>公车购置及运维费</t>
  </si>
  <si>
    <t>30231</t>
  </si>
  <si>
    <t>公务用车运行维护费</t>
  </si>
  <si>
    <t>530129210000000004588</t>
  </si>
  <si>
    <t>公务交通补贴</t>
  </si>
  <si>
    <t>30239</t>
  </si>
  <si>
    <t>其他交通费用</t>
  </si>
  <si>
    <t>530129210000000004589</t>
  </si>
  <si>
    <t>工会经费</t>
  </si>
  <si>
    <t>30228</t>
  </si>
  <si>
    <t>530129210000000004590</t>
  </si>
  <si>
    <t>一般公用经费支出</t>
  </si>
  <si>
    <t>30201</t>
  </si>
  <si>
    <t>办公费</t>
  </si>
  <si>
    <t>30299</t>
  </si>
  <si>
    <t>其他商品和服务支出</t>
  </si>
  <si>
    <t>530129231100001414354</t>
  </si>
  <si>
    <t>行政人员绩效奖励</t>
  </si>
  <si>
    <t>530129231100001414376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</si>
  <si>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</si>
  <si>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</si>
  <si>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</si>
  <si>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</si>
  <si>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</si>
  <si>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</si>
  <si>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</si>
  <si>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</si>
  <si>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</si>
  <si>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530129261100005139768</t>
  </si>
  <si>
    <t>县科协2026年科普工作经费</t>
  </si>
  <si>
    <t>其他运转类</t>
  </si>
  <si>
    <t>530129251100004307918</t>
  </si>
  <si>
    <t>个税返还款用于保障单位退休人员专项经费</t>
  </si>
  <si>
    <t>专项业务类</t>
  </si>
  <si>
    <t>530129251100004587535</t>
  </si>
  <si>
    <t>2025年基层科普行动计划第二批专项资金</t>
  </si>
  <si>
    <t>31204</t>
  </si>
  <si>
    <t>费用补贴</t>
  </si>
  <si>
    <t>530129251100004634333</t>
  </si>
  <si>
    <t>2025年第二批省级科普专项经费</t>
  </si>
  <si>
    <t>事业发展类</t>
  </si>
  <si>
    <t>530129231100001335160</t>
  </si>
  <si>
    <t>公民科学素质提升行动人均科普经费</t>
  </si>
  <si>
    <t>530129251100004062638</t>
  </si>
  <si>
    <t>2025年科技馆免费开放中央补助资金</t>
  </si>
  <si>
    <t>30226</t>
  </si>
  <si>
    <t>劳务费</t>
  </si>
  <si>
    <t>530129251100004251040</t>
  </si>
  <si>
    <t>2024年第三批省级科普专项转移支付(全国科普日活动等项目)资金</t>
  </si>
  <si>
    <t>30216</t>
  </si>
  <si>
    <t>培训费</t>
  </si>
  <si>
    <t>530129251100004372979</t>
  </si>
  <si>
    <t>2025年第一批科普专项经费</t>
  </si>
  <si>
    <t>530129251100004393783</t>
  </si>
  <si>
    <t>2025年第一批省级科普专项农函大培训办学经费</t>
  </si>
  <si>
    <t>530129251100004511851</t>
  </si>
  <si>
    <t>2025年科技馆免费开放第二批中央补助资金</t>
  </si>
  <si>
    <t>530129261100005142995</t>
  </si>
  <si>
    <t>科技馆铺面租金收入非税返还工作经费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</si>
  <si>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</si>
  <si>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</si>
  <si>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</si>
  <si>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</si>
  <si>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</si>
  <si>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</si>
  <si>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</si>
  <si>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</si>
  <si>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</si>
  <si>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</si>
  <si>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普及科学知识，传播科学思想， 深入开展科普宣传、科技培训、科普报告及科普基础设施建设，巩固提升公民科学素质。</t>
  </si>
  <si>
    <t>产出指标</t>
  </si>
  <si>
    <t>数量指标</t>
  </si>
  <si>
    <t>开展三下乡、科技周、全国科普日等科普宣传活动</t>
  </si>
  <si>
    <t>&gt;=</t>
  </si>
  <si>
    <t>个/亩</t>
  </si>
  <si>
    <t>定量指标</t>
  </si>
  <si>
    <t>反映科普活动完成情况。</t>
  </si>
  <si>
    <t>发放科普资料数</t>
  </si>
  <si>
    <t>5000</t>
  </si>
  <si>
    <t>份</t>
  </si>
  <si>
    <t>反映发放科普宣传材料的情况。</t>
  </si>
  <si>
    <t>素质提升培训</t>
  </si>
  <si>
    <t>1000</t>
  </si>
  <si>
    <t>人次</t>
  </si>
  <si>
    <t>反映农函大培训数量。</t>
  </si>
  <si>
    <t>打造科普示范基地</t>
  </si>
  <si>
    <t>1.00</t>
  </si>
  <si>
    <t>个</t>
  </si>
  <si>
    <t>反映科普示范基地建设情况。</t>
  </si>
  <si>
    <t>青少年科普活动</t>
  </si>
  <si>
    <t>=</t>
  </si>
  <si>
    <t>场</t>
  </si>
  <si>
    <t>定性指标</t>
  </si>
  <si>
    <t>反映青少年科普活动开展情况</t>
  </si>
  <si>
    <t>质量指标</t>
  </si>
  <si>
    <t>科普项目及科普活动验收合格率</t>
  </si>
  <si>
    <t>90</t>
  </si>
  <si>
    <t>%</t>
  </si>
  <si>
    <t>反映科普项目实施完成情况</t>
  </si>
  <si>
    <t>效益指标</t>
  </si>
  <si>
    <t>社会效益</t>
  </si>
  <si>
    <t>科普宣传活动参加人群知晓情况</t>
  </si>
  <si>
    <t>80</t>
  </si>
  <si>
    <t>人</t>
  </si>
  <si>
    <t>反映科普活动及培训开展情况，提高受益人群的科技素质。服务对象知晓率=（对科普工作效果整体知晓的人数/问卷调查人数）*100%。</t>
  </si>
  <si>
    <t>部门运转</t>
  </si>
  <si>
    <t>正常运转</t>
  </si>
  <si>
    <t>反映部门（单位）运转情况。</t>
  </si>
  <si>
    <t>满意度指标</t>
  </si>
  <si>
    <t>服务对象满意度</t>
  </si>
  <si>
    <t>社会公众满意度</t>
  </si>
  <si>
    <t>反映服务对象对科普工作整体满意度。
服务对象满意度=（对科普工作效果整体满意的人数/问卷调查人数）*100%。</t>
  </si>
  <si>
    <t>保障单位日常运转</t>
  </si>
  <si>
    <t>保障单位数量</t>
  </si>
  <si>
    <t>反映部门（单位）实际情况。</t>
  </si>
  <si>
    <t>① 满意度≥90%，得满分；② 满意度介于60%（含）至90%（不含）之间，满意度×指标分值；③ 满意度＜60%，不得分。</t>
  </si>
  <si>
    <t>保障单位持续运转</t>
  </si>
  <si>
    <t>反映示范基地的建设完成情况。</t>
  </si>
  <si>
    <t>发放技术资料数</t>
  </si>
  <si>
    <t>反映发放技术宣传材料的情况。</t>
  </si>
  <si>
    <t>科普大篷车运行</t>
  </si>
  <si>
    <t>辆</t>
  </si>
  <si>
    <t>反映各县（市、区）建设科普小镇数量情况。</t>
  </si>
  <si>
    <t>科普宣传活动覆盖率</t>
  </si>
  <si>
    <t>反映开展科普活动对乡镇（街道办）的覆盖范围情况。</t>
  </si>
  <si>
    <t>全省公民具备科学素质比例增幅</t>
  </si>
  <si>
    <t>反映全省公民具备科学素质的比例提升幅度情况。</t>
  </si>
  <si>
    <t>科普公共服务受众满意度</t>
  </si>
  <si>
    <t>反映对参与科普活动的受众进行满意度调查情况。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</si>
  <si>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</si>
  <si>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</si>
  <si>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</si>
  <si>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</si>
  <si>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</si>
  <si>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</si>
  <si>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</si>
  <si>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</si>
  <si>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</si>
  <si>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</si>
  <si>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</si>
  <si>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</si>
  <si>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</si>
  <si>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</si>
  <si>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</si>
  <si>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</si>
  <si>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</si>
  <si>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</si>
  <si>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</si>
  <si>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</si>
  <si>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</si>
  <si>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</si>
  <si>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</si>
  <si>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</si>
  <si>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</si>
  <si>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</si>
  <si>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</si>
  <si>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</si>
  <si>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</si>
  <si>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</si>
  <si>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</si>
  <si>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</si>
  <si>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</si>
  <si>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</si>
  <si>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</si>
  <si>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</si>
  <si>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</si>
  <si>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</si>
  <si>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</si>
  <si>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</si>
  <si>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</si>
  <si>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</si>
  <si>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</si>
  <si>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</si>
  <si>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</si>
  <si>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</si>
  <si>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</si>
  <si>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</si>
  <si>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</si>
  <si>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</si>
  <si>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</si>
  <si>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</si>
  <si>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</si>
  <si>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</si>
  <si>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</si>
  <si>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</si>
  <si>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</si>
  <si>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</si>
  <si>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</si>
  <si>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216 其他公用支出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</si>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</sst>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D37"/>
  <sheetViews>
    <sheetView showGridLines="0" showZeros="0" topLeftCell="A3" workbookViewId="0">
      <selection activeCell="A8" sqref="A8"/>
    </sheetView>
  </sheetViews>
  <sheetFormatPr defaultColWidth="8.575" defaultRowHeight="12.75" customHeight="1" outlineLevelCol="3"/>
  <cols>
    <col min="1" max="4" width="41" customWidth="1"/>
  </cols>
  <sheetData>
    <row r="2" ht="15" customHeight="1" spans="1:4">
      <c r="A2" s="45"/>
      <c r="B2" s="45"/>
      <c r="C2" s="45"/>
      <c r="D2" s="62" t="s">
        <v>0</v>
      </c>
    </row>
    <row r="3" ht="41.25" customHeight="1" spans="1:1">
      <c r="A3" s="40" t="str">
        <f>"2026"&amp;"年部门财务收支预算总表"</f>
        <v>2026年部门财务收支预算总表</v>
      </c>
    </row>
    <row r="4" ht="17.25" customHeight="1" spans="1:4">
      <c r="A4" s="43" t="str">
        <f>"单位名称："&amp;"寻甸回族彝族自治县科学技术协会"</f>
        <v>单位名称：寻甸回族彝族自治县科学技术协会</v>
      </c>
      <c r="B4" s="161"/>
      <c r="D4" s="140" t="s">
        <v>1</v>
      </c>
    </row>
    <row r="5" ht="23.25" customHeight="1" spans="1:4">
      <c r="A5" s="162" t="s">
        <v>2</v>
      </c>
      <c r="B5" s="163"/>
      <c r="C5" s="162" t="s">
        <v>3</v>
      </c>
      <c r="D5" s="163"/>
    </row>
    <row r="6" ht="24" customHeight="1" spans="1:4">
      <c r="A6" s="162" t="s">
        <v>4</v>
      </c>
      <c r="B6" s="162" t="s">
        <v>5</v>
      </c>
      <c r="C6" s="162" t="s">
        <v>6</v>
      </c>
      <c r="D6" s="162" t="s">
        <v>5</v>
      </c>
    </row>
    <row r="7" ht="17.25" customHeight="1" spans="1:4">
      <c r="A7" s="164" t="s">
        <v>7</v>
      </c>
      <c r="B7" s="77">
        <v>2370732.85</v>
      </c>
      <c r="C7" s="164" t="s">
        <v>8</v>
      </c>
      <c r="D7" s="77"/>
    </row>
    <row r="8" ht="17.25" customHeight="1" spans="1:4">
      <c r="A8" s="164" t="s">
        <v>9</v>
      </c>
      <c r="B8" s="77"/>
      <c r="C8" s="164" t="s">
        <v>10</v>
      </c>
      <c r="D8" s="77"/>
    </row>
    <row r="9" ht="17.25" customHeight="1" spans="1:4">
      <c r="A9" s="164" t="s">
        <v>11</v>
      </c>
      <c r="B9" s="77"/>
      <c r="C9" s="195" t="s">
        <v>12</v>
      </c>
      <c r="D9" s="77"/>
    </row>
    <row r="10" ht="17.25" customHeight="1" spans="1:4">
      <c r="A10" s="164" t="s">
        <v>13</v>
      </c>
      <c r="B10" s="77"/>
      <c r="C10" s="195" t="s">
        <v>14</v>
      </c>
      <c r="D10" s="77"/>
    </row>
    <row r="11" ht="17.25" customHeight="1" spans="1:4">
      <c r="A11" s="164" t="s">
        <v>15</v>
      </c>
      <c r="B11" s="77"/>
      <c r="C11" s="195" t="s">
        <v>16</v>
      </c>
      <c r="D11" s="77"/>
    </row>
    <row r="12" ht="17.25" customHeight="1" spans="1:4">
      <c r="A12" s="164" t="s">
        <v>17</v>
      </c>
      <c r="B12" s="77"/>
      <c r="C12" s="195" t="s">
        <v>18</v>
      </c>
      <c r="D12" s="77">
        <v>2883565.54</v>
      </c>
    </row>
    <row r="13" ht="17.25" customHeight="1" spans="1:4">
      <c r="A13" s="164" t="s">
        <v>19</v>
      </c>
      <c r="B13" s="77"/>
      <c r="C13" s="31" t="s">
        <v>20</v>
      </c>
      <c r="D13" s="77"/>
    </row>
    <row r="14" ht="17.25" customHeight="1" spans="1:4">
      <c r="A14" s="164" t="s">
        <v>21</v>
      </c>
      <c r="B14" s="77"/>
      <c r="C14" s="31" t="s">
        <v>22</v>
      </c>
      <c r="D14" s="77">
        <v>122911.05</v>
      </c>
    </row>
    <row r="15" ht="17.25" customHeight="1" spans="1:4">
      <c r="A15" s="164" t="s">
        <v>23</v>
      </c>
      <c r="B15" s="77"/>
      <c r="C15" s="31" t="s">
        <v>24</v>
      </c>
      <c r="D15" s="77">
        <v>102244.52</v>
      </c>
    </row>
    <row r="16" ht="17.25" customHeight="1" spans="1:4">
      <c r="A16" s="164" t="s">
        <v>25</v>
      </c>
      <c r="B16" s="108"/>
      <c r="C16" s="31" t="s">
        <v>26</v>
      </c>
      <c r="D16" s="77"/>
    </row>
    <row r="17" ht="17.25" customHeight="1" spans="1:4">
      <c r="A17" s="145"/>
      <c r="B17" s="77"/>
      <c r="C17" s="31" t="s">
        <v>27</v>
      </c>
      <c r="D17" s="77"/>
    </row>
    <row r="18" ht="17.25" customHeight="1" spans="1:4">
      <c r="A18" s="165"/>
      <c r="B18" s="77"/>
      <c r="C18" s="31" t="s">
        <v>28</v>
      </c>
      <c r="D18" s="77"/>
    </row>
    <row r="19" ht="17.25" customHeight="1" spans="1:4">
      <c r="A19" s="165"/>
      <c r="B19" s="77"/>
      <c r="C19" s="31" t="s">
        <v>29</v>
      </c>
      <c r="D19" s="77"/>
    </row>
    <row r="20" ht="17.25" customHeight="1" spans="1:4">
      <c r="A20" s="165"/>
      <c r="B20" s="77"/>
      <c r="C20" s="31" t="s">
        <v>30</v>
      </c>
      <c r="D20" s="77"/>
    </row>
    <row r="21" ht="17.25" customHeight="1" spans="1:4">
      <c r="A21" s="165"/>
      <c r="B21" s="77"/>
      <c r="C21" s="31" t="s">
        <v>31</v>
      </c>
      <c r="D21" s="77"/>
    </row>
    <row r="22" ht="17.25" customHeight="1" spans="1:4">
      <c r="A22" s="165"/>
      <c r="B22" s="77"/>
      <c r="C22" s="31" t="s">
        <v>32</v>
      </c>
      <c r="D22" s="77"/>
    </row>
    <row r="23" ht="17.25" customHeight="1" spans="1:4">
      <c r="A23" s="165"/>
      <c r="B23" s="77"/>
      <c r="C23" s="31" t="s">
        <v>33</v>
      </c>
      <c r="D23" s="77"/>
    </row>
    <row r="24" ht="17.25" customHeight="1" spans="1:4">
      <c r="A24" s="165"/>
      <c r="B24" s="77"/>
      <c r="C24" s="31" t="s">
        <v>34</v>
      </c>
      <c r="D24" s="77"/>
    </row>
    <row r="25" ht="17.25" customHeight="1" spans="1:4">
      <c r="A25" s="165"/>
      <c r="B25" s="77"/>
      <c r="C25" s="31" t="s">
        <v>35</v>
      </c>
      <c r="D25" s="77">
        <v>91283.28</v>
      </c>
    </row>
    <row r="26" ht="17.25" customHeight="1" spans="1:4">
      <c r="A26" s="165"/>
      <c r="B26" s="77"/>
      <c r="C26" s="31" t="s">
        <v>36</v>
      </c>
      <c r="D26" s="77"/>
    </row>
    <row r="27" ht="17.25" customHeight="1" spans="1:4">
      <c r="A27" s="165"/>
      <c r="B27" s="77"/>
      <c r="C27" s="145" t="s">
        <v>37</v>
      </c>
      <c r="D27" s="77"/>
    </row>
    <row r="28" ht="17.25" customHeight="1" spans="1:4">
      <c r="A28" s="165"/>
      <c r="B28" s="77"/>
      <c r="C28" s="31" t="s">
        <v>38</v>
      </c>
      <c r="D28" s="77"/>
    </row>
    <row r="29" ht="16.5" customHeight="1" spans="1:4">
      <c r="A29" s="165"/>
      <c r="B29" s="77"/>
      <c r="C29" s="31" t="s">
        <v>39</v>
      </c>
      <c r="D29" s="77"/>
    </row>
    <row r="30" ht="16.5" customHeight="1" spans="1:4">
      <c r="A30" s="165"/>
      <c r="B30" s="77"/>
      <c r="C30" s="145" t="s">
        <v>40</v>
      </c>
      <c r="D30" s="77"/>
    </row>
    <row r="31" ht="17.25" customHeight="1" spans="1:4">
      <c r="A31" s="165"/>
      <c r="B31" s="77"/>
      <c r="C31" s="145" t="s">
        <v>41</v>
      </c>
      <c r="D31" s="77"/>
    </row>
    <row r="32" ht="17.25" customHeight="1" spans="1:4">
      <c r="A32" s="165"/>
      <c r="B32" s="77"/>
      <c r="C32" s="31" t="s">
        <v>42</v>
      </c>
      <c r="D32" s="77"/>
    </row>
    <row r="33" ht="16.5" customHeight="1" spans="1:4">
      <c r="A33" s="165" t="s">
        <v>43</v>
      </c>
      <c r="B33" s="77">
        <v>2370732.85</v>
      </c>
      <c r="C33" s="165" t="s">
        <v>44</v>
      </c>
      <c r="D33" s="77">
        <v>3200004.39</v>
      </c>
    </row>
    <row r="34" ht="16.5" customHeight="1" spans="1:4">
      <c r="A34" s="145" t="s">
        <v>45</v>
      </c>
      <c r="B34" s="77">
        <v>829271.54</v>
      </c>
      <c r="C34" s="145" t="s">
        <v>46</v>
      </c>
      <c r="D34" s="77"/>
    </row>
    <row r="35" ht="16.5" customHeight="1" spans="1:4">
      <c r="A35" s="31" t="s">
        <v>47</v>
      </c>
      <c r="B35" s="108">
        <v>829271.54</v>
      </c>
      <c r="C35" s="31" t="s">
        <v>47</v>
      </c>
      <c r="D35" s="108"/>
    </row>
    <row r="36" ht="16.5" customHeight="1" spans="1:4">
      <c r="A36" s="31" t="s">
        <v>48</v>
      </c>
      <c r="B36" s="108"/>
      <c r="C36" s="31" t="s">
        <v>49</v>
      </c>
      <c r="D36" s="108"/>
    </row>
    <row r="37" ht="16.5" customHeight="1" spans="1:4">
      <c r="A37" s="166" t="s">
        <v>50</v>
      </c>
      <c r="B37" s="77">
        <v>3200004.39</v>
      </c>
      <c r="C37" s="166" t="s">
        <v>51</v>
      </c>
      <c r="D37" s="77">
        <v>3200004.39</v>
      </c>
    </row>
  </sheetData>
  <mergeCells count="4">
    <mergeCell ref="A3:D3"/>
    <mergeCell ref="A4:B4"/>
    <mergeCell ref="A5:B5"/>
    <mergeCell ref="C5:D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F10"/>
  <sheetViews>
    <sheetView showZeros="0" workbookViewId="0">
      <selection activeCell="A1" sqref="$A1:$XFD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2" ht="12" customHeight="1" spans="1:6">
      <c r="A2" s="119">
        <v>1</v>
      </c>
      <c r="B2" s="120">
        <v>0</v>
      </c>
      <c r="C2" s="119">
        <v>1</v>
      </c>
      <c r="D2" s="121"/>
      <c r="E2" s="121"/>
      <c r="F2" s="118" t="s">
        <v>350</v>
      </c>
    </row>
    <row r="3" ht="42" customHeight="1" spans="1:6">
      <c r="A3" s="122" t="str">
        <f>"2026"&amp;"年部门政府性基金预算支出预算表"</f>
        <v>2026年部门政府性基金预算支出预算表</v>
      </c>
      <c r="B3" s="122" t="s">
        <v>351</v>
      </c>
      <c r="C3" s="123"/>
      <c r="D3" s="124"/>
      <c r="E3" s="124"/>
      <c r="F3" s="124"/>
    </row>
    <row r="4" ht="13.5" customHeight="1" spans="1:6">
      <c r="A4" s="4" t="str">
        <f>"单位名称："&amp;"寻甸回族彝族自治县科学技术协会"</f>
        <v>单位名称：寻甸回族彝族自治县科学技术协会</v>
      </c>
      <c r="B4" s="4" t="s">
        <v>352</v>
      </c>
      <c r="C4" s="119"/>
      <c r="D4" s="121"/>
      <c r="E4" s="121"/>
      <c r="F4" s="118" t="s">
        <v>1</v>
      </c>
    </row>
    <row r="5" ht="19.5" customHeight="1" spans="1:6">
      <c r="A5" s="125" t="s">
        <v>183</v>
      </c>
      <c r="B5" s="126" t="s">
        <v>72</v>
      </c>
      <c r="C5" s="125" t="s">
        <v>73</v>
      </c>
      <c r="D5" s="10" t="s">
        <v>353</v>
      </c>
      <c r="E5" s="11"/>
      <c r="F5" s="12"/>
    </row>
    <row r="6" ht="18.75" customHeight="1" spans="1:6">
      <c r="A6" s="127"/>
      <c r="B6" s="128"/>
      <c r="C6" s="127"/>
      <c r="D6" s="15" t="s">
        <v>55</v>
      </c>
      <c r="E6" s="10" t="s">
        <v>75</v>
      </c>
      <c r="F6" s="15" t="s">
        <v>76</v>
      </c>
    </row>
    <row r="7" ht="18.75" customHeight="1" spans="1:6">
      <c r="A7" s="66">
        <v>1</v>
      </c>
      <c r="B7" s="129" t="s">
        <v>83</v>
      </c>
      <c r="C7" s="66">
        <v>3</v>
      </c>
      <c r="D7" s="130">
        <v>4</v>
      </c>
      <c r="E7" s="130">
        <v>5</v>
      </c>
      <c r="F7" s="130">
        <v>6</v>
      </c>
    </row>
    <row r="8" ht="21" customHeight="1" spans="1:6">
      <c r="A8" s="20"/>
      <c r="B8" s="20"/>
      <c r="C8" s="20"/>
      <c r="D8" s="77"/>
      <c r="E8" s="77"/>
      <c r="F8" s="77"/>
    </row>
    <row r="9" ht="21" customHeight="1" spans="1:6">
      <c r="A9" s="20"/>
      <c r="B9" s="20"/>
      <c r="C9" s="20"/>
      <c r="D9" s="77"/>
      <c r="E9" s="77"/>
      <c r="F9" s="77"/>
    </row>
    <row r="10" ht="18.75" customHeight="1" spans="1:6">
      <c r="A10" s="131" t="s">
        <v>173</v>
      </c>
      <c r="B10" s="131" t="s">
        <v>173</v>
      </c>
      <c r="C10" s="132" t="s">
        <v>173</v>
      </c>
      <c r="D10" s="77"/>
      <c r="E10" s="77"/>
      <c r="F10" s="77"/>
    </row>
  </sheetData>
  <mergeCells count="7">
    <mergeCell ref="A3:F3"/>
    <mergeCell ref="A4:C4"/>
    <mergeCell ref="D5:F5"/>
    <mergeCell ref="A10:C10"/>
    <mergeCell ref="A5:A6"/>
    <mergeCell ref="B5:B6"/>
    <mergeCell ref="C5:C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S11"/>
  <sheetViews>
    <sheetView showZeros="0" topLeftCell="I1" workbookViewId="0">
      <selection activeCell="I1" sqref="$A1:$XFD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2" ht="15.75" customHeight="1" spans="2:19">
      <c r="B2" s="81"/>
      <c r="C2" s="81"/>
      <c r="R2" s="2"/>
      <c r="S2" s="2" t="s">
        <v>354</v>
      </c>
    </row>
    <row r="3" ht="41.25" customHeight="1" spans="1:19">
      <c r="A3" s="70" t="str">
        <f>"2026"&amp;"年部门政府采购预算表"</f>
        <v>2026年部门政府采购预算表</v>
      </c>
      <c r="B3" s="64"/>
      <c r="C3" s="64"/>
      <c r="D3" s="3"/>
      <c r="E3" s="3"/>
      <c r="F3" s="3"/>
      <c r="G3" s="3"/>
      <c r="H3" s="3"/>
      <c r="I3" s="3"/>
      <c r="J3" s="3"/>
      <c r="K3" s="3"/>
      <c r="L3" s="3"/>
      <c r="M3" s="64"/>
      <c r="N3" s="3"/>
      <c r="O3" s="3"/>
      <c r="P3" s="64"/>
      <c r="Q3" s="3"/>
      <c r="R3" s="64"/>
      <c r="S3" s="64"/>
    </row>
    <row r="4" ht="18.75" customHeight="1" spans="1:19">
      <c r="A4" s="109" t="str">
        <f>"单位名称："&amp;"寻甸回族彝族自治县科学技术协会"</f>
        <v>单位名称：寻甸回族彝族自治县科学技术协会</v>
      </c>
      <c r="B4" s="83"/>
      <c r="C4" s="83"/>
      <c r="D4" s="6"/>
      <c r="E4" s="6"/>
      <c r="F4" s="6"/>
      <c r="G4" s="6"/>
      <c r="H4" s="6"/>
      <c r="I4" s="6"/>
      <c r="J4" s="6"/>
      <c r="K4" s="6"/>
      <c r="L4" s="6"/>
      <c r="R4" s="7"/>
      <c r="S4" s="118" t="s">
        <v>1</v>
      </c>
    </row>
    <row r="5" ht="15.75" customHeight="1" spans="1:19">
      <c r="A5" s="9" t="s">
        <v>182</v>
      </c>
      <c r="B5" s="84" t="s">
        <v>183</v>
      </c>
      <c r="C5" s="84" t="s">
        <v>355</v>
      </c>
      <c r="D5" s="85" t="s">
        <v>356</v>
      </c>
      <c r="E5" s="85" t="s">
        <v>357</v>
      </c>
      <c r="F5" s="85" t="s">
        <v>358</v>
      </c>
      <c r="G5" s="85" t="s">
        <v>359</v>
      </c>
      <c r="H5" s="85" t="s">
        <v>360</v>
      </c>
      <c r="I5" s="98" t="s">
        <v>190</v>
      </c>
      <c r="J5" s="98"/>
      <c r="K5" s="98"/>
      <c r="L5" s="98"/>
      <c r="M5" s="99"/>
      <c r="N5" s="98"/>
      <c r="O5" s="98"/>
      <c r="P5" s="78"/>
      <c r="Q5" s="98"/>
      <c r="R5" s="99"/>
      <c r="S5" s="79"/>
    </row>
    <row r="6" ht="17.25" customHeight="1" spans="1:19">
      <c r="A6" s="14"/>
      <c r="B6" s="86"/>
      <c r="C6" s="86"/>
      <c r="D6" s="87"/>
      <c r="E6" s="87"/>
      <c r="F6" s="87"/>
      <c r="G6" s="87"/>
      <c r="H6" s="87"/>
      <c r="I6" s="87" t="s">
        <v>55</v>
      </c>
      <c r="J6" s="87" t="s">
        <v>58</v>
      </c>
      <c r="K6" s="87" t="s">
        <v>361</v>
      </c>
      <c r="L6" s="87" t="s">
        <v>362</v>
      </c>
      <c r="M6" s="100" t="s">
        <v>363</v>
      </c>
      <c r="N6" s="101" t="s">
        <v>364</v>
      </c>
      <c r="O6" s="101"/>
      <c r="P6" s="106"/>
      <c r="Q6" s="101"/>
      <c r="R6" s="107"/>
      <c r="S6" s="88"/>
    </row>
    <row r="7" ht="54" customHeight="1" spans="1:19">
      <c r="A7" s="17"/>
      <c r="B7" s="88"/>
      <c r="C7" s="88"/>
      <c r="D7" s="89"/>
      <c r="E7" s="89"/>
      <c r="F7" s="89"/>
      <c r="G7" s="89"/>
      <c r="H7" s="89"/>
      <c r="I7" s="89"/>
      <c r="J7" s="89" t="s">
        <v>57</v>
      </c>
      <c r="K7" s="89"/>
      <c r="L7" s="89"/>
      <c r="M7" s="102"/>
      <c r="N7" s="89" t="s">
        <v>57</v>
      </c>
      <c r="O7" s="89" t="s">
        <v>64</v>
      </c>
      <c r="P7" s="88" t="s">
        <v>65</v>
      </c>
      <c r="Q7" s="89" t="s">
        <v>66</v>
      </c>
      <c r="R7" s="102" t="s">
        <v>67</v>
      </c>
      <c r="S7" s="88" t="s">
        <v>68</v>
      </c>
    </row>
    <row r="8" ht="18" customHeight="1" spans="1:19">
      <c r="A8" s="110">
        <v>1</v>
      </c>
      <c r="B8" s="110" t="s">
        <v>83</v>
      </c>
      <c r="C8" s="111">
        <v>3</v>
      </c>
      <c r="D8" s="111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</row>
    <row r="9" ht="21" customHeight="1" spans="1:19">
      <c r="A9" s="90"/>
      <c r="B9" s="91"/>
      <c r="C9" s="91"/>
      <c r="D9" s="92"/>
      <c r="E9" s="92"/>
      <c r="F9" s="92"/>
      <c r="G9" s="112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93" t="s">
        <v>173</v>
      </c>
      <c r="B10" s="94"/>
      <c r="C10" s="94"/>
      <c r="D10" s="95"/>
      <c r="E10" s="95"/>
      <c r="F10" s="95"/>
      <c r="G10" s="113"/>
      <c r="H10" s="77"/>
      <c r="I10" s="77"/>
      <c r="J10" s="77"/>
      <c r="K10" s="77"/>
      <c r="L10" s="77"/>
      <c r="M10" s="77"/>
      <c r="N10" s="77"/>
      <c r="O10" s="77"/>
      <c r="P10" s="108"/>
      <c r="Q10" s="108"/>
      <c r="R10" s="77"/>
      <c r="S10" s="77"/>
    </row>
    <row r="11" ht="21" customHeight="1" spans="1:19">
      <c r="A11" s="114" t="s">
        <v>365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T10"/>
  <sheetViews>
    <sheetView showZeros="0" topLeftCell="J1" workbookViewId="0">
      <selection activeCell="J1" sqref="$A1:$XFD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2" ht="16.5" customHeight="1" spans="1:20">
      <c r="A2" s="74"/>
      <c r="B2" s="81"/>
      <c r="C2" s="81"/>
      <c r="D2" s="81"/>
      <c r="E2" s="81"/>
      <c r="F2" s="81"/>
      <c r="G2" s="81"/>
      <c r="H2" s="74"/>
      <c r="I2" s="74"/>
      <c r="J2" s="74"/>
      <c r="K2" s="74"/>
      <c r="L2" s="74"/>
      <c r="M2" s="74"/>
      <c r="N2" s="96"/>
      <c r="O2" s="74"/>
      <c r="P2" s="74"/>
      <c r="Q2" s="81"/>
      <c r="R2" s="74"/>
      <c r="S2" s="104"/>
      <c r="T2" s="104" t="s">
        <v>366</v>
      </c>
    </row>
    <row r="3" ht="41.25" customHeight="1" spans="1:20">
      <c r="A3" s="70" t="str">
        <f>"2026"&amp;"年部门政府购买服务预算表"</f>
        <v>2026年部门政府购买服务预算表</v>
      </c>
      <c r="B3" s="64"/>
      <c r="C3" s="64"/>
      <c r="D3" s="64"/>
      <c r="E3" s="64"/>
      <c r="F3" s="64"/>
      <c r="G3" s="64"/>
      <c r="H3" s="82"/>
      <c r="I3" s="82"/>
      <c r="J3" s="82"/>
      <c r="K3" s="82"/>
      <c r="L3" s="82"/>
      <c r="M3" s="82"/>
      <c r="N3" s="97"/>
      <c r="O3" s="82"/>
      <c r="P3" s="82"/>
      <c r="Q3" s="64"/>
      <c r="R3" s="82"/>
      <c r="S3" s="97"/>
      <c r="T3" s="64"/>
    </row>
    <row r="4" ht="22.5" customHeight="1" spans="1:20">
      <c r="A4" s="71" t="str">
        <f>"单位名称："&amp;"寻甸回族彝族自治县科学技术协会"</f>
        <v>单位名称：寻甸回族彝族自治县科学技术协会</v>
      </c>
      <c r="B4" s="83"/>
      <c r="C4" s="83"/>
      <c r="D4" s="83"/>
      <c r="E4" s="83"/>
      <c r="F4" s="83"/>
      <c r="G4" s="83"/>
      <c r="H4" s="72"/>
      <c r="I4" s="72"/>
      <c r="J4" s="72"/>
      <c r="K4" s="72"/>
      <c r="L4" s="72"/>
      <c r="M4" s="72"/>
      <c r="N4" s="96"/>
      <c r="O4" s="74"/>
      <c r="P4" s="74"/>
      <c r="Q4" s="81"/>
      <c r="R4" s="74"/>
      <c r="S4" s="105"/>
      <c r="T4" s="104" t="s">
        <v>1</v>
      </c>
    </row>
    <row r="5" ht="24" customHeight="1" spans="1:20">
      <c r="A5" s="9" t="s">
        <v>182</v>
      </c>
      <c r="B5" s="84" t="s">
        <v>183</v>
      </c>
      <c r="C5" s="84" t="s">
        <v>355</v>
      </c>
      <c r="D5" s="84" t="s">
        <v>367</v>
      </c>
      <c r="E5" s="84" t="s">
        <v>368</v>
      </c>
      <c r="F5" s="84" t="s">
        <v>369</v>
      </c>
      <c r="G5" s="84" t="s">
        <v>370</v>
      </c>
      <c r="H5" s="85" t="s">
        <v>371</v>
      </c>
      <c r="I5" s="85" t="s">
        <v>372</v>
      </c>
      <c r="J5" s="98" t="s">
        <v>190</v>
      </c>
      <c r="K5" s="98"/>
      <c r="L5" s="98"/>
      <c r="M5" s="98"/>
      <c r="N5" s="99"/>
      <c r="O5" s="98"/>
      <c r="P5" s="98"/>
      <c r="Q5" s="78"/>
      <c r="R5" s="98"/>
      <c r="S5" s="99"/>
      <c r="T5" s="79"/>
    </row>
    <row r="6" ht="24" customHeight="1" spans="1:20">
      <c r="A6" s="14"/>
      <c r="B6" s="86"/>
      <c r="C6" s="86"/>
      <c r="D6" s="86"/>
      <c r="E6" s="86"/>
      <c r="F6" s="86"/>
      <c r="G6" s="86"/>
      <c r="H6" s="87"/>
      <c r="I6" s="87"/>
      <c r="J6" s="87" t="s">
        <v>55</v>
      </c>
      <c r="K6" s="87" t="s">
        <v>58</v>
      </c>
      <c r="L6" s="87" t="s">
        <v>361</v>
      </c>
      <c r="M6" s="87" t="s">
        <v>362</v>
      </c>
      <c r="N6" s="100" t="s">
        <v>363</v>
      </c>
      <c r="O6" s="101" t="s">
        <v>364</v>
      </c>
      <c r="P6" s="101"/>
      <c r="Q6" s="106"/>
      <c r="R6" s="101"/>
      <c r="S6" s="107"/>
      <c r="T6" s="88"/>
    </row>
    <row r="7" ht="54" customHeight="1" spans="1:20">
      <c r="A7" s="17"/>
      <c r="B7" s="88"/>
      <c r="C7" s="88"/>
      <c r="D7" s="88"/>
      <c r="E7" s="88"/>
      <c r="F7" s="88"/>
      <c r="G7" s="88"/>
      <c r="H7" s="89"/>
      <c r="I7" s="89"/>
      <c r="J7" s="89"/>
      <c r="K7" s="89" t="s">
        <v>57</v>
      </c>
      <c r="L7" s="89"/>
      <c r="M7" s="89"/>
      <c r="N7" s="102"/>
      <c r="O7" s="89" t="s">
        <v>57</v>
      </c>
      <c r="P7" s="89" t="s">
        <v>64</v>
      </c>
      <c r="Q7" s="88" t="s">
        <v>65</v>
      </c>
      <c r="R7" s="89" t="s">
        <v>66</v>
      </c>
      <c r="S7" s="102" t="s">
        <v>67</v>
      </c>
      <c r="T7" s="88" t="s">
        <v>68</v>
      </c>
    </row>
    <row r="8" ht="17.25" customHeight="1" spans="1:20">
      <c r="A8" s="18">
        <v>1</v>
      </c>
      <c r="B8" s="88">
        <v>2</v>
      </c>
      <c r="C8" s="18">
        <v>3</v>
      </c>
      <c r="D8" s="18">
        <v>4</v>
      </c>
      <c r="E8" s="88">
        <v>5</v>
      </c>
      <c r="F8" s="18">
        <v>6</v>
      </c>
      <c r="G8" s="18">
        <v>7</v>
      </c>
      <c r="H8" s="88">
        <v>8</v>
      </c>
      <c r="I8" s="18">
        <v>9</v>
      </c>
      <c r="J8" s="18">
        <v>10</v>
      </c>
      <c r="K8" s="88">
        <v>11</v>
      </c>
      <c r="L8" s="18">
        <v>12</v>
      </c>
      <c r="M8" s="18">
        <v>13</v>
      </c>
      <c r="N8" s="88">
        <v>14</v>
      </c>
      <c r="O8" s="18">
        <v>15</v>
      </c>
      <c r="P8" s="18">
        <v>16</v>
      </c>
      <c r="Q8" s="88">
        <v>17</v>
      </c>
      <c r="R8" s="18">
        <v>18</v>
      </c>
      <c r="S8" s="18">
        <v>19</v>
      </c>
      <c r="T8" s="18">
        <v>20</v>
      </c>
    </row>
    <row r="9" ht="21" customHeight="1" spans="1:20">
      <c r="A9" s="90"/>
      <c r="B9" s="91"/>
      <c r="C9" s="91"/>
      <c r="D9" s="91"/>
      <c r="E9" s="91"/>
      <c r="F9" s="91"/>
      <c r="G9" s="91"/>
      <c r="H9" s="92"/>
      <c r="I9" s="92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ht="21" customHeight="1" spans="1:20">
      <c r="A10" s="93" t="s">
        <v>173</v>
      </c>
      <c r="B10" s="94"/>
      <c r="C10" s="94"/>
      <c r="D10" s="94"/>
      <c r="E10" s="94"/>
      <c r="F10" s="94"/>
      <c r="G10" s="94"/>
      <c r="H10" s="95"/>
      <c r="I10" s="103"/>
      <c r="J10" s="77"/>
      <c r="K10" s="77"/>
      <c r="L10" s="77"/>
      <c r="M10" s="77"/>
      <c r="N10" s="77"/>
      <c r="O10" s="77"/>
      <c r="P10" s="77"/>
      <c r="Q10" s="108"/>
      <c r="R10" s="108"/>
      <c r="S10" s="77"/>
      <c r="T10" s="77"/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X9"/>
  <sheetViews>
    <sheetView showZeros="0" topLeftCell="N1" workbookViewId="0">
      <selection activeCell="N1" sqref="$A1:$XFD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2" ht="17.25" customHeight="1" spans="4:24">
      <c r="D2" s="69"/>
      <c r="W2" s="2"/>
      <c r="X2" s="2" t="s">
        <v>373</v>
      </c>
    </row>
    <row r="3" ht="41.25" customHeight="1" spans="1:24">
      <c r="A3" s="70" t="str">
        <f>"2026"&amp;"年对下转移支付预算表"</f>
        <v>2026年对下转移支付预算表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64"/>
      <c r="X3" s="64"/>
    </row>
    <row r="4" ht="18" customHeight="1" spans="1:24">
      <c r="A4" s="71" t="str">
        <f>"单位名称："&amp;"寻甸回族彝族自治县科学技术协会"</f>
        <v>单位名称：寻甸回族彝族自治县科学技术协会</v>
      </c>
      <c r="B4" s="72"/>
      <c r="C4" s="72"/>
      <c r="D4" s="73"/>
      <c r="E4" s="74"/>
      <c r="F4" s="74"/>
      <c r="G4" s="74"/>
      <c r="H4" s="74"/>
      <c r="I4" s="74"/>
      <c r="W4" s="7"/>
      <c r="X4" s="7" t="s">
        <v>1</v>
      </c>
    </row>
    <row r="5" ht="19.5" customHeight="1" spans="1:24">
      <c r="A5" s="27" t="s">
        <v>374</v>
      </c>
      <c r="B5" s="10" t="s">
        <v>190</v>
      </c>
      <c r="C5" s="11"/>
      <c r="D5" s="11"/>
      <c r="E5" s="10" t="s">
        <v>375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78"/>
      <c r="X5" s="79"/>
    </row>
    <row r="6" ht="40.5" customHeight="1" spans="1:24">
      <c r="A6" s="18"/>
      <c r="B6" s="28" t="s">
        <v>55</v>
      </c>
      <c r="C6" s="9" t="s">
        <v>58</v>
      </c>
      <c r="D6" s="75" t="s">
        <v>361</v>
      </c>
      <c r="E6" s="47" t="s">
        <v>376</v>
      </c>
      <c r="F6" s="47" t="s">
        <v>377</v>
      </c>
      <c r="G6" s="47" t="s">
        <v>378</v>
      </c>
      <c r="H6" s="47" t="s">
        <v>379</v>
      </c>
      <c r="I6" s="47" t="s">
        <v>380</v>
      </c>
      <c r="J6" s="47" t="s">
        <v>381</v>
      </c>
      <c r="K6" s="47" t="s">
        <v>382</v>
      </c>
      <c r="L6" s="47" t="s">
        <v>383</v>
      </c>
      <c r="M6" s="47" t="s">
        <v>384</v>
      </c>
      <c r="N6" s="47" t="s">
        <v>385</v>
      </c>
      <c r="O6" s="47" t="s">
        <v>386</v>
      </c>
      <c r="P6" s="47" t="s">
        <v>387</v>
      </c>
      <c r="Q6" s="47" t="s">
        <v>388</v>
      </c>
      <c r="R6" s="47" t="s">
        <v>389</v>
      </c>
      <c r="S6" s="47" t="s">
        <v>390</v>
      </c>
      <c r="T6" s="47" t="s">
        <v>391</v>
      </c>
      <c r="U6" s="47" t="s">
        <v>392</v>
      </c>
      <c r="V6" s="47" t="s">
        <v>393</v>
      </c>
      <c r="W6" s="47" t="s">
        <v>394</v>
      </c>
      <c r="X6" s="80" t="s">
        <v>395</v>
      </c>
    </row>
    <row r="7" ht="19.5" customHeight="1" spans="1:24">
      <c r="A7" s="19">
        <v>1</v>
      </c>
      <c r="B7" s="19">
        <v>2</v>
      </c>
      <c r="C7" s="19">
        <v>3</v>
      </c>
      <c r="D7" s="76">
        <v>4</v>
      </c>
      <c r="E7" s="35">
        <v>5</v>
      </c>
      <c r="F7" s="19">
        <v>6</v>
      </c>
      <c r="G7" s="19">
        <v>7</v>
      </c>
      <c r="H7" s="76">
        <v>8</v>
      </c>
      <c r="I7" s="19">
        <v>9</v>
      </c>
      <c r="J7" s="19">
        <v>10</v>
      </c>
      <c r="K7" s="19">
        <v>11</v>
      </c>
      <c r="L7" s="76">
        <v>12</v>
      </c>
      <c r="M7" s="19">
        <v>13</v>
      </c>
      <c r="N7" s="19">
        <v>14</v>
      </c>
      <c r="O7" s="19">
        <v>15</v>
      </c>
      <c r="P7" s="76">
        <v>16</v>
      </c>
      <c r="Q7" s="19">
        <v>17</v>
      </c>
      <c r="R7" s="19">
        <v>18</v>
      </c>
      <c r="S7" s="19">
        <v>19</v>
      </c>
      <c r="T7" s="76">
        <v>20</v>
      </c>
      <c r="U7" s="76">
        <v>21</v>
      </c>
      <c r="V7" s="76">
        <v>22</v>
      </c>
      <c r="W7" s="35">
        <v>23</v>
      </c>
      <c r="X7" s="35">
        <v>24</v>
      </c>
    </row>
    <row r="8" ht="19.5" customHeight="1" spans="1:24">
      <c r="A8" s="29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  <row r="9" ht="19.5" customHeight="1" spans="1:24">
      <c r="A9" s="6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</sheetData>
  <mergeCells count="5">
    <mergeCell ref="A3:X3"/>
    <mergeCell ref="A4:I4"/>
    <mergeCell ref="B5:D5"/>
    <mergeCell ref="E5:X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J8"/>
  <sheetViews>
    <sheetView showZeros="0" workbookViewId="0">
      <selection activeCell="A1" sqref="$A1:$XFD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2" ht="16.5" customHeight="1" spans="10:10">
      <c r="J2" s="2" t="s">
        <v>396</v>
      </c>
    </row>
    <row r="3" ht="41.25" customHeight="1" spans="1:10">
      <c r="A3" s="63" t="str">
        <f>"2026"&amp;"年对下转移支付绩效目标表"</f>
        <v>2026年对下转移支付绩效目标表</v>
      </c>
      <c r="B3" s="3"/>
      <c r="C3" s="3"/>
      <c r="D3" s="3"/>
      <c r="E3" s="3"/>
      <c r="F3" s="64"/>
      <c r="G3" s="3"/>
      <c r="H3" s="64"/>
      <c r="I3" s="64"/>
      <c r="J3" s="3"/>
    </row>
    <row r="4" ht="17.25" customHeight="1" spans="1:1">
      <c r="A4" s="4" t="str">
        <f>"单位名称："&amp;"寻甸回族彝族自治县科学技术协会"</f>
        <v>单位名称：寻甸回族彝族自治县科学技术协会</v>
      </c>
    </row>
    <row r="5" ht="44.25" customHeight="1" spans="1:10">
      <c r="A5" s="65" t="s">
        <v>374</v>
      </c>
      <c r="B5" s="65" t="s">
        <v>281</v>
      </c>
      <c r="C5" s="65" t="s">
        <v>282</v>
      </c>
      <c r="D5" s="65" t="s">
        <v>283</v>
      </c>
      <c r="E5" s="65" t="s">
        <v>284</v>
      </c>
      <c r="F5" s="66" t="s">
        <v>285</v>
      </c>
      <c r="G5" s="65" t="s">
        <v>286</v>
      </c>
      <c r="H5" s="66" t="s">
        <v>287</v>
      </c>
      <c r="I5" s="66" t="s">
        <v>288</v>
      </c>
      <c r="J5" s="65" t="s">
        <v>289</v>
      </c>
    </row>
    <row r="6" ht="14.25" customHeight="1" spans="1:10">
      <c r="A6" s="65">
        <v>1</v>
      </c>
      <c r="B6" s="65">
        <v>2</v>
      </c>
      <c r="C6" s="65">
        <v>3</v>
      </c>
      <c r="D6" s="65">
        <v>4</v>
      </c>
      <c r="E6" s="65">
        <v>5</v>
      </c>
      <c r="F6" s="66">
        <v>6</v>
      </c>
      <c r="G6" s="65">
        <v>7</v>
      </c>
      <c r="H6" s="66">
        <v>8</v>
      </c>
      <c r="I6" s="66">
        <v>9</v>
      </c>
      <c r="J6" s="65">
        <v>10</v>
      </c>
    </row>
    <row r="7" ht="42" customHeight="1" spans="1:10">
      <c r="A7" s="29"/>
      <c r="B7" s="67"/>
      <c r="C7" s="67"/>
      <c r="D7" s="67"/>
      <c r="E7" s="53"/>
      <c r="F7" s="68"/>
      <c r="G7" s="53"/>
      <c r="H7" s="68"/>
      <c r="I7" s="68"/>
      <c r="J7" s="53"/>
    </row>
    <row r="8" ht="42" customHeight="1" spans="1:10">
      <c r="A8" s="29"/>
      <c r="B8" s="20"/>
      <c r="C8" s="20"/>
      <c r="D8" s="20"/>
      <c r="E8" s="29"/>
      <c r="F8" s="20"/>
      <c r="G8" s="29"/>
      <c r="H8" s="20"/>
      <c r="I8" s="20"/>
      <c r="J8" s="29"/>
    </row>
  </sheetData>
  <mergeCells count="2">
    <mergeCell ref="A3:J3"/>
    <mergeCell ref="A4:H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I9"/>
  <sheetViews>
    <sheetView showZeros="0" workbookViewId="0">
      <selection activeCell="A1" sqref="$A1:$XFD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2" customHeight="1" spans="1:9">
      <c r="A2" s="37" t="s">
        <v>397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"2026"&amp;"年新增资产配置预算表"</f>
        <v>2026年新增资产配置预算表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"单位名称："&amp;"寻甸回族彝族自治县科学技术协会"</f>
        <v>单位名称：寻甸回族彝族自治县科学技术协会</v>
      </c>
      <c r="B4" s="44"/>
      <c r="C4" s="44"/>
      <c r="D4" s="45"/>
      <c r="F4" s="42"/>
      <c r="G4" s="41"/>
      <c r="H4" s="41"/>
      <c r="I4" s="62" t="s">
        <v>1</v>
      </c>
    </row>
    <row r="5" ht="28.5" customHeight="1" spans="1:9">
      <c r="A5" s="46" t="s">
        <v>182</v>
      </c>
      <c r="B5" s="47" t="s">
        <v>183</v>
      </c>
      <c r="C5" s="48" t="s">
        <v>398</v>
      </c>
      <c r="D5" s="46" t="s">
        <v>399</v>
      </c>
      <c r="E5" s="46" t="s">
        <v>400</v>
      </c>
      <c r="F5" s="46" t="s">
        <v>401</v>
      </c>
      <c r="G5" s="47" t="s">
        <v>402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359</v>
      </c>
      <c r="H6" s="47" t="s">
        <v>403</v>
      </c>
      <c r="I6" s="47" t="s">
        <v>404</v>
      </c>
    </row>
    <row r="7" ht="17.25" customHeight="1" spans="1:9">
      <c r="A7" s="51" t="s">
        <v>82</v>
      </c>
      <c r="B7" s="52" t="s">
        <v>83</v>
      </c>
      <c r="C7" s="51" t="s">
        <v>84</v>
      </c>
      <c r="D7" s="53" t="s">
        <v>85</v>
      </c>
      <c r="E7" s="51" t="s">
        <v>86</v>
      </c>
      <c r="F7" s="52" t="s">
        <v>87</v>
      </c>
      <c r="G7" s="54" t="s">
        <v>88</v>
      </c>
      <c r="H7" s="53" t="s">
        <v>89</v>
      </c>
      <c r="I7" s="53">
        <v>9</v>
      </c>
    </row>
    <row r="8" ht="19.5" customHeight="1" spans="1:9">
      <c r="A8" s="55"/>
      <c r="B8" s="31"/>
      <c r="C8" s="31"/>
      <c r="D8" s="29"/>
      <c r="E8" s="20"/>
      <c r="F8" s="54"/>
      <c r="G8" s="56"/>
      <c r="H8" s="57"/>
      <c r="I8" s="57"/>
    </row>
    <row r="9" ht="19.5" customHeight="1" spans="1:9">
      <c r="A9" s="58" t="s">
        <v>55</v>
      </c>
      <c r="B9" s="59"/>
      <c r="C9" s="59"/>
      <c r="D9" s="60"/>
      <c r="E9" s="61"/>
      <c r="F9" s="61"/>
      <c r="G9" s="56"/>
      <c r="H9" s="57"/>
      <c r="I9" s="57"/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K11"/>
  <sheetViews>
    <sheetView showZeros="0" workbookViewId="0">
      <selection activeCell="A1" sqref="$A1:$XFD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2" customHeight="1" spans="4:11">
      <c r="D2" s="1"/>
      <c r="E2" s="1"/>
      <c r="F2" s="1"/>
      <c r="G2" s="1"/>
      <c r="K2" s="2" t="s">
        <v>405</v>
      </c>
    </row>
    <row r="3" ht="41.25" customHeight="1" spans="1:11">
      <c r="A3" s="3" t="str">
        <f>"2026"&amp;"年上级转移支付补助项目支出预算表"</f>
        <v>2026年上级转移支付补助项目支出预算表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3.5" customHeight="1" spans="1:11">
      <c r="A4" s="4" t="str">
        <f>"单位名称："&amp;"寻甸回族彝族自治县科学技术协会"</f>
        <v>单位名称：寻甸回族彝族自治县科学技术协会</v>
      </c>
      <c r="B4" s="5"/>
      <c r="C4" s="5"/>
      <c r="D4" s="5"/>
      <c r="E4" s="5"/>
      <c r="F4" s="5"/>
      <c r="G4" s="5"/>
      <c r="H4" s="6"/>
      <c r="I4" s="6"/>
      <c r="J4" s="6"/>
      <c r="K4" s="7" t="s">
        <v>1</v>
      </c>
    </row>
    <row r="5" ht="21.75" customHeight="1" spans="1:11">
      <c r="A5" s="8" t="s">
        <v>242</v>
      </c>
      <c r="B5" s="8" t="s">
        <v>185</v>
      </c>
      <c r="C5" s="8" t="s">
        <v>243</v>
      </c>
      <c r="D5" s="9" t="s">
        <v>186</v>
      </c>
      <c r="E5" s="9" t="s">
        <v>187</v>
      </c>
      <c r="F5" s="9" t="s">
        <v>244</v>
      </c>
      <c r="G5" s="9" t="s">
        <v>245</v>
      </c>
      <c r="H5" s="27" t="s">
        <v>55</v>
      </c>
      <c r="I5" s="10" t="s">
        <v>406</v>
      </c>
      <c r="J5" s="11"/>
      <c r="K5" s="12"/>
    </row>
    <row r="6" ht="21.75" customHeight="1" spans="1:11">
      <c r="A6" s="13"/>
      <c r="B6" s="13"/>
      <c r="C6" s="13"/>
      <c r="D6" s="14"/>
      <c r="E6" s="14"/>
      <c r="F6" s="14"/>
      <c r="G6" s="14"/>
      <c r="H6" s="28"/>
      <c r="I6" s="9" t="s">
        <v>58</v>
      </c>
      <c r="J6" s="9" t="s">
        <v>59</v>
      </c>
      <c r="K6" s="9" t="s">
        <v>60</v>
      </c>
    </row>
    <row r="7" ht="40.5" customHeight="1" spans="1:11">
      <c r="A7" s="16"/>
      <c r="B7" s="16"/>
      <c r="C7" s="16"/>
      <c r="D7" s="17"/>
      <c r="E7" s="17"/>
      <c r="F7" s="17"/>
      <c r="G7" s="17"/>
      <c r="H7" s="18"/>
      <c r="I7" s="17" t="s">
        <v>57</v>
      </c>
      <c r="J7" s="17"/>
      <c r="K7" s="17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5">
        <v>10</v>
      </c>
      <c r="K8" s="35">
        <v>11</v>
      </c>
    </row>
    <row r="9" ht="18.75" customHeight="1" spans="1:11">
      <c r="A9" s="29"/>
      <c r="B9" s="20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0"/>
      <c r="C10" s="20"/>
      <c r="D10" s="20"/>
      <c r="E10" s="20"/>
      <c r="F10" s="20"/>
      <c r="G10" s="20"/>
      <c r="H10" s="22"/>
      <c r="I10" s="22"/>
      <c r="J10" s="22"/>
      <c r="K10" s="30"/>
    </row>
    <row r="11" ht="18.75" customHeight="1" spans="1:11">
      <c r="A11" s="32" t="s">
        <v>173</v>
      </c>
      <c r="B11" s="33"/>
      <c r="C11" s="33"/>
      <c r="D11" s="33"/>
      <c r="E11" s="33"/>
      <c r="F11" s="33"/>
      <c r="G11" s="34"/>
      <c r="H11" s="22"/>
      <c r="I11" s="22"/>
      <c r="J11" s="22"/>
      <c r="K11" s="3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G13"/>
  <sheetViews>
    <sheetView showZeros="0" tabSelected="1" topLeftCell="B1" workbookViewId="0">
      <selection activeCell="B1" sqref="$A1:$XFD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2" ht="13.5" customHeight="1" spans="4:7">
      <c r="D2" s="1"/>
      <c r="G2" s="2" t="s">
        <v>407</v>
      </c>
    </row>
    <row r="3" ht="41.25" customHeight="1" spans="1:7">
      <c r="A3" s="3" t="str">
        <f>"2026"&amp;"年部门项目中期规划预算表"</f>
        <v>2026年部门项目中期规划预算表</v>
      </c>
      <c r="B3" s="3"/>
      <c r="C3" s="3"/>
      <c r="D3" s="3"/>
      <c r="E3" s="3"/>
      <c r="F3" s="3"/>
      <c r="G3" s="3"/>
    </row>
    <row r="4" ht="13.5" customHeight="1" spans="1:7">
      <c r="A4" s="4" t="str">
        <f>"单位名称："&amp;"寻甸回族彝族自治县科学技术协会"</f>
        <v>单位名称：寻甸回族彝族自治县科学技术协会</v>
      </c>
      <c r="B4" s="5"/>
      <c r="C4" s="5"/>
      <c r="D4" s="5"/>
      <c r="E4" s="6"/>
      <c r="F4" s="6"/>
      <c r="G4" s="7" t="s">
        <v>1</v>
      </c>
    </row>
    <row r="5" ht="21.75" customHeight="1" spans="1:7">
      <c r="A5" s="8" t="s">
        <v>243</v>
      </c>
      <c r="B5" s="8" t="s">
        <v>242</v>
      </c>
      <c r="C5" s="8" t="s">
        <v>185</v>
      </c>
      <c r="D5" s="9" t="s">
        <v>408</v>
      </c>
      <c r="E5" s="10" t="s">
        <v>58</v>
      </c>
      <c r="F5" s="11"/>
      <c r="G5" s="12"/>
    </row>
    <row r="6" ht="21.75" customHeight="1" spans="1:7">
      <c r="A6" s="13"/>
      <c r="B6" s="13"/>
      <c r="C6" s="13"/>
      <c r="D6" s="14"/>
      <c r="E6" s="15" t="str">
        <f>"2026"&amp;"年"</f>
        <v>2026年</v>
      </c>
      <c r="F6" s="9" t="str">
        <f>("2026"+1)&amp;"年"</f>
        <v>2027年</v>
      </c>
      <c r="G6" s="9" t="str">
        <f>("2026"+2)&amp;"年"</f>
        <v>2028年</v>
      </c>
    </row>
    <row r="7" ht="40.5" customHeight="1" spans="1:7">
      <c r="A7" s="16"/>
      <c r="B7" s="16"/>
      <c r="C7" s="16"/>
      <c r="D7" s="17"/>
      <c r="E7" s="18"/>
      <c r="F7" s="17" t="s">
        <v>57</v>
      </c>
      <c r="G7" s="17"/>
    </row>
    <row r="8" ht="15" customHeight="1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ht="17.25" customHeight="1" spans="1:7">
      <c r="A9" s="20" t="s">
        <v>70</v>
      </c>
      <c r="B9" s="21"/>
      <c r="C9" s="21"/>
      <c r="D9" s="20"/>
      <c r="E9" s="22">
        <v>1117100</v>
      </c>
      <c r="F9" s="22"/>
      <c r="G9" s="22"/>
    </row>
    <row r="10" ht="18.75" customHeight="1" spans="1:7">
      <c r="A10" s="20"/>
      <c r="B10" s="20" t="s">
        <v>409</v>
      </c>
      <c r="C10" s="20" t="s">
        <v>250</v>
      </c>
      <c r="D10" s="20" t="s">
        <v>410</v>
      </c>
      <c r="E10" s="22">
        <v>45200</v>
      </c>
      <c r="F10" s="22"/>
      <c r="G10" s="22"/>
    </row>
    <row r="11" ht="18.75" customHeight="1" spans="1:7">
      <c r="A11" s="23"/>
      <c r="B11" s="20" t="s">
        <v>411</v>
      </c>
      <c r="C11" s="20" t="s">
        <v>263</v>
      </c>
      <c r="D11" s="20" t="s">
        <v>410</v>
      </c>
      <c r="E11" s="22">
        <v>921400</v>
      </c>
      <c r="F11" s="22"/>
      <c r="G11" s="22"/>
    </row>
    <row r="12" ht="18.75" customHeight="1" spans="1:7">
      <c r="A12" s="23"/>
      <c r="B12" s="20" t="s">
        <v>411</v>
      </c>
      <c r="C12" s="20" t="s">
        <v>279</v>
      </c>
      <c r="D12" s="20" t="s">
        <v>410</v>
      </c>
      <c r="E12" s="22">
        <v>150500</v>
      </c>
      <c r="F12" s="22"/>
      <c r="G12" s="22"/>
    </row>
    <row r="13" ht="18.75" customHeight="1" spans="1:7">
      <c r="A13" s="24" t="s">
        <v>55</v>
      </c>
      <c r="B13" s="25" t="s">
        <v>412</v>
      </c>
      <c r="C13" s="25"/>
      <c r="D13" s="26"/>
      <c r="E13" s="22">
        <v>1117100</v>
      </c>
      <c r="F13" s="22"/>
      <c r="G13" s="22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S10"/>
  <sheetViews>
    <sheetView showGridLines="0" showZeros="0" workbookViewId="0">
      <selection activeCell="A1" sqref="$A1:$XFD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2" ht="17.25" customHeight="1" spans="1:1">
      <c r="A2" s="62" t="s">
        <v>52</v>
      </c>
    </row>
    <row r="3" ht="41.25" customHeight="1" spans="1:1">
      <c r="A3" s="40" t="str">
        <f>"2026"&amp;"年部门收入预算表"</f>
        <v>2026年部门收入预算表</v>
      </c>
    </row>
    <row r="4" ht="17.25" customHeight="1" spans="1:19">
      <c r="A4" s="43" t="str">
        <f>"单位名称："&amp;"寻甸回族彝族自治县科学技术协会"</f>
        <v>单位名称：寻甸回族彝族自治县科学技术协会</v>
      </c>
      <c r="S4" s="45" t="s">
        <v>1</v>
      </c>
    </row>
    <row r="5" ht="21.75" customHeight="1" spans="1:19">
      <c r="A5" s="182" t="s">
        <v>53</v>
      </c>
      <c r="B5" s="183" t="s">
        <v>54</v>
      </c>
      <c r="C5" s="183" t="s">
        <v>55</v>
      </c>
      <c r="D5" s="184" t="s">
        <v>56</v>
      </c>
      <c r="E5" s="184"/>
      <c r="F5" s="184"/>
      <c r="G5" s="184"/>
      <c r="H5" s="184"/>
      <c r="I5" s="131"/>
      <c r="J5" s="184"/>
      <c r="K5" s="184"/>
      <c r="L5" s="184"/>
      <c r="M5" s="184"/>
      <c r="N5" s="190"/>
      <c r="O5" s="184" t="s">
        <v>45</v>
      </c>
      <c r="P5" s="184"/>
      <c r="Q5" s="184"/>
      <c r="R5" s="184"/>
      <c r="S5" s="190"/>
    </row>
    <row r="6" ht="27" customHeight="1" spans="1:19">
      <c r="A6" s="185"/>
      <c r="B6" s="186"/>
      <c r="C6" s="186"/>
      <c r="D6" s="186" t="s">
        <v>57</v>
      </c>
      <c r="E6" s="186" t="s">
        <v>58</v>
      </c>
      <c r="F6" s="186" t="s">
        <v>59</v>
      </c>
      <c r="G6" s="186" t="s">
        <v>60</v>
      </c>
      <c r="H6" s="186" t="s">
        <v>61</v>
      </c>
      <c r="I6" s="191" t="s">
        <v>62</v>
      </c>
      <c r="J6" s="192"/>
      <c r="K6" s="192"/>
      <c r="L6" s="192"/>
      <c r="M6" s="192"/>
      <c r="N6" s="193"/>
      <c r="O6" s="186" t="s">
        <v>57</v>
      </c>
      <c r="P6" s="186" t="s">
        <v>58</v>
      </c>
      <c r="Q6" s="186" t="s">
        <v>59</v>
      </c>
      <c r="R6" s="186" t="s">
        <v>60</v>
      </c>
      <c r="S6" s="186" t="s">
        <v>63</v>
      </c>
    </row>
    <row r="7" ht="30" customHeight="1" spans="1:19">
      <c r="A7" s="187"/>
      <c r="B7" s="103"/>
      <c r="C7" s="113"/>
      <c r="D7" s="113"/>
      <c r="E7" s="113"/>
      <c r="F7" s="113"/>
      <c r="G7" s="113"/>
      <c r="H7" s="113"/>
      <c r="I7" s="68" t="s">
        <v>57</v>
      </c>
      <c r="J7" s="193" t="s">
        <v>64</v>
      </c>
      <c r="K7" s="193" t="s">
        <v>65</v>
      </c>
      <c r="L7" s="193" t="s">
        <v>66</v>
      </c>
      <c r="M7" s="193" t="s">
        <v>67</v>
      </c>
      <c r="N7" s="193" t="s">
        <v>68</v>
      </c>
      <c r="O7" s="194"/>
      <c r="P7" s="194"/>
      <c r="Q7" s="194"/>
      <c r="R7" s="194"/>
      <c r="S7" s="113"/>
    </row>
    <row r="8" ht="15" customHeight="1" spans="1:19">
      <c r="A8" s="188">
        <v>1</v>
      </c>
      <c r="B8" s="188">
        <v>2</v>
      </c>
      <c r="C8" s="188">
        <v>3</v>
      </c>
      <c r="D8" s="188">
        <v>4</v>
      </c>
      <c r="E8" s="188">
        <v>5</v>
      </c>
      <c r="F8" s="188">
        <v>6</v>
      </c>
      <c r="G8" s="188">
        <v>7</v>
      </c>
      <c r="H8" s="188">
        <v>8</v>
      </c>
      <c r="I8" s="68">
        <v>9</v>
      </c>
      <c r="J8" s="188">
        <v>10</v>
      </c>
      <c r="K8" s="188">
        <v>11</v>
      </c>
      <c r="L8" s="188">
        <v>12</v>
      </c>
      <c r="M8" s="188">
        <v>13</v>
      </c>
      <c r="N8" s="188">
        <v>14</v>
      </c>
      <c r="O8" s="188">
        <v>15</v>
      </c>
      <c r="P8" s="188">
        <v>16</v>
      </c>
      <c r="Q8" s="188">
        <v>17</v>
      </c>
      <c r="R8" s="188">
        <v>18</v>
      </c>
      <c r="S8" s="188">
        <v>19</v>
      </c>
    </row>
    <row r="9" ht="18" customHeight="1" spans="1:19">
      <c r="A9" s="20" t="s">
        <v>69</v>
      </c>
      <c r="B9" s="20" t="s">
        <v>70</v>
      </c>
      <c r="C9" s="108">
        <v>3200004.39</v>
      </c>
      <c r="D9" s="77">
        <v>2370732.85</v>
      </c>
      <c r="E9" s="77">
        <v>2370732.85</v>
      </c>
      <c r="F9" s="77"/>
      <c r="G9" s="77"/>
      <c r="H9" s="77"/>
      <c r="I9" s="77"/>
      <c r="J9" s="77"/>
      <c r="K9" s="77"/>
      <c r="L9" s="77"/>
      <c r="M9" s="77"/>
      <c r="N9" s="77"/>
      <c r="O9" s="77">
        <v>829271.54</v>
      </c>
      <c r="P9" s="77">
        <v>829271.54</v>
      </c>
      <c r="Q9" s="77"/>
      <c r="R9" s="77"/>
      <c r="S9" s="77"/>
    </row>
    <row r="10" ht="18" customHeight="1" spans="1:19">
      <c r="A10" s="48" t="s">
        <v>55</v>
      </c>
      <c r="B10" s="189"/>
      <c r="C10" s="77">
        <v>3200004.39</v>
      </c>
      <c r="D10" s="77">
        <v>2370732.85</v>
      </c>
      <c r="E10" s="77">
        <v>2370732.85</v>
      </c>
      <c r="F10" s="77"/>
      <c r="G10" s="77"/>
      <c r="H10" s="77"/>
      <c r="I10" s="77"/>
      <c r="J10" s="77"/>
      <c r="K10" s="77"/>
      <c r="L10" s="77"/>
      <c r="M10" s="77"/>
      <c r="N10" s="77"/>
      <c r="O10" s="77">
        <v>829271.54</v>
      </c>
      <c r="P10" s="77">
        <v>829271.54</v>
      </c>
      <c r="Q10" s="77"/>
      <c r="R10" s="77"/>
      <c r="S10" s="77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O27"/>
  <sheetViews>
    <sheetView showGridLines="0" showZeros="0" topLeftCell="G1" workbookViewId="0">
      <selection activeCell="A1" sqref="$A1:$XFD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2" ht="17.25" customHeight="1" spans="1:1">
      <c r="A2" s="45" t="s">
        <v>71</v>
      </c>
    </row>
    <row r="3" ht="41.25" customHeight="1" spans="1:1">
      <c r="A3" s="40" t="str">
        <f>"2026"&amp;"年部门支出预算表"</f>
        <v>2026年部门支出预算表</v>
      </c>
    </row>
    <row r="4" ht="17.25" customHeight="1" spans="1:15">
      <c r="A4" s="43" t="str">
        <f>"单位名称："&amp;"寻甸回族彝族自治县科学技术协会"</f>
        <v>单位名称：寻甸回族彝族自治县科学技术协会</v>
      </c>
      <c r="O4" s="45" t="s">
        <v>1</v>
      </c>
    </row>
    <row r="5" ht="27" customHeight="1" spans="1:15">
      <c r="A5" s="168" t="s">
        <v>72</v>
      </c>
      <c r="B5" s="168" t="s">
        <v>73</v>
      </c>
      <c r="C5" s="168" t="s">
        <v>55</v>
      </c>
      <c r="D5" s="169" t="s">
        <v>58</v>
      </c>
      <c r="E5" s="170"/>
      <c r="F5" s="171"/>
      <c r="G5" s="172" t="s">
        <v>59</v>
      </c>
      <c r="H5" s="172" t="s">
        <v>60</v>
      </c>
      <c r="I5" s="172" t="s">
        <v>74</v>
      </c>
      <c r="J5" s="169" t="s">
        <v>62</v>
      </c>
      <c r="K5" s="170"/>
      <c r="L5" s="170"/>
      <c r="M5" s="170"/>
      <c r="N5" s="179"/>
      <c r="O5" s="180"/>
    </row>
    <row r="6" ht="42" customHeight="1" spans="1:15">
      <c r="A6" s="173"/>
      <c r="B6" s="173"/>
      <c r="C6" s="174"/>
      <c r="D6" s="175" t="s">
        <v>57</v>
      </c>
      <c r="E6" s="175" t="s">
        <v>75</v>
      </c>
      <c r="F6" s="175" t="s">
        <v>76</v>
      </c>
      <c r="G6" s="174"/>
      <c r="H6" s="174"/>
      <c r="I6" s="181"/>
      <c r="J6" s="175" t="s">
        <v>57</v>
      </c>
      <c r="K6" s="162" t="s">
        <v>77</v>
      </c>
      <c r="L6" s="162" t="s">
        <v>78</v>
      </c>
      <c r="M6" s="162" t="s">
        <v>79</v>
      </c>
      <c r="N6" s="162" t="s">
        <v>80</v>
      </c>
      <c r="O6" s="162" t="s">
        <v>81</v>
      </c>
    </row>
    <row r="7" ht="18" customHeight="1" spans="1:15">
      <c r="A7" s="51" t="s">
        <v>82</v>
      </c>
      <c r="B7" s="51" t="s">
        <v>83</v>
      </c>
      <c r="C7" s="51" t="s">
        <v>84</v>
      </c>
      <c r="D7" s="54" t="s">
        <v>85</v>
      </c>
      <c r="E7" s="54" t="s">
        <v>86</v>
      </c>
      <c r="F7" s="54" t="s">
        <v>87</v>
      </c>
      <c r="G7" s="54" t="s">
        <v>88</v>
      </c>
      <c r="H7" s="54" t="s">
        <v>89</v>
      </c>
      <c r="I7" s="54" t="s">
        <v>90</v>
      </c>
      <c r="J7" s="54" t="s">
        <v>91</v>
      </c>
      <c r="K7" s="54" t="s">
        <v>92</v>
      </c>
      <c r="L7" s="54" t="s">
        <v>93</v>
      </c>
      <c r="M7" s="54" t="s">
        <v>94</v>
      </c>
      <c r="N7" s="51" t="s">
        <v>95</v>
      </c>
      <c r="O7" s="54" t="s">
        <v>96</v>
      </c>
    </row>
    <row r="8" ht="21" customHeight="1" spans="1:15">
      <c r="A8" s="55" t="s">
        <v>97</v>
      </c>
      <c r="B8" s="55" t="s">
        <v>98</v>
      </c>
      <c r="C8" s="77">
        <v>2883565.54</v>
      </c>
      <c r="D8" s="77">
        <v>2883565.54</v>
      </c>
      <c r="E8" s="77">
        <v>937194</v>
      </c>
      <c r="F8" s="77">
        <v>1946371.54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6" t="s">
        <v>99</v>
      </c>
      <c r="B9" s="176" t="s">
        <v>100</v>
      </c>
      <c r="C9" s="77">
        <v>982394</v>
      </c>
      <c r="D9" s="77">
        <v>982394</v>
      </c>
      <c r="E9" s="77">
        <v>937194</v>
      </c>
      <c r="F9" s="77">
        <v>45200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7" t="s">
        <v>101</v>
      </c>
      <c r="B10" s="177" t="s">
        <v>102</v>
      </c>
      <c r="C10" s="77">
        <v>982394</v>
      </c>
      <c r="D10" s="77">
        <v>982394</v>
      </c>
      <c r="E10" s="77">
        <v>937194</v>
      </c>
      <c r="F10" s="77">
        <v>45200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103</v>
      </c>
      <c r="B11" s="176" t="s">
        <v>104</v>
      </c>
      <c r="C11" s="77">
        <v>1901171.54</v>
      </c>
      <c r="D11" s="77">
        <v>1901171.54</v>
      </c>
      <c r="E11" s="77"/>
      <c r="F11" s="77">
        <v>1901171.54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105</v>
      </c>
      <c r="B12" s="177" t="s">
        <v>106</v>
      </c>
      <c r="C12" s="77">
        <v>150500</v>
      </c>
      <c r="D12" s="77">
        <v>150500</v>
      </c>
      <c r="E12" s="77"/>
      <c r="F12" s="77">
        <v>150500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107</v>
      </c>
      <c r="B13" s="177" t="s">
        <v>108</v>
      </c>
      <c r="C13" s="77">
        <v>1403536.95</v>
      </c>
      <c r="D13" s="77">
        <v>1403536.95</v>
      </c>
      <c r="E13" s="77"/>
      <c r="F13" s="77">
        <v>1403536.95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109</v>
      </c>
      <c r="B14" s="177" t="s">
        <v>110</v>
      </c>
      <c r="C14" s="77">
        <v>347134.59</v>
      </c>
      <c r="D14" s="77">
        <v>347134.59</v>
      </c>
      <c r="E14" s="77"/>
      <c r="F14" s="77">
        <v>347134.59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55" t="s">
        <v>111</v>
      </c>
      <c r="B15" s="55" t="s">
        <v>112</v>
      </c>
      <c r="C15" s="77">
        <v>122911.05</v>
      </c>
      <c r="D15" s="77">
        <v>122911.05</v>
      </c>
      <c r="E15" s="77">
        <v>122911.05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6" t="s">
        <v>113</v>
      </c>
      <c r="B16" s="176" t="s">
        <v>114</v>
      </c>
      <c r="C16" s="77">
        <v>122911.05</v>
      </c>
      <c r="D16" s="77">
        <v>122911.05</v>
      </c>
      <c r="E16" s="77">
        <v>122911.05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115</v>
      </c>
      <c r="B17" s="177" t="s">
        <v>116</v>
      </c>
      <c r="C17" s="77">
        <v>121711.05</v>
      </c>
      <c r="D17" s="77">
        <v>121711.05</v>
      </c>
      <c r="E17" s="77">
        <v>121711.05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117</v>
      </c>
      <c r="B18" s="177" t="s">
        <v>118</v>
      </c>
      <c r="C18" s="77">
        <v>1200</v>
      </c>
      <c r="D18" s="77">
        <v>1200</v>
      </c>
      <c r="E18" s="77">
        <v>1200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5" t="s">
        <v>119</v>
      </c>
      <c r="B19" s="55" t="s">
        <v>120</v>
      </c>
      <c r="C19" s="77">
        <v>102244.52</v>
      </c>
      <c r="D19" s="77">
        <v>102244.52</v>
      </c>
      <c r="E19" s="77">
        <v>102244.52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6" t="s">
        <v>121</v>
      </c>
      <c r="B20" s="176" t="s">
        <v>122</v>
      </c>
      <c r="C20" s="77">
        <v>102244.52</v>
      </c>
      <c r="D20" s="77">
        <v>102244.52</v>
      </c>
      <c r="E20" s="77">
        <v>102244.52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7" t="s">
        <v>123</v>
      </c>
      <c r="B21" s="177" t="s">
        <v>124</v>
      </c>
      <c r="C21" s="77">
        <v>65555.23</v>
      </c>
      <c r="D21" s="77">
        <v>65555.23</v>
      </c>
      <c r="E21" s="77">
        <v>65555.23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7" t="s">
        <v>125</v>
      </c>
      <c r="B22" s="177" t="s">
        <v>126</v>
      </c>
      <c r="C22" s="77">
        <v>33108.7</v>
      </c>
      <c r="D22" s="77">
        <v>33108.7</v>
      </c>
      <c r="E22" s="77">
        <v>33108.7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127</v>
      </c>
      <c r="B23" s="177" t="s">
        <v>128</v>
      </c>
      <c r="C23" s="77">
        <v>3580.59</v>
      </c>
      <c r="D23" s="77">
        <v>3580.59</v>
      </c>
      <c r="E23" s="77">
        <v>3580.59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5" t="s">
        <v>129</v>
      </c>
      <c r="B24" s="55" t="s">
        <v>130</v>
      </c>
      <c r="C24" s="77">
        <v>91283.28</v>
      </c>
      <c r="D24" s="77">
        <v>91283.28</v>
      </c>
      <c r="E24" s="77">
        <v>91283.28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6" t="s">
        <v>131</v>
      </c>
      <c r="B25" s="176" t="s">
        <v>132</v>
      </c>
      <c r="C25" s="77">
        <v>91283.28</v>
      </c>
      <c r="D25" s="77">
        <v>91283.28</v>
      </c>
      <c r="E25" s="77">
        <v>91283.28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7" t="s">
        <v>133</v>
      </c>
      <c r="B26" s="177" t="s">
        <v>134</v>
      </c>
      <c r="C26" s="77">
        <v>91283.28</v>
      </c>
      <c r="D26" s="77">
        <v>91283.28</v>
      </c>
      <c r="E26" s="77">
        <v>91283.28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8" t="s">
        <v>55</v>
      </c>
      <c r="B27" s="34"/>
      <c r="C27" s="77">
        <v>3200004.39</v>
      </c>
      <c r="D27" s="77">
        <v>3200004.39</v>
      </c>
      <c r="E27" s="77">
        <v>1253632.85</v>
      </c>
      <c r="F27" s="77">
        <v>1946371.54</v>
      </c>
      <c r="G27" s="77"/>
      <c r="H27" s="77"/>
      <c r="I27" s="77"/>
      <c r="J27" s="77"/>
      <c r="K27" s="77"/>
      <c r="L27" s="77"/>
      <c r="M27" s="77"/>
      <c r="N27" s="77"/>
      <c r="O27" s="77"/>
    </row>
  </sheetData>
  <mergeCells count="12">
    <mergeCell ref="A2:O2"/>
    <mergeCell ref="A3:O3"/>
    <mergeCell ref="A4:B4"/>
    <mergeCell ref="D5:F5"/>
    <mergeCell ref="J5:O5"/>
    <mergeCell ref="A27:B27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D35"/>
  <sheetViews>
    <sheetView showGridLines="0" showZeros="0" topLeftCell="A12" workbookViewId="0">
      <selection activeCell="A1" sqref="$A1:$XFD1"/>
    </sheetView>
  </sheetViews>
  <sheetFormatPr defaultColWidth="8.575" defaultRowHeight="12.75" customHeight="1" outlineLevelCol="3"/>
  <cols>
    <col min="1" max="4" width="35.575" customWidth="1"/>
  </cols>
  <sheetData>
    <row r="2" ht="15" customHeight="1" spans="1:4">
      <c r="A2" s="41"/>
      <c r="B2" s="45"/>
      <c r="C2" s="45"/>
      <c r="D2" s="45" t="s">
        <v>135</v>
      </c>
    </row>
    <row r="3" ht="41.25" customHeight="1" spans="1:1">
      <c r="A3" s="40" t="str">
        <f>"2026"&amp;"年部门财政拨款收支预算总表"</f>
        <v>2026年部门财政拨款收支预算总表</v>
      </c>
    </row>
    <row r="4" ht="17.25" customHeight="1" spans="1:4">
      <c r="A4" s="43" t="str">
        <f>"单位名称："&amp;"寻甸回族彝族自治县科学技术协会"</f>
        <v>单位名称：寻甸回族彝族自治县科学技术协会</v>
      </c>
      <c r="B4" s="161"/>
      <c r="D4" s="45" t="s">
        <v>1</v>
      </c>
    </row>
    <row r="5" ht="17.25" customHeight="1" spans="1:4">
      <c r="A5" s="162" t="s">
        <v>2</v>
      </c>
      <c r="B5" s="163"/>
      <c r="C5" s="162" t="s">
        <v>3</v>
      </c>
      <c r="D5" s="163"/>
    </row>
    <row r="6" ht="18.75" customHeight="1" spans="1:4">
      <c r="A6" s="162" t="s">
        <v>4</v>
      </c>
      <c r="B6" s="162" t="s">
        <v>5</v>
      </c>
      <c r="C6" s="162" t="s">
        <v>6</v>
      </c>
      <c r="D6" s="162" t="s">
        <v>5</v>
      </c>
    </row>
    <row r="7" ht="16.5" customHeight="1" spans="1:4">
      <c r="A7" s="164" t="s">
        <v>136</v>
      </c>
      <c r="B7" s="77">
        <v>2370732.85</v>
      </c>
      <c r="C7" s="164" t="s">
        <v>137</v>
      </c>
      <c r="D7" s="108">
        <v>3200004.39</v>
      </c>
    </row>
    <row r="8" ht="16.5" customHeight="1" spans="1:4">
      <c r="A8" s="164" t="s">
        <v>138</v>
      </c>
      <c r="B8" s="77">
        <v>2370732.85</v>
      </c>
      <c r="C8" s="164" t="s">
        <v>139</v>
      </c>
      <c r="D8" s="108"/>
    </row>
    <row r="9" ht="16.5" customHeight="1" spans="1:4">
      <c r="A9" s="164" t="s">
        <v>140</v>
      </c>
      <c r="B9" s="77"/>
      <c r="C9" s="164" t="s">
        <v>141</v>
      </c>
      <c r="D9" s="108"/>
    </row>
    <row r="10" ht="16.5" customHeight="1" spans="1:4">
      <c r="A10" s="164" t="s">
        <v>142</v>
      </c>
      <c r="B10" s="77"/>
      <c r="C10" s="164" t="s">
        <v>143</v>
      </c>
      <c r="D10" s="108"/>
    </row>
    <row r="11" ht="16.5" customHeight="1" spans="1:4">
      <c r="A11" s="164" t="s">
        <v>144</v>
      </c>
      <c r="B11" s="77">
        <v>829271.54</v>
      </c>
      <c r="C11" s="164" t="s">
        <v>145</v>
      </c>
      <c r="D11" s="108"/>
    </row>
    <row r="12" ht="16.5" customHeight="1" spans="1:4">
      <c r="A12" s="164" t="s">
        <v>138</v>
      </c>
      <c r="B12" s="77">
        <v>829271.54</v>
      </c>
      <c r="C12" s="164" t="s">
        <v>146</v>
      </c>
      <c r="D12" s="108"/>
    </row>
    <row r="13" ht="16.5" customHeight="1" spans="1:4">
      <c r="A13" s="145" t="s">
        <v>140</v>
      </c>
      <c r="B13" s="77"/>
      <c r="C13" s="67" t="s">
        <v>147</v>
      </c>
      <c r="D13" s="108">
        <v>2883565.54</v>
      </c>
    </row>
    <row r="14" ht="16.5" customHeight="1" spans="1:4">
      <c r="A14" s="145" t="s">
        <v>142</v>
      </c>
      <c r="B14" s="77"/>
      <c r="C14" s="67" t="s">
        <v>148</v>
      </c>
      <c r="D14" s="108"/>
    </row>
    <row r="15" ht="16.5" customHeight="1" spans="1:4">
      <c r="A15" s="165"/>
      <c r="B15" s="77"/>
      <c r="C15" s="67" t="s">
        <v>149</v>
      </c>
      <c r="D15" s="108">
        <v>122911.05</v>
      </c>
    </row>
    <row r="16" ht="16.5" customHeight="1" spans="1:4">
      <c r="A16" s="165"/>
      <c r="B16" s="77"/>
      <c r="C16" s="67" t="s">
        <v>150</v>
      </c>
      <c r="D16" s="108">
        <v>102244.52</v>
      </c>
    </row>
    <row r="17" ht="16.5" customHeight="1" spans="1:4">
      <c r="A17" s="165"/>
      <c r="B17" s="77"/>
      <c r="C17" s="67" t="s">
        <v>151</v>
      </c>
      <c r="D17" s="108"/>
    </row>
    <row r="18" ht="16.5" customHeight="1" spans="1:4">
      <c r="A18" s="165"/>
      <c r="B18" s="77"/>
      <c r="C18" s="67" t="s">
        <v>152</v>
      </c>
      <c r="D18" s="108"/>
    </row>
    <row r="19" ht="16.5" customHeight="1" spans="1:4">
      <c r="A19" s="165"/>
      <c r="B19" s="77"/>
      <c r="C19" s="67" t="s">
        <v>153</v>
      </c>
      <c r="D19" s="108"/>
    </row>
    <row r="20" ht="16.5" customHeight="1" spans="1:4">
      <c r="A20" s="165"/>
      <c r="B20" s="77"/>
      <c r="C20" s="67" t="s">
        <v>154</v>
      </c>
      <c r="D20" s="108"/>
    </row>
    <row r="21" ht="16.5" customHeight="1" spans="1:4">
      <c r="A21" s="165"/>
      <c r="B21" s="77"/>
      <c r="C21" s="67" t="s">
        <v>155</v>
      </c>
      <c r="D21" s="108"/>
    </row>
    <row r="22" ht="16.5" customHeight="1" spans="1:4">
      <c r="A22" s="165"/>
      <c r="B22" s="77"/>
      <c r="C22" s="67" t="s">
        <v>156</v>
      </c>
      <c r="D22" s="108"/>
    </row>
    <row r="23" ht="16.5" customHeight="1" spans="1:4">
      <c r="A23" s="165"/>
      <c r="B23" s="77"/>
      <c r="C23" s="67" t="s">
        <v>157</v>
      </c>
      <c r="D23" s="108"/>
    </row>
    <row r="24" ht="16.5" customHeight="1" spans="1:4">
      <c r="A24" s="165"/>
      <c r="B24" s="77"/>
      <c r="C24" s="67" t="s">
        <v>158</v>
      </c>
      <c r="D24" s="108"/>
    </row>
    <row r="25" ht="16.5" customHeight="1" spans="1:4">
      <c r="A25" s="165"/>
      <c r="B25" s="77"/>
      <c r="C25" s="67" t="s">
        <v>159</v>
      </c>
      <c r="D25" s="108"/>
    </row>
    <row r="26" ht="16.5" customHeight="1" spans="1:4">
      <c r="A26" s="165"/>
      <c r="B26" s="77"/>
      <c r="C26" s="67" t="s">
        <v>160</v>
      </c>
      <c r="D26" s="108">
        <v>91283.28</v>
      </c>
    </row>
    <row r="27" ht="16.5" customHeight="1" spans="1:4">
      <c r="A27" s="165"/>
      <c r="B27" s="77"/>
      <c r="C27" s="67" t="s">
        <v>161</v>
      </c>
      <c r="D27" s="108"/>
    </row>
    <row r="28" ht="16.5" customHeight="1" spans="1:4">
      <c r="A28" s="165"/>
      <c r="B28" s="77"/>
      <c r="C28" s="67" t="s">
        <v>162</v>
      </c>
      <c r="D28" s="108"/>
    </row>
    <row r="29" ht="16.5" customHeight="1" spans="1:4">
      <c r="A29" s="165"/>
      <c r="B29" s="77"/>
      <c r="C29" s="67" t="s">
        <v>163</v>
      </c>
      <c r="D29" s="108"/>
    </row>
    <row r="30" ht="16.5" customHeight="1" spans="1:4">
      <c r="A30" s="165"/>
      <c r="B30" s="77"/>
      <c r="C30" s="67" t="s">
        <v>164</v>
      </c>
      <c r="D30" s="108"/>
    </row>
    <row r="31" ht="16.5" customHeight="1" spans="1:4">
      <c r="A31" s="165"/>
      <c r="B31" s="77"/>
      <c r="C31" s="67" t="s">
        <v>165</v>
      </c>
      <c r="D31" s="108"/>
    </row>
    <row r="32" ht="16.5" customHeight="1" spans="1:4">
      <c r="A32" s="165"/>
      <c r="B32" s="77"/>
      <c r="C32" s="145" t="s">
        <v>166</v>
      </c>
      <c r="D32" s="108"/>
    </row>
    <row r="33" ht="16.5" customHeight="1" spans="1:4">
      <c r="A33" s="165"/>
      <c r="B33" s="77"/>
      <c r="C33" s="145" t="s">
        <v>167</v>
      </c>
      <c r="D33" s="108"/>
    </row>
    <row r="34" ht="16.5" customHeight="1" spans="1:4">
      <c r="A34" s="165"/>
      <c r="B34" s="77"/>
      <c r="C34" s="29" t="s">
        <v>168</v>
      </c>
      <c r="D34" s="108"/>
    </row>
    <row r="35" ht="15" customHeight="1" spans="1:4">
      <c r="A35" s="166" t="s">
        <v>50</v>
      </c>
      <c r="B35" s="167">
        <v>3200004.39</v>
      </c>
      <c r="C35" s="166" t="s">
        <v>51</v>
      </c>
      <c r="D35" s="167">
        <v>3200004.39</v>
      </c>
    </row>
  </sheetData>
  <mergeCells count="4">
    <mergeCell ref="A3:D3"/>
    <mergeCell ref="A4:B4"/>
    <mergeCell ref="A5:B5"/>
    <mergeCell ref="C5:D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G27"/>
  <sheetViews>
    <sheetView showZeros="0" workbookViewId="0">
      <selection activeCell="A1" sqref="$A1:$XFD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2" customHeight="1" spans="4:7">
      <c r="D2" s="135"/>
      <c r="F2" s="69"/>
      <c r="G2" s="140" t="s">
        <v>169</v>
      </c>
    </row>
    <row r="3" ht="41.25" customHeight="1" spans="1:7">
      <c r="A3" s="124" t="str">
        <f>"2026"&amp;"年一般公共预算支出预算表（按功能科目分类）"</f>
        <v>2026年一般公共预算支出预算表（按功能科目分类）</v>
      </c>
      <c r="B3" s="124"/>
      <c r="C3" s="124"/>
      <c r="D3" s="124"/>
      <c r="E3" s="124"/>
      <c r="F3" s="124"/>
      <c r="G3" s="124"/>
    </row>
    <row r="4" ht="18" customHeight="1" spans="1:7">
      <c r="A4" s="4" t="str">
        <f>"单位名称："&amp;"寻甸回族彝族自治县科学技术协会"</f>
        <v>单位名称：寻甸回族彝族自治县科学技术协会</v>
      </c>
      <c r="F4" s="121"/>
      <c r="G4" s="140" t="s">
        <v>1</v>
      </c>
    </row>
    <row r="5" ht="20.25" customHeight="1" spans="1:7">
      <c r="A5" s="156" t="s">
        <v>170</v>
      </c>
      <c r="B5" s="157"/>
      <c r="C5" s="125" t="s">
        <v>55</v>
      </c>
      <c r="D5" s="148" t="s">
        <v>75</v>
      </c>
      <c r="E5" s="11"/>
      <c r="F5" s="12"/>
      <c r="G5" s="137" t="s">
        <v>76</v>
      </c>
    </row>
    <row r="6" ht="20.25" customHeight="1" spans="1:7">
      <c r="A6" s="158" t="s">
        <v>72</v>
      </c>
      <c r="B6" s="158" t="s">
        <v>73</v>
      </c>
      <c r="C6" s="18"/>
      <c r="D6" s="130" t="s">
        <v>57</v>
      </c>
      <c r="E6" s="130" t="s">
        <v>171</v>
      </c>
      <c r="F6" s="130" t="s">
        <v>172</v>
      </c>
      <c r="G6" s="139"/>
    </row>
    <row r="7" ht="15" customHeight="1" spans="1:7">
      <c r="A7" s="58" t="s">
        <v>82</v>
      </c>
      <c r="B7" s="58" t="s">
        <v>83</v>
      </c>
      <c r="C7" s="58" t="s">
        <v>84</v>
      </c>
      <c r="D7" s="58" t="s">
        <v>85</v>
      </c>
      <c r="E7" s="58" t="s">
        <v>86</v>
      </c>
      <c r="F7" s="58" t="s">
        <v>87</v>
      </c>
      <c r="G7" s="58" t="s">
        <v>88</v>
      </c>
    </row>
    <row r="8" ht="18" customHeight="1" spans="1:7">
      <c r="A8" s="29" t="s">
        <v>97</v>
      </c>
      <c r="B8" s="29" t="s">
        <v>98</v>
      </c>
      <c r="C8" s="77">
        <v>2883565.54</v>
      </c>
      <c r="D8" s="77">
        <v>937194</v>
      </c>
      <c r="E8" s="77">
        <v>832194</v>
      </c>
      <c r="F8" s="77">
        <v>105000</v>
      </c>
      <c r="G8" s="77">
        <v>1946371.54</v>
      </c>
    </row>
    <row r="9" ht="18" customHeight="1" spans="1:7">
      <c r="A9" s="134" t="s">
        <v>99</v>
      </c>
      <c r="B9" s="134" t="s">
        <v>100</v>
      </c>
      <c r="C9" s="77">
        <v>982394</v>
      </c>
      <c r="D9" s="77">
        <v>937194</v>
      </c>
      <c r="E9" s="77">
        <v>832194</v>
      </c>
      <c r="F9" s="77">
        <v>105000</v>
      </c>
      <c r="G9" s="77">
        <v>45200</v>
      </c>
    </row>
    <row r="10" ht="18" customHeight="1" spans="1:7">
      <c r="A10" s="159" t="s">
        <v>101</v>
      </c>
      <c r="B10" s="159" t="s">
        <v>102</v>
      </c>
      <c r="C10" s="77">
        <v>982394</v>
      </c>
      <c r="D10" s="77">
        <v>937194</v>
      </c>
      <c r="E10" s="77">
        <v>832194</v>
      </c>
      <c r="F10" s="77">
        <v>105000</v>
      </c>
      <c r="G10" s="77">
        <v>45200</v>
      </c>
    </row>
    <row r="11" ht="18" customHeight="1" spans="1:7">
      <c r="A11" s="134" t="s">
        <v>103</v>
      </c>
      <c r="B11" s="134" t="s">
        <v>104</v>
      </c>
      <c r="C11" s="77">
        <v>1901171.54</v>
      </c>
      <c r="D11" s="77"/>
      <c r="E11" s="77"/>
      <c r="F11" s="77"/>
      <c r="G11" s="77">
        <v>1901171.54</v>
      </c>
    </row>
    <row r="12" ht="18" customHeight="1" spans="1:7">
      <c r="A12" s="159" t="s">
        <v>105</v>
      </c>
      <c r="B12" s="159" t="s">
        <v>106</v>
      </c>
      <c r="C12" s="77">
        <v>150500</v>
      </c>
      <c r="D12" s="77"/>
      <c r="E12" s="77"/>
      <c r="F12" s="77"/>
      <c r="G12" s="77">
        <v>150500</v>
      </c>
    </row>
    <row r="13" ht="18" customHeight="1" spans="1:7">
      <c r="A13" s="159" t="s">
        <v>107</v>
      </c>
      <c r="B13" s="159" t="s">
        <v>108</v>
      </c>
      <c r="C13" s="77">
        <v>1403536.95</v>
      </c>
      <c r="D13" s="77"/>
      <c r="E13" s="77"/>
      <c r="F13" s="77"/>
      <c r="G13" s="77">
        <v>1403536.95</v>
      </c>
    </row>
    <row r="14" ht="18" customHeight="1" spans="1:7">
      <c r="A14" s="159" t="s">
        <v>109</v>
      </c>
      <c r="B14" s="159" t="s">
        <v>110</v>
      </c>
      <c r="C14" s="77">
        <v>347134.59</v>
      </c>
      <c r="D14" s="77"/>
      <c r="E14" s="77"/>
      <c r="F14" s="77"/>
      <c r="G14" s="77">
        <v>347134.59</v>
      </c>
    </row>
    <row r="15" ht="18" customHeight="1" spans="1:7">
      <c r="A15" s="29" t="s">
        <v>111</v>
      </c>
      <c r="B15" s="29" t="s">
        <v>112</v>
      </c>
      <c r="C15" s="77">
        <v>122911.05</v>
      </c>
      <c r="D15" s="77">
        <v>122911.05</v>
      </c>
      <c r="E15" s="77">
        <v>121711.05</v>
      </c>
      <c r="F15" s="77">
        <v>1200</v>
      </c>
      <c r="G15" s="77"/>
    </row>
    <row r="16" ht="18" customHeight="1" spans="1:7">
      <c r="A16" s="134" t="s">
        <v>113</v>
      </c>
      <c r="B16" s="134" t="s">
        <v>114</v>
      </c>
      <c r="C16" s="77">
        <v>122911.05</v>
      </c>
      <c r="D16" s="77">
        <v>122911.05</v>
      </c>
      <c r="E16" s="77">
        <v>121711.05</v>
      </c>
      <c r="F16" s="77">
        <v>1200</v>
      </c>
      <c r="G16" s="77"/>
    </row>
    <row r="17" ht="18" customHeight="1" spans="1:7">
      <c r="A17" s="159" t="s">
        <v>115</v>
      </c>
      <c r="B17" s="159" t="s">
        <v>116</v>
      </c>
      <c r="C17" s="77">
        <v>121711.05</v>
      </c>
      <c r="D17" s="77">
        <v>121711.05</v>
      </c>
      <c r="E17" s="77">
        <v>121711.05</v>
      </c>
      <c r="F17" s="77"/>
      <c r="G17" s="77"/>
    </row>
    <row r="18" ht="18" customHeight="1" spans="1:7">
      <c r="A18" s="159" t="s">
        <v>117</v>
      </c>
      <c r="B18" s="159" t="s">
        <v>118</v>
      </c>
      <c r="C18" s="77">
        <v>1200</v>
      </c>
      <c r="D18" s="77">
        <v>1200</v>
      </c>
      <c r="E18" s="77"/>
      <c r="F18" s="77">
        <v>1200</v>
      </c>
      <c r="G18" s="77"/>
    </row>
    <row r="19" ht="18" customHeight="1" spans="1:7">
      <c r="A19" s="29" t="s">
        <v>119</v>
      </c>
      <c r="B19" s="29" t="s">
        <v>120</v>
      </c>
      <c r="C19" s="77">
        <v>102244.52</v>
      </c>
      <c r="D19" s="77">
        <v>102244.52</v>
      </c>
      <c r="E19" s="77">
        <v>102244.52</v>
      </c>
      <c r="F19" s="77"/>
      <c r="G19" s="77"/>
    </row>
    <row r="20" ht="18" customHeight="1" spans="1:7">
      <c r="A20" s="134" t="s">
        <v>121</v>
      </c>
      <c r="B20" s="134" t="s">
        <v>122</v>
      </c>
      <c r="C20" s="77">
        <v>102244.52</v>
      </c>
      <c r="D20" s="77">
        <v>102244.52</v>
      </c>
      <c r="E20" s="77">
        <v>102244.52</v>
      </c>
      <c r="F20" s="77"/>
      <c r="G20" s="77"/>
    </row>
    <row r="21" ht="18" customHeight="1" spans="1:7">
      <c r="A21" s="159" t="s">
        <v>123</v>
      </c>
      <c r="B21" s="159" t="s">
        <v>124</v>
      </c>
      <c r="C21" s="77">
        <v>65555.23</v>
      </c>
      <c r="D21" s="77">
        <v>65555.23</v>
      </c>
      <c r="E21" s="77">
        <v>65555.23</v>
      </c>
      <c r="F21" s="77"/>
      <c r="G21" s="77"/>
    </row>
    <row r="22" ht="18" customHeight="1" spans="1:7">
      <c r="A22" s="159" t="s">
        <v>125</v>
      </c>
      <c r="B22" s="159" t="s">
        <v>126</v>
      </c>
      <c r="C22" s="77">
        <v>33108.7</v>
      </c>
      <c r="D22" s="77">
        <v>33108.7</v>
      </c>
      <c r="E22" s="77">
        <v>33108.7</v>
      </c>
      <c r="F22" s="77"/>
      <c r="G22" s="77"/>
    </row>
    <row r="23" ht="18" customHeight="1" spans="1:7">
      <c r="A23" s="159" t="s">
        <v>127</v>
      </c>
      <c r="B23" s="159" t="s">
        <v>128</v>
      </c>
      <c r="C23" s="77">
        <v>3580.59</v>
      </c>
      <c r="D23" s="77">
        <v>3580.59</v>
      </c>
      <c r="E23" s="77">
        <v>3580.59</v>
      </c>
      <c r="F23" s="77"/>
      <c r="G23" s="77"/>
    </row>
    <row r="24" ht="18" customHeight="1" spans="1:7">
      <c r="A24" s="29" t="s">
        <v>129</v>
      </c>
      <c r="B24" s="29" t="s">
        <v>130</v>
      </c>
      <c r="C24" s="77">
        <v>91283.28</v>
      </c>
      <c r="D24" s="77">
        <v>91283.28</v>
      </c>
      <c r="E24" s="77">
        <v>91283.28</v>
      </c>
      <c r="F24" s="77"/>
      <c r="G24" s="77"/>
    </row>
    <row r="25" ht="18" customHeight="1" spans="1:7">
      <c r="A25" s="134" t="s">
        <v>131</v>
      </c>
      <c r="B25" s="134" t="s">
        <v>132</v>
      </c>
      <c r="C25" s="77">
        <v>91283.28</v>
      </c>
      <c r="D25" s="77">
        <v>91283.28</v>
      </c>
      <c r="E25" s="77">
        <v>91283.28</v>
      </c>
      <c r="F25" s="77"/>
      <c r="G25" s="77"/>
    </row>
    <row r="26" ht="18" customHeight="1" spans="1:7">
      <c r="A26" s="159" t="s">
        <v>133</v>
      </c>
      <c r="B26" s="159" t="s">
        <v>134</v>
      </c>
      <c r="C26" s="77">
        <v>91283.28</v>
      </c>
      <c r="D26" s="77">
        <v>91283.28</v>
      </c>
      <c r="E26" s="77">
        <v>91283.28</v>
      </c>
      <c r="F26" s="77"/>
      <c r="G26" s="77"/>
    </row>
    <row r="27" ht="18" customHeight="1" spans="1:7">
      <c r="A27" s="76" t="s">
        <v>173</v>
      </c>
      <c r="B27" s="160" t="s">
        <v>173</v>
      </c>
      <c r="C27" s="77">
        <v>3200004.39</v>
      </c>
      <c r="D27" s="77">
        <v>1253632.85</v>
      </c>
      <c r="E27" s="77">
        <v>1147432.85</v>
      </c>
      <c r="F27" s="77">
        <v>106200</v>
      </c>
      <c r="G27" s="77">
        <v>1946371.54</v>
      </c>
    </row>
  </sheetData>
  <mergeCells count="6">
    <mergeCell ref="A3:G3"/>
    <mergeCell ref="A5:B5"/>
    <mergeCell ref="D5:F5"/>
    <mergeCell ref="A27:B27"/>
    <mergeCell ref="C5:C6"/>
    <mergeCell ref="G5:G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F8"/>
  <sheetViews>
    <sheetView showZeros="0" workbookViewId="0">
      <selection activeCell="A1" sqref="$A1:$XFD1"/>
    </sheetView>
  </sheetViews>
  <sheetFormatPr defaultColWidth="10.425" defaultRowHeight="14.25" customHeight="1" outlineLevelRow="7" outlineLevelCol="5"/>
  <cols>
    <col min="1" max="6" width="28.1416666666667" customWidth="1"/>
  </cols>
  <sheetData>
    <row r="2" customHeight="1" spans="1:6">
      <c r="A2" s="42"/>
      <c r="B2" s="42"/>
      <c r="C2" s="42"/>
      <c r="D2" s="42"/>
      <c r="E2" s="41"/>
      <c r="F2" s="152" t="s">
        <v>174</v>
      </c>
    </row>
    <row r="3" ht="41.25" customHeight="1" spans="1:6">
      <c r="A3" s="153" t="str">
        <f>"2026"&amp;"年一般公共预算“三公”经费支出预算表"</f>
        <v>2026年一般公共预算“三公”经费支出预算表</v>
      </c>
      <c r="B3" s="42"/>
      <c r="C3" s="42"/>
      <c r="D3" s="42"/>
      <c r="E3" s="41"/>
      <c r="F3" s="42"/>
    </row>
    <row r="4" customHeight="1" spans="1:6">
      <c r="A4" s="109" t="str">
        <f>"单位名称："&amp;"寻甸回族彝族自治县科学技术协会"</f>
        <v>单位名称：寻甸回族彝族自治县科学技术协会</v>
      </c>
      <c r="B4" s="154"/>
      <c r="D4" s="42"/>
      <c r="E4" s="41"/>
      <c r="F4" s="62" t="s">
        <v>1</v>
      </c>
    </row>
    <row r="5" ht="27" customHeight="1" spans="1:6">
      <c r="A5" s="46" t="s">
        <v>175</v>
      </c>
      <c r="B5" s="46" t="s">
        <v>176</v>
      </c>
      <c r="C5" s="48" t="s">
        <v>177</v>
      </c>
      <c r="D5" s="46"/>
      <c r="E5" s="47"/>
      <c r="F5" s="46" t="s">
        <v>178</v>
      </c>
    </row>
    <row r="6" ht="28.5" customHeight="1" spans="1:6">
      <c r="A6" s="155"/>
      <c r="B6" s="50"/>
      <c r="C6" s="47" t="s">
        <v>57</v>
      </c>
      <c r="D6" s="47" t="s">
        <v>179</v>
      </c>
      <c r="E6" s="47" t="s">
        <v>180</v>
      </c>
      <c r="F6" s="49"/>
    </row>
    <row r="7" ht="17.25" customHeight="1" spans="1:6">
      <c r="A7" s="54" t="s">
        <v>82</v>
      </c>
      <c r="B7" s="54" t="s">
        <v>83</v>
      </c>
      <c r="C7" s="54" t="s">
        <v>84</v>
      </c>
      <c r="D7" s="54" t="s">
        <v>85</v>
      </c>
      <c r="E7" s="54" t="s">
        <v>86</v>
      </c>
      <c r="F7" s="54" t="s">
        <v>87</v>
      </c>
    </row>
    <row r="8" ht="17.25" customHeight="1" spans="1:6">
      <c r="A8" s="77">
        <v>28000</v>
      </c>
      <c r="B8" s="77"/>
      <c r="C8" s="77">
        <v>24000</v>
      </c>
      <c r="D8" s="77"/>
      <c r="E8" s="77">
        <v>24000</v>
      </c>
      <c r="F8" s="77">
        <v>4000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X26"/>
  <sheetViews>
    <sheetView showZeros="0" topLeftCell="M1" workbookViewId="0">
      <selection activeCell="F1" sqref="$A1:$XFD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2" ht="13.5" customHeight="1" spans="2:24">
      <c r="B2" s="135"/>
      <c r="C2" s="141"/>
      <c r="E2" s="142"/>
      <c r="F2" s="142"/>
      <c r="G2" s="142"/>
      <c r="H2" s="142"/>
      <c r="I2" s="81"/>
      <c r="J2" s="81"/>
      <c r="K2" s="81"/>
      <c r="L2" s="81"/>
      <c r="M2" s="81"/>
      <c r="N2" s="81"/>
      <c r="R2" s="81"/>
      <c r="V2" s="141"/>
      <c r="X2" s="2" t="s">
        <v>181</v>
      </c>
    </row>
    <row r="3" ht="45.75" customHeight="1" spans="1:24">
      <c r="A3" s="64" t="str">
        <f>"2026"&amp;"年部门基本支出预算表"</f>
        <v>2026年部门基本支出预算表</v>
      </c>
      <c r="B3" s="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"/>
      <c r="P3" s="3"/>
      <c r="Q3" s="3"/>
      <c r="R3" s="64"/>
      <c r="S3" s="64"/>
      <c r="T3" s="64"/>
      <c r="U3" s="64"/>
      <c r="V3" s="64"/>
      <c r="W3" s="64"/>
      <c r="X3" s="64"/>
    </row>
    <row r="4" ht="18.75" customHeight="1" spans="1:24">
      <c r="A4" s="4" t="str">
        <f>"单位名称："&amp;"寻甸回族彝族自治县科学技术协会"</f>
        <v>单位名称：寻甸回族彝族自治县科学技术协会</v>
      </c>
      <c r="B4" s="5"/>
      <c r="C4" s="143"/>
      <c r="D4" s="143"/>
      <c r="E4" s="143"/>
      <c r="F4" s="143"/>
      <c r="G4" s="143"/>
      <c r="H4" s="143"/>
      <c r="I4" s="83"/>
      <c r="J4" s="83"/>
      <c r="K4" s="83"/>
      <c r="L4" s="83"/>
      <c r="M4" s="83"/>
      <c r="N4" s="83"/>
      <c r="O4" s="6"/>
      <c r="P4" s="6"/>
      <c r="Q4" s="6"/>
      <c r="R4" s="83"/>
      <c r="V4" s="141"/>
      <c r="X4" s="2" t="s">
        <v>1</v>
      </c>
    </row>
    <row r="5" ht="18" customHeight="1" spans="1:24">
      <c r="A5" s="8" t="s">
        <v>182</v>
      </c>
      <c r="B5" s="8" t="s">
        <v>183</v>
      </c>
      <c r="C5" s="8" t="s">
        <v>184</v>
      </c>
      <c r="D5" s="8" t="s">
        <v>185</v>
      </c>
      <c r="E5" s="8" t="s">
        <v>186</v>
      </c>
      <c r="F5" s="8" t="s">
        <v>187</v>
      </c>
      <c r="G5" s="8" t="s">
        <v>188</v>
      </c>
      <c r="H5" s="8" t="s">
        <v>189</v>
      </c>
      <c r="I5" s="148" t="s">
        <v>190</v>
      </c>
      <c r="J5" s="78" t="s">
        <v>190</v>
      </c>
      <c r="K5" s="78"/>
      <c r="L5" s="78"/>
      <c r="M5" s="78"/>
      <c r="N5" s="78"/>
      <c r="O5" s="11"/>
      <c r="P5" s="11"/>
      <c r="Q5" s="11"/>
      <c r="R5" s="99" t="s">
        <v>61</v>
      </c>
      <c r="S5" s="78" t="s">
        <v>62</v>
      </c>
      <c r="T5" s="78"/>
      <c r="U5" s="78"/>
      <c r="V5" s="78"/>
      <c r="W5" s="78"/>
      <c r="X5" s="79"/>
    </row>
    <row r="6" ht="18" customHeight="1" spans="1:24">
      <c r="A6" s="13"/>
      <c r="B6" s="28"/>
      <c r="C6" s="127"/>
      <c r="D6" s="13"/>
      <c r="E6" s="13"/>
      <c r="F6" s="13"/>
      <c r="G6" s="13"/>
      <c r="H6" s="13"/>
      <c r="I6" s="125" t="s">
        <v>191</v>
      </c>
      <c r="J6" s="148" t="s">
        <v>58</v>
      </c>
      <c r="K6" s="78"/>
      <c r="L6" s="78"/>
      <c r="M6" s="78"/>
      <c r="N6" s="79"/>
      <c r="O6" s="10" t="s">
        <v>192</v>
      </c>
      <c r="P6" s="11"/>
      <c r="Q6" s="12"/>
      <c r="R6" s="8" t="s">
        <v>61</v>
      </c>
      <c r="S6" s="148" t="s">
        <v>62</v>
      </c>
      <c r="T6" s="99" t="s">
        <v>64</v>
      </c>
      <c r="U6" s="78" t="s">
        <v>62</v>
      </c>
      <c r="V6" s="99" t="s">
        <v>66</v>
      </c>
      <c r="W6" s="99" t="s">
        <v>67</v>
      </c>
      <c r="X6" s="151" t="s">
        <v>68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49" t="s">
        <v>193</v>
      </c>
      <c r="K7" s="8" t="s">
        <v>194</v>
      </c>
      <c r="L7" s="8" t="s">
        <v>195</v>
      </c>
      <c r="M7" s="8" t="s">
        <v>196</v>
      </c>
      <c r="N7" s="8" t="s">
        <v>197</v>
      </c>
      <c r="O7" s="8" t="s">
        <v>58</v>
      </c>
      <c r="P7" s="8" t="s">
        <v>59</v>
      </c>
      <c r="Q7" s="8" t="s">
        <v>60</v>
      </c>
      <c r="R7" s="28"/>
      <c r="S7" s="8" t="s">
        <v>57</v>
      </c>
      <c r="T7" s="8" t="s">
        <v>64</v>
      </c>
      <c r="U7" s="8" t="s">
        <v>198</v>
      </c>
      <c r="V7" s="8" t="s">
        <v>66</v>
      </c>
      <c r="W7" s="8" t="s">
        <v>67</v>
      </c>
      <c r="X7" s="8" t="s">
        <v>68</v>
      </c>
    </row>
    <row r="8" ht="37.5" customHeight="1" spans="1:24">
      <c r="A8" s="144"/>
      <c r="B8" s="18"/>
      <c r="C8" s="144"/>
      <c r="D8" s="144"/>
      <c r="E8" s="144"/>
      <c r="F8" s="144"/>
      <c r="G8" s="144"/>
      <c r="H8" s="144"/>
      <c r="I8" s="144"/>
      <c r="J8" s="150" t="s">
        <v>57</v>
      </c>
      <c r="K8" s="16" t="s">
        <v>199</v>
      </c>
      <c r="L8" s="16" t="s">
        <v>195</v>
      </c>
      <c r="M8" s="16" t="s">
        <v>196</v>
      </c>
      <c r="N8" s="16" t="s">
        <v>197</v>
      </c>
      <c r="O8" s="16" t="s">
        <v>195</v>
      </c>
      <c r="P8" s="16" t="s">
        <v>196</v>
      </c>
      <c r="Q8" s="16" t="s">
        <v>197</v>
      </c>
      <c r="R8" s="16" t="s">
        <v>61</v>
      </c>
      <c r="S8" s="16" t="s">
        <v>57</v>
      </c>
      <c r="T8" s="16" t="s">
        <v>64</v>
      </c>
      <c r="U8" s="16" t="s">
        <v>198</v>
      </c>
      <c r="V8" s="16" t="s">
        <v>66</v>
      </c>
      <c r="W8" s="16" t="s">
        <v>67</v>
      </c>
      <c r="X8" s="16" t="s">
        <v>68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ht="20.25" customHeight="1" spans="1:24">
      <c r="A10" s="145" t="s">
        <v>70</v>
      </c>
      <c r="B10" s="145" t="s">
        <v>70</v>
      </c>
      <c r="C10" s="145" t="s">
        <v>200</v>
      </c>
      <c r="D10" s="145" t="s">
        <v>201</v>
      </c>
      <c r="E10" s="145" t="s">
        <v>101</v>
      </c>
      <c r="F10" s="145" t="s">
        <v>102</v>
      </c>
      <c r="G10" s="145" t="s">
        <v>202</v>
      </c>
      <c r="H10" s="145" t="s">
        <v>203</v>
      </c>
      <c r="I10" s="77">
        <v>296664</v>
      </c>
      <c r="J10" s="77">
        <v>296664</v>
      </c>
      <c r="K10" s="77"/>
      <c r="L10" s="77"/>
      <c r="M10" s="108">
        <v>296664</v>
      </c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200</v>
      </c>
      <c r="D11" s="145" t="s">
        <v>201</v>
      </c>
      <c r="E11" s="145" t="s">
        <v>101</v>
      </c>
      <c r="F11" s="145" t="s">
        <v>102</v>
      </c>
      <c r="G11" s="145" t="s">
        <v>204</v>
      </c>
      <c r="H11" s="145" t="s">
        <v>205</v>
      </c>
      <c r="I11" s="77">
        <v>411288</v>
      </c>
      <c r="J11" s="77">
        <v>411288</v>
      </c>
      <c r="K11" s="23"/>
      <c r="L11" s="23"/>
      <c r="M11" s="108">
        <v>411288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200</v>
      </c>
      <c r="D12" s="145" t="s">
        <v>201</v>
      </c>
      <c r="E12" s="145" t="s">
        <v>101</v>
      </c>
      <c r="F12" s="145" t="s">
        <v>102</v>
      </c>
      <c r="G12" s="145" t="s">
        <v>206</v>
      </c>
      <c r="H12" s="145" t="s">
        <v>207</v>
      </c>
      <c r="I12" s="77">
        <v>25722</v>
      </c>
      <c r="J12" s="77">
        <v>25722</v>
      </c>
      <c r="K12" s="23"/>
      <c r="L12" s="23"/>
      <c r="M12" s="108">
        <v>25722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208</v>
      </c>
      <c r="D13" s="145" t="s">
        <v>209</v>
      </c>
      <c r="E13" s="145" t="s">
        <v>115</v>
      </c>
      <c r="F13" s="145" t="s">
        <v>116</v>
      </c>
      <c r="G13" s="145" t="s">
        <v>210</v>
      </c>
      <c r="H13" s="145" t="s">
        <v>211</v>
      </c>
      <c r="I13" s="77">
        <v>121711.05</v>
      </c>
      <c r="J13" s="77">
        <v>121711.05</v>
      </c>
      <c r="K13" s="23"/>
      <c r="L13" s="23"/>
      <c r="M13" s="108">
        <v>121711.05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208</v>
      </c>
      <c r="D14" s="145" t="s">
        <v>209</v>
      </c>
      <c r="E14" s="145" t="s">
        <v>123</v>
      </c>
      <c r="F14" s="145" t="s">
        <v>124</v>
      </c>
      <c r="G14" s="145" t="s">
        <v>212</v>
      </c>
      <c r="H14" s="145" t="s">
        <v>213</v>
      </c>
      <c r="I14" s="77">
        <v>65555.23</v>
      </c>
      <c r="J14" s="77">
        <v>65555.23</v>
      </c>
      <c r="K14" s="23"/>
      <c r="L14" s="23"/>
      <c r="M14" s="108">
        <v>65555.23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208</v>
      </c>
      <c r="D15" s="145" t="s">
        <v>209</v>
      </c>
      <c r="E15" s="145" t="s">
        <v>125</v>
      </c>
      <c r="F15" s="145" t="s">
        <v>126</v>
      </c>
      <c r="G15" s="145" t="s">
        <v>214</v>
      </c>
      <c r="H15" s="145" t="s">
        <v>215</v>
      </c>
      <c r="I15" s="77">
        <v>33108.7</v>
      </c>
      <c r="J15" s="77">
        <v>33108.7</v>
      </c>
      <c r="K15" s="23"/>
      <c r="L15" s="23"/>
      <c r="M15" s="108">
        <v>33108.7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208</v>
      </c>
      <c r="D16" s="145" t="s">
        <v>209</v>
      </c>
      <c r="E16" s="145" t="s">
        <v>127</v>
      </c>
      <c r="F16" s="145" t="s">
        <v>128</v>
      </c>
      <c r="G16" s="145" t="s">
        <v>216</v>
      </c>
      <c r="H16" s="145" t="s">
        <v>217</v>
      </c>
      <c r="I16" s="77">
        <v>2059.2</v>
      </c>
      <c r="J16" s="77">
        <v>2059.2</v>
      </c>
      <c r="K16" s="23"/>
      <c r="L16" s="23"/>
      <c r="M16" s="108">
        <v>2059.2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208</v>
      </c>
      <c r="D17" s="145" t="s">
        <v>209</v>
      </c>
      <c r="E17" s="145" t="s">
        <v>127</v>
      </c>
      <c r="F17" s="145" t="s">
        <v>128</v>
      </c>
      <c r="G17" s="145" t="s">
        <v>216</v>
      </c>
      <c r="H17" s="145" t="s">
        <v>217</v>
      </c>
      <c r="I17" s="77">
        <v>1521.39</v>
      </c>
      <c r="J17" s="77">
        <v>1521.39</v>
      </c>
      <c r="K17" s="23"/>
      <c r="L17" s="23"/>
      <c r="M17" s="108">
        <v>1521.39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218</v>
      </c>
      <c r="D18" s="145" t="s">
        <v>134</v>
      </c>
      <c r="E18" s="145" t="s">
        <v>133</v>
      </c>
      <c r="F18" s="145" t="s">
        <v>134</v>
      </c>
      <c r="G18" s="145" t="s">
        <v>219</v>
      </c>
      <c r="H18" s="145" t="s">
        <v>134</v>
      </c>
      <c r="I18" s="77">
        <v>91283.28</v>
      </c>
      <c r="J18" s="77">
        <v>91283.28</v>
      </c>
      <c r="K18" s="23"/>
      <c r="L18" s="23"/>
      <c r="M18" s="108">
        <v>91283.28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220</v>
      </c>
      <c r="D19" s="145" t="s">
        <v>221</v>
      </c>
      <c r="E19" s="145" t="s">
        <v>101</v>
      </c>
      <c r="F19" s="145" t="s">
        <v>102</v>
      </c>
      <c r="G19" s="145" t="s">
        <v>222</v>
      </c>
      <c r="H19" s="145" t="s">
        <v>223</v>
      </c>
      <c r="I19" s="77">
        <v>24000</v>
      </c>
      <c r="J19" s="77">
        <v>24000</v>
      </c>
      <c r="K19" s="23"/>
      <c r="L19" s="23"/>
      <c r="M19" s="108">
        <v>24000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224</v>
      </c>
      <c r="D20" s="145" t="s">
        <v>225</v>
      </c>
      <c r="E20" s="145" t="s">
        <v>101</v>
      </c>
      <c r="F20" s="145" t="s">
        <v>102</v>
      </c>
      <c r="G20" s="145" t="s">
        <v>226</v>
      </c>
      <c r="H20" s="145" t="s">
        <v>227</v>
      </c>
      <c r="I20" s="77">
        <v>59400</v>
      </c>
      <c r="J20" s="77">
        <v>59400</v>
      </c>
      <c r="K20" s="23"/>
      <c r="L20" s="23"/>
      <c r="M20" s="108">
        <v>59400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228</v>
      </c>
      <c r="D21" s="145" t="s">
        <v>229</v>
      </c>
      <c r="E21" s="145" t="s">
        <v>101</v>
      </c>
      <c r="F21" s="145" t="s">
        <v>102</v>
      </c>
      <c r="G21" s="145" t="s">
        <v>230</v>
      </c>
      <c r="H21" s="145" t="s">
        <v>229</v>
      </c>
      <c r="I21" s="77">
        <v>11600</v>
      </c>
      <c r="J21" s="77">
        <v>11600</v>
      </c>
      <c r="K21" s="23"/>
      <c r="L21" s="23"/>
      <c r="M21" s="108">
        <v>11600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231</v>
      </c>
      <c r="D22" s="145" t="s">
        <v>232</v>
      </c>
      <c r="E22" s="145" t="s">
        <v>101</v>
      </c>
      <c r="F22" s="145" t="s">
        <v>102</v>
      </c>
      <c r="G22" s="145" t="s">
        <v>233</v>
      </c>
      <c r="H22" s="145" t="s">
        <v>234</v>
      </c>
      <c r="I22" s="77">
        <v>6000</v>
      </c>
      <c r="J22" s="77">
        <v>6000</v>
      </c>
      <c r="K22" s="23"/>
      <c r="L22" s="23"/>
      <c r="M22" s="108">
        <v>6000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231</v>
      </c>
      <c r="D23" s="145" t="s">
        <v>232</v>
      </c>
      <c r="E23" s="145" t="s">
        <v>117</v>
      </c>
      <c r="F23" s="145" t="s">
        <v>118</v>
      </c>
      <c r="G23" s="145" t="s">
        <v>235</v>
      </c>
      <c r="H23" s="145" t="s">
        <v>236</v>
      </c>
      <c r="I23" s="77">
        <v>1200</v>
      </c>
      <c r="J23" s="77">
        <v>1200</v>
      </c>
      <c r="K23" s="23"/>
      <c r="L23" s="23"/>
      <c r="M23" s="108">
        <v>1200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237</v>
      </c>
      <c r="D24" s="145" t="s">
        <v>238</v>
      </c>
      <c r="E24" s="145" t="s">
        <v>101</v>
      </c>
      <c r="F24" s="145" t="s">
        <v>102</v>
      </c>
      <c r="G24" s="145" t="s">
        <v>206</v>
      </c>
      <c r="H24" s="145" t="s">
        <v>207</v>
      </c>
      <c r="I24" s="77">
        <v>98520</v>
      </c>
      <c r="J24" s="77">
        <v>98520</v>
      </c>
      <c r="K24" s="23"/>
      <c r="L24" s="23"/>
      <c r="M24" s="108">
        <v>98520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239</v>
      </c>
      <c r="D25" s="145" t="s">
        <v>178</v>
      </c>
      <c r="E25" s="145" t="s">
        <v>101</v>
      </c>
      <c r="F25" s="145" t="s">
        <v>102</v>
      </c>
      <c r="G25" s="145" t="s">
        <v>240</v>
      </c>
      <c r="H25" s="145" t="s">
        <v>178</v>
      </c>
      <c r="I25" s="77">
        <v>4000</v>
      </c>
      <c r="J25" s="77">
        <v>4000</v>
      </c>
      <c r="K25" s="23"/>
      <c r="L25" s="23"/>
      <c r="M25" s="108">
        <v>4000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17.25" customHeight="1" spans="1:24">
      <c r="A26" s="32" t="s">
        <v>173</v>
      </c>
      <c r="B26" s="33"/>
      <c r="C26" s="146"/>
      <c r="D26" s="146"/>
      <c r="E26" s="146"/>
      <c r="F26" s="146"/>
      <c r="G26" s="146"/>
      <c r="H26" s="147"/>
      <c r="I26" s="77">
        <v>1253632.85</v>
      </c>
      <c r="J26" s="77">
        <v>1253632.85</v>
      </c>
      <c r="K26" s="77"/>
      <c r="L26" s="77"/>
      <c r="M26" s="108">
        <v>1253632.85</v>
      </c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</sheetData>
  <mergeCells count="31">
    <mergeCell ref="A3:X3"/>
    <mergeCell ref="A4:H4"/>
    <mergeCell ref="I5:X5"/>
    <mergeCell ref="J6:N6"/>
    <mergeCell ref="O6:Q6"/>
    <mergeCell ref="S6:X6"/>
    <mergeCell ref="A26:H26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W22"/>
  <sheetViews>
    <sheetView showZeros="0" workbookViewId="0">
      <selection activeCell="A1" sqref="$A1:$XFD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2" ht="13.5" customHeight="1" spans="2:23">
      <c r="B2" s="135"/>
      <c r="E2" s="1"/>
      <c r="F2" s="1"/>
      <c r="G2" s="1"/>
      <c r="H2" s="1"/>
      <c r="U2" s="135"/>
      <c r="W2" s="140" t="s">
        <v>241</v>
      </c>
    </row>
    <row r="3" ht="46.5" customHeight="1" spans="1:23">
      <c r="A3" s="3" t="str">
        <f>"2026"&amp;"年部门项目支出预算表"</f>
        <v>2026年部门项目支出预算表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3.5" customHeight="1" spans="1:23">
      <c r="A4" s="4" t="str">
        <f>"单位名称："&amp;"寻甸回族彝族自治县科学技术协会"</f>
        <v>单位名称：寻甸回族彝族自治县科学技术协会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U4" s="135"/>
      <c r="W4" s="118" t="s">
        <v>1</v>
      </c>
    </row>
    <row r="5" ht="21.75" customHeight="1" spans="1:23">
      <c r="A5" s="8" t="s">
        <v>242</v>
      </c>
      <c r="B5" s="9" t="s">
        <v>184</v>
      </c>
      <c r="C5" s="8" t="s">
        <v>185</v>
      </c>
      <c r="D5" s="8" t="s">
        <v>243</v>
      </c>
      <c r="E5" s="9" t="s">
        <v>186</v>
      </c>
      <c r="F5" s="9" t="s">
        <v>187</v>
      </c>
      <c r="G5" s="9" t="s">
        <v>244</v>
      </c>
      <c r="H5" s="9" t="s">
        <v>245</v>
      </c>
      <c r="I5" s="27" t="s">
        <v>55</v>
      </c>
      <c r="J5" s="10" t="s">
        <v>246</v>
      </c>
      <c r="K5" s="11"/>
      <c r="L5" s="11"/>
      <c r="M5" s="12"/>
      <c r="N5" s="10" t="s">
        <v>192</v>
      </c>
      <c r="O5" s="11"/>
      <c r="P5" s="12"/>
      <c r="Q5" s="9" t="s">
        <v>61</v>
      </c>
      <c r="R5" s="10" t="s">
        <v>62</v>
      </c>
      <c r="S5" s="11"/>
      <c r="T5" s="11"/>
      <c r="U5" s="11"/>
      <c r="V5" s="11"/>
      <c r="W5" s="12"/>
    </row>
    <row r="6" ht="21.75" customHeight="1" spans="1:23">
      <c r="A6" s="13"/>
      <c r="B6" s="28"/>
      <c r="C6" s="13"/>
      <c r="D6" s="13"/>
      <c r="E6" s="14"/>
      <c r="F6" s="14"/>
      <c r="G6" s="14"/>
      <c r="H6" s="14"/>
      <c r="I6" s="28"/>
      <c r="J6" s="136" t="s">
        <v>58</v>
      </c>
      <c r="K6" s="137"/>
      <c r="L6" s="9" t="s">
        <v>59</v>
      </c>
      <c r="M6" s="9" t="s">
        <v>60</v>
      </c>
      <c r="N6" s="9" t="s">
        <v>58</v>
      </c>
      <c r="O6" s="9" t="s">
        <v>59</v>
      </c>
      <c r="P6" s="9" t="s">
        <v>60</v>
      </c>
      <c r="Q6" s="14"/>
      <c r="R6" s="9" t="s">
        <v>57</v>
      </c>
      <c r="S6" s="9" t="s">
        <v>64</v>
      </c>
      <c r="T6" s="9" t="s">
        <v>198</v>
      </c>
      <c r="U6" s="9" t="s">
        <v>66</v>
      </c>
      <c r="V6" s="9" t="s">
        <v>67</v>
      </c>
      <c r="W6" s="9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8" t="s">
        <v>57</v>
      </c>
      <c r="K7" s="139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6"/>
      <c r="B8" s="18"/>
      <c r="C8" s="16"/>
      <c r="D8" s="16"/>
      <c r="E8" s="17"/>
      <c r="F8" s="17"/>
      <c r="G8" s="17"/>
      <c r="H8" s="17"/>
      <c r="I8" s="18"/>
      <c r="J8" s="65" t="s">
        <v>57</v>
      </c>
      <c r="K8" s="65" t="s">
        <v>247</v>
      </c>
      <c r="L8" s="17"/>
      <c r="M8" s="17"/>
      <c r="N8" s="17"/>
      <c r="O8" s="17"/>
      <c r="P8" s="17"/>
      <c r="Q8" s="17"/>
      <c r="R8" s="17"/>
      <c r="S8" s="17"/>
      <c r="T8" s="17"/>
      <c r="U8" s="18"/>
      <c r="V8" s="17"/>
      <c r="W8" s="17"/>
    </row>
    <row r="9" ht="15" customHeight="1" spans="1:23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19">
        <v>21</v>
      </c>
      <c r="V9" s="35">
        <v>22</v>
      </c>
      <c r="W9" s="19">
        <v>23</v>
      </c>
    </row>
    <row r="10" ht="21.75" customHeight="1" spans="1:23">
      <c r="A10" s="67" t="s">
        <v>248</v>
      </c>
      <c r="B10" s="67" t="s">
        <v>249</v>
      </c>
      <c r="C10" s="67" t="s">
        <v>250</v>
      </c>
      <c r="D10" s="67" t="s">
        <v>70</v>
      </c>
      <c r="E10" s="67" t="s">
        <v>101</v>
      </c>
      <c r="F10" s="67" t="s">
        <v>102</v>
      </c>
      <c r="G10" s="67" t="s">
        <v>233</v>
      </c>
      <c r="H10" s="67" t="s">
        <v>234</v>
      </c>
      <c r="I10" s="77">
        <v>45200</v>
      </c>
      <c r="J10" s="77">
        <v>45200</v>
      </c>
      <c r="K10" s="108">
        <v>45200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251</v>
      </c>
      <c r="B11" s="67" t="s">
        <v>252</v>
      </c>
      <c r="C11" s="67" t="s">
        <v>253</v>
      </c>
      <c r="D11" s="67" t="s">
        <v>70</v>
      </c>
      <c r="E11" s="67" t="s">
        <v>105</v>
      </c>
      <c r="F11" s="67" t="s">
        <v>106</v>
      </c>
      <c r="G11" s="67" t="s">
        <v>233</v>
      </c>
      <c r="H11" s="67" t="s">
        <v>234</v>
      </c>
      <c r="I11" s="77"/>
      <c r="J11" s="77"/>
      <c r="K11" s="108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254</v>
      </c>
      <c r="B12" s="67" t="s">
        <v>255</v>
      </c>
      <c r="C12" s="67" t="s">
        <v>256</v>
      </c>
      <c r="D12" s="67" t="s">
        <v>70</v>
      </c>
      <c r="E12" s="67" t="s">
        <v>107</v>
      </c>
      <c r="F12" s="67" t="s">
        <v>108</v>
      </c>
      <c r="G12" s="67" t="s">
        <v>257</v>
      </c>
      <c r="H12" s="67" t="s">
        <v>258</v>
      </c>
      <c r="I12" s="77">
        <v>200000</v>
      </c>
      <c r="J12" s="77"/>
      <c r="K12" s="108"/>
      <c r="L12" s="77"/>
      <c r="M12" s="77"/>
      <c r="N12" s="77">
        <v>200000</v>
      </c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254</v>
      </c>
      <c r="B13" s="67" t="s">
        <v>259</v>
      </c>
      <c r="C13" s="67" t="s">
        <v>260</v>
      </c>
      <c r="D13" s="67" t="s">
        <v>70</v>
      </c>
      <c r="E13" s="67" t="s">
        <v>107</v>
      </c>
      <c r="F13" s="67" t="s">
        <v>108</v>
      </c>
      <c r="G13" s="67" t="s">
        <v>233</v>
      </c>
      <c r="H13" s="67" t="s">
        <v>234</v>
      </c>
      <c r="I13" s="77">
        <v>190000</v>
      </c>
      <c r="J13" s="77"/>
      <c r="K13" s="108"/>
      <c r="L13" s="77"/>
      <c r="M13" s="77"/>
      <c r="N13" s="77">
        <v>190000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261</v>
      </c>
      <c r="B14" s="67" t="s">
        <v>262</v>
      </c>
      <c r="C14" s="67" t="s">
        <v>263</v>
      </c>
      <c r="D14" s="67" t="s">
        <v>70</v>
      </c>
      <c r="E14" s="67" t="s">
        <v>107</v>
      </c>
      <c r="F14" s="67" t="s">
        <v>108</v>
      </c>
      <c r="G14" s="67" t="s">
        <v>233</v>
      </c>
      <c r="H14" s="67" t="s">
        <v>234</v>
      </c>
      <c r="I14" s="77">
        <v>921400</v>
      </c>
      <c r="J14" s="77">
        <v>921400</v>
      </c>
      <c r="K14" s="108">
        <v>921400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261</v>
      </c>
      <c r="B15" s="67" t="s">
        <v>264</v>
      </c>
      <c r="C15" s="67" t="s">
        <v>265</v>
      </c>
      <c r="D15" s="67" t="s">
        <v>70</v>
      </c>
      <c r="E15" s="67" t="s">
        <v>109</v>
      </c>
      <c r="F15" s="67" t="s">
        <v>110</v>
      </c>
      <c r="G15" s="67" t="s">
        <v>266</v>
      </c>
      <c r="H15" s="67" t="s">
        <v>267</v>
      </c>
      <c r="I15" s="77">
        <v>62114.59</v>
      </c>
      <c r="J15" s="77"/>
      <c r="K15" s="108"/>
      <c r="L15" s="77"/>
      <c r="M15" s="77"/>
      <c r="N15" s="77">
        <v>62114.59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261</v>
      </c>
      <c r="B16" s="67" t="s">
        <v>268</v>
      </c>
      <c r="C16" s="67" t="s">
        <v>269</v>
      </c>
      <c r="D16" s="67" t="s">
        <v>70</v>
      </c>
      <c r="E16" s="67" t="s">
        <v>107</v>
      </c>
      <c r="F16" s="67" t="s">
        <v>108</v>
      </c>
      <c r="G16" s="67" t="s">
        <v>233</v>
      </c>
      <c r="H16" s="67" t="s">
        <v>234</v>
      </c>
      <c r="I16" s="77">
        <v>44791</v>
      </c>
      <c r="J16" s="77"/>
      <c r="K16" s="108"/>
      <c r="L16" s="77"/>
      <c r="M16" s="77"/>
      <c r="N16" s="77">
        <v>44791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261</v>
      </c>
      <c r="B17" s="67" t="s">
        <v>268</v>
      </c>
      <c r="C17" s="67" t="s">
        <v>269</v>
      </c>
      <c r="D17" s="67" t="s">
        <v>70</v>
      </c>
      <c r="E17" s="67" t="s">
        <v>107</v>
      </c>
      <c r="F17" s="67" t="s">
        <v>108</v>
      </c>
      <c r="G17" s="67" t="s">
        <v>270</v>
      </c>
      <c r="H17" s="67" t="s">
        <v>271</v>
      </c>
      <c r="I17" s="77">
        <v>7267</v>
      </c>
      <c r="J17" s="77"/>
      <c r="K17" s="108"/>
      <c r="L17" s="77"/>
      <c r="M17" s="77"/>
      <c r="N17" s="77">
        <v>7267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261</v>
      </c>
      <c r="B18" s="67" t="s">
        <v>272</v>
      </c>
      <c r="C18" s="67" t="s">
        <v>273</v>
      </c>
      <c r="D18" s="67" t="s">
        <v>70</v>
      </c>
      <c r="E18" s="67" t="s">
        <v>107</v>
      </c>
      <c r="F18" s="67" t="s">
        <v>108</v>
      </c>
      <c r="G18" s="67" t="s">
        <v>233</v>
      </c>
      <c r="H18" s="67" t="s">
        <v>234</v>
      </c>
      <c r="I18" s="77">
        <v>30386.95</v>
      </c>
      <c r="J18" s="77"/>
      <c r="K18" s="108"/>
      <c r="L18" s="77"/>
      <c r="M18" s="77"/>
      <c r="N18" s="77">
        <v>30386.95</v>
      </c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261</v>
      </c>
      <c r="B19" s="67" t="s">
        <v>274</v>
      </c>
      <c r="C19" s="67" t="s">
        <v>275</v>
      </c>
      <c r="D19" s="67" t="s">
        <v>70</v>
      </c>
      <c r="E19" s="67" t="s">
        <v>107</v>
      </c>
      <c r="F19" s="67" t="s">
        <v>108</v>
      </c>
      <c r="G19" s="67" t="s">
        <v>270</v>
      </c>
      <c r="H19" s="67" t="s">
        <v>271</v>
      </c>
      <c r="I19" s="77">
        <v>9692</v>
      </c>
      <c r="J19" s="77"/>
      <c r="K19" s="108"/>
      <c r="L19" s="77"/>
      <c r="M19" s="77"/>
      <c r="N19" s="77">
        <v>9692</v>
      </c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7" t="s">
        <v>261</v>
      </c>
      <c r="B20" s="67" t="s">
        <v>276</v>
      </c>
      <c r="C20" s="67" t="s">
        <v>277</v>
      </c>
      <c r="D20" s="67" t="s">
        <v>70</v>
      </c>
      <c r="E20" s="67" t="s">
        <v>109</v>
      </c>
      <c r="F20" s="67" t="s">
        <v>110</v>
      </c>
      <c r="G20" s="67" t="s">
        <v>233</v>
      </c>
      <c r="H20" s="67" t="s">
        <v>234</v>
      </c>
      <c r="I20" s="77">
        <v>285020</v>
      </c>
      <c r="J20" s="77"/>
      <c r="K20" s="108"/>
      <c r="L20" s="77"/>
      <c r="M20" s="77"/>
      <c r="N20" s="77">
        <v>285020</v>
      </c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261</v>
      </c>
      <c r="B21" s="67" t="s">
        <v>278</v>
      </c>
      <c r="C21" s="67" t="s">
        <v>279</v>
      </c>
      <c r="D21" s="67" t="s">
        <v>70</v>
      </c>
      <c r="E21" s="67" t="s">
        <v>105</v>
      </c>
      <c r="F21" s="67" t="s">
        <v>106</v>
      </c>
      <c r="G21" s="67" t="s">
        <v>233</v>
      </c>
      <c r="H21" s="67" t="s">
        <v>234</v>
      </c>
      <c r="I21" s="77">
        <v>150500</v>
      </c>
      <c r="J21" s="77">
        <v>150500</v>
      </c>
      <c r="K21" s="108">
        <v>150500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18.75" customHeight="1" spans="1:23">
      <c r="A22" s="32" t="s">
        <v>173</v>
      </c>
      <c r="B22" s="33"/>
      <c r="C22" s="33"/>
      <c r="D22" s="33"/>
      <c r="E22" s="33"/>
      <c r="F22" s="33"/>
      <c r="G22" s="33"/>
      <c r="H22" s="34"/>
      <c r="I22" s="77">
        <v>1946371.54</v>
      </c>
      <c r="J22" s="77">
        <v>1117100</v>
      </c>
      <c r="K22" s="108">
        <v>1117100</v>
      </c>
      <c r="L22" s="77"/>
      <c r="M22" s="77"/>
      <c r="N22" s="77">
        <v>829271.54</v>
      </c>
      <c r="O22" s="77"/>
      <c r="P22" s="77"/>
      <c r="Q22" s="77"/>
      <c r="R22" s="77"/>
      <c r="S22" s="77"/>
      <c r="T22" s="77"/>
      <c r="U22" s="77"/>
      <c r="V22" s="77"/>
      <c r="W22" s="77"/>
    </row>
  </sheetData>
  <mergeCells count="28">
    <mergeCell ref="A3:W3"/>
    <mergeCell ref="A4:H4"/>
    <mergeCell ref="J5:M5"/>
    <mergeCell ref="N5:P5"/>
    <mergeCell ref="R5:W5"/>
    <mergeCell ref="A22:H2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2:J26"/>
  <sheetViews>
    <sheetView showZeros="0" workbookViewId="0">
      <selection activeCell="A1" sqref="$A1:$XFD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2" ht="18" customHeight="1" spans="10:10">
      <c r="J2" s="2" t="s">
        <v>280</v>
      </c>
    </row>
    <row r="3" ht="39.75" customHeight="1" spans="1:10">
      <c r="A3" s="63" t="str">
        <f>"2026"&amp;"年部门项目支出绩效目标表"</f>
        <v>2026年部门项目支出绩效目标表</v>
      </c>
      <c r="B3" s="3"/>
      <c r="C3" s="3"/>
      <c r="D3" s="3"/>
      <c r="E3" s="3"/>
      <c r="F3" s="64"/>
      <c r="G3" s="3"/>
      <c r="H3" s="64"/>
      <c r="I3" s="64"/>
      <c r="J3" s="3"/>
    </row>
    <row r="4" ht="17.25" customHeight="1" spans="1:1">
      <c r="A4" s="4" t="str">
        <f>"单位名称："&amp;"寻甸回族彝族自治县科学技术协会"</f>
        <v>单位名称：寻甸回族彝族自治县科学技术协会</v>
      </c>
    </row>
    <row r="5" ht="44.25" customHeight="1" spans="1:10">
      <c r="A5" s="65" t="s">
        <v>185</v>
      </c>
      <c r="B5" s="65" t="s">
        <v>281</v>
      </c>
      <c r="C5" s="65" t="s">
        <v>282</v>
      </c>
      <c r="D5" s="65" t="s">
        <v>283</v>
      </c>
      <c r="E5" s="65" t="s">
        <v>284</v>
      </c>
      <c r="F5" s="66" t="s">
        <v>285</v>
      </c>
      <c r="G5" s="65" t="s">
        <v>286</v>
      </c>
      <c r="H5" s="66" t="s">
        <v>287</v>
      </c>
      <c r="I5" s="66" t="s">
        <v>288</v>
      </c>
      <c r="J5" s="65" t="s">
        <v>289</v>
      </c>
    </row>
    <row r="6" ht="18.75" customHeight="1" spans="1:10">
      <c r="A6" s="133">
        <v>1</v>
      </c>
      <c r="B6" s="133">
        <v>2</v>
      </c>
      <c r="C6" s="133">
        <v>3</v>
      </c>
      <c r="D6" s="133">
        <v>4</v>
      </c>
      <c r="E6" s="133">
        <v>5</v>
      </c>
      <c r="F6" s="35">
        <v>6</v>
      </c>
      <c r="G6" s="133">
        <v>7</v>
      </c>
      <c r="H6" s="35">
        <v>8</v>
      </c>
      <c r="I6" s="35">
        <v>9</v>
      </c>
      <c r="J6" s="133">
        <v>10</v>
      </c>
    </row>
    <row r="7" ht="42" customHeight="1" spans="1:10">
      <c r="A7" s="29" t="s">
        <v>70</v>
      </c>
      <c r="B7" s="67"/>
      <c r="C7" s="67"/>
      <c r="D7" s="67"/>
      <c r="E7" s="53"/>
      <c r="F7" s="68"/>
      <c r="G7" s="53"/>
      <c r="H7" s="68"/>
      <c r="I7" s="68"/>
      <c r="J7" s="53"/>
    </row>
    <row r="8" ht="42" customHeight="1" spans="1:10">
      <c r="A8" s="134" t="s">
        <v>263</v>
      </c>
      <c r="B8" s="20" t="s">
        <v>290</v>
      </c>
      <c r="C8" s="20" t="s">
        <v>291</v>
      </c>
      <c r="D8" s="20" t="s">
        <v>292</v>
      </c>
      <c r="E8" s="29" t="s">
        <v>293</v>
      </c>
      <c r="F8" s="20" t="s">
        <v>294</v>
      </c>
      <c r="G8" s="29" t="s">
        <v>84</v>
      </c>
      <c r="H8" s="20" t="s">
        <v>295</v>
      </c>
      <c r="I8" s="20" t="s">
        <v>296</v>
      </c>
      <c r="J8" s="29" t="s">
        <v>297</v>
      </c>
    </row>
    <row r="9" ht="42" customHeight="1" spans="1:10">
      <c r="A9" s="134" t="s">
        <v>263</v>
      </c>
      <c r="B9" s="20" t="s">
        <v>290</v>
      </c>
      <c r="C9" s="20" t="s">
        <v>291</v>
      </c>
      <c r="D9" s="20" t="s">
        <v>292</v>
      </c>
      <c r="E9" s="29" t="s">
        <v>298</v>
      </c>
      <c r="F9" s="20" t="s">
        <v>294</v>
      </c>
      <c r="G9" s="29" t="s">
        <v>299</v>
      </c>
      <c r="H9" s="20" t="s">
        <v>300</v>
      </c>
      <c r="I9" s="20" t="s">
        <v>296</v>
      </c>
      <c r="J9" s="29" t="s">
        <v>301</v>
      </c>
    </row>
    <row r="10" ht="42" customHeight="1" spans="1:10">
      <c r="A10" s="134" t="s">
        <v>263</v>
      </c>
      <c r="B10" s="20" t="s">
        <v>290</v>
      </c>
      <c r="C10" s="20" t="s">
        <v>291</v>
      </c>
      <c r="D10" s="20" t="s">
        <v>292</v>
      </c>
      <c r="E10" s="29" t="s">
        <v>302</v>
      </c>
      <c r="F10" s="20" t="s">
        <v>294</v>
      </c>
      <c r="G10" s="29" t="s">
        <v>303</v>
      </c>
      <c r="H10" s="20" t="s">
        <v>304</v>
      </c>
      <c r="I10" s="20" t="s">
        <v>296</v>
      </c>
      <c r="J10" s="29" t="s">
        <v>305</v>
      </c>
    </row>
    <row r="11" ht="42" customHeight="1" spans="1:10">
      <c r="A11" s="134" t="s">
        <v>263</v>
      </c>
      <c r="B11" s="20" t="s">
        <v>290</v>
      </c>
      <c r="C11" s="20" t="s">
        <v>291</v>
      </c>
      <c r="D11" s="20" t="s">
        <v>292</v>
      </c>
      <c r="E11" s="29" t="s">
        <v>306</v>
      </c>
      <c r="F11" s="20" t="s">
        <v>294</v>
      </c>
      <c r="G11" s="29" t="s">
        <v>307</v>
      </c>
      <c r="H11" s="20" t="s">
        <v>308</v>
      </c>
      <c r="I11" s="20" t="s">
        <v>296</v>
      </c>
      <c r="J11" s="29" t="s">
        <v>309</v>
      </c>
    </row>
    <row r="12" ht="42" customHeight="1" spans="1:10">
      <c r="A12" s="134" t="s">
        <v>263</v>
      </c>
      <c r="B12" s="20" t="s">
        <v>290</v>
      </c>
      <c r="C12" s="20" t="s">
        <v>291</v>
      </c>
      <c r="D12" s="20" t="s">
        <v>292</v>
      </c>
      <c r="E12" s="29" t="s">
        <v>310</v>
      </c>
      <c r="F12" s="20" t="s">
        <v>311</v>
      </c>
      <c r="G12" s="29" t="s">
        <v>83</v>
      </c>
      <c r="H12" s="20" t="s">
        <v>312</v>
      </c>
      <c r="I12" s="20" t="s">
        <v>313</v>
      </c>
      <c r="J12" s="29" t="s">
        <v>314</v>
      </c>
    </row>
    <row r="13" ht="42" customHeight="1" spans="1:10">
      <c r="A13" s="134" t="s">
        <v>263</v>
      </c>
      <c r="B13" s="20" t="s">
        <v>290</v>
      </c>
      <c r="C13" s="20" t="s">
        <v>291</v>
      </c>
      <c r="D13" s="20" t="s">
        <v>315</v>
      </c>
      <c r="E13" s="29" t="s">
        <v>316</v>
      </c>
      <c r="F13" s="20" t="s">
        <v>311</v>
      </c>
      <c r="G13" s="29" t="s">
        <v>317</v>
      </c>
      <c r="H13" s="20" t="s">
        <v>318</v>
      </c>
      <c r="I13" s="20" t="s">
        <v>313</v>
      </c>
      <c r="J13" s="29" t="s">
        <v>319</v>
      </c>
    </row>
    <row r="14" ht="42" customHeight="1" spans="1:10">
      <c r="A14" s="134" t="s">
        <v>263</v>
      </c>
      <c r="B14" s="20" t="s">
        <v>290</v>
      </c>
      <c r="C14" s="20" t="s">
        <v>320</v>
      </c>
      <c r="D14" s="20" t="s">
        <v>321</v>
      </c>
      <c r="E14" s="29" t="s">
        <v>322</v>
      </c>
      <c r="F14" s="20" t="s">
        <v>311</v>
      </c>
      <c r="G14" s="29" t="s">
        <v>323</v>
      </c>
      <c r="H14" s="20" t="s">
        <v>324</v>
      </c>
      <c r="I14" s="20" t="s">
        <v>313</v>
      </c>
      <c r="J14" s="29" t="s">
        <v>325</v>
      </c>
    </row>
    <row r="15" ht="42" customHeight="1" spans="1:10">
      <c r="A15" s="134" t="s">
        <v>263</v>
      </c>
      <c r="B15" s="20" t="s">
        <v>290</v>
      </c>
      <c r="C15" s="20" t="s">
        <v>320</v>
      </c>
      <c r="D15" s="20" t="s">
        <v>321</v>
      </c>
      <c r="E15" s="29" t="s">
        <v>326</v>
      </c>
      <c r="F15" s="20" t="s">
        <v>311</v>
      </c>
      <c r="G15" s="29" t="s">
        <v>327</v>
      </c>
      <c r="H15" s="20" t="s">
        <v>308</v>
      </c>
      <c r="I15" s="20" t="s">
        <v>313</v>
      </c>
      <c r="J15" s="29" t="s">
        <v>328</v>
      </c>
    </row>
    <row r="16" ht="42" customHeight="1" spans="1:10">
      <c r="A16" s="134" t="s">
        <v>263</v>
      </c>
      <c r="B16" s="20" t="s">
        <v>290</v>
      </c>
      <c r="C16" s="20" t="s">
        <v>329</v>
      </c>
      <c r="D16" s="20" t="s">
        <v>330</v>
      </c>
      <c r="E16" s="29" t="s">
        <v>331</v>
      </c>
      <c r="F16" s="20" t="s">
        <v>311</v>
      </c>
      <c r="G16" s="29" t="s">
        <v>317</v>
      </c>
      <c r="H16" s="20" t="s">
        <v>318</v>
      </c>
      <c r="I16" s="20" t="s">
        <v>313</v>
      </c>
      <c r="J16" s="29" t="s">
        <v>332</v>
      </c>
    </row>
    <row r="17" ht="42" customHeight="1" spans="1:10">
      <c r="A17" s="134" t="s">
        <v>250</v>
      </c>
      <c r="B17" s="20" t="s">
        <v>333</v>
      </c>
      <c r="C17" s="20" t="s">
        <v>291</v>
      </c>
      <c r="D17" s="20" t="s">
        <v>292</v>
      </c>
      <c r="E17" s="29" t="s">
        <v>334</v>
      </c>
      <c r="F17" s="20" t="s">
        <v>311</v>
      </c>
      <c r="G17" s="29" t="s">
        <v>307</v>
      </c>
      <c r="H17" s="20" t="s">
        <v>308</v>
      </c>
      <c r="I17" s="20" t="s">
        <v>296</v>
      </c>
      <c r="J17" s="29" t="s">
        <v>335</v>
      </c>
    </row>
    <row r="18" ht="42" customHeight="1" spans="1:10">
      <c r="A18" s="134" t="s">
        <v>250</v>
      </c>
      <c r="B18" s="20" t="s">
        <v>333</v>
      </c>
      <c r="C18" s="20" t="s">
        <v>320</v>
      </c>
      <c r="D18" s="20" t="s">
        <v>321</v>
      </c>
      <c r="E18" s="29" t="s">
        <v>326</v>
      </c>
      <c r="F18" s="20" t="s">
        <v>311</v>
      </c>
      <c r="G18" s="29" t="s">
        <v>327</v>
      </c>
      <c r="H18" s="20" t="s">
        <v>318</v>
      </c>
      <c r="I18" s="20" t="s">
        <v>313</v>
      </c>
      <c r="J18" s="29" t="s">
        <v>328</v>
      </c>
    </row>
    <row r="19" ht="42" customHeight="1" spans="1:10">
      <c r="A19" s="134" t="s">
        <v>250</v>
      </c>
      <c r="B19" s="20" t="s">
        <v>333</v>
      </c>
      <c r="C19" s="20" t="s">
        <v>329</v>
      </c>
      <c r="D19" s="20" t="s">
        <v>330</v>
      </c>
      <c r="E19" s="29" t="s">
        <v>331</v>
      </c>
      <c r="F19" s="20" t="s">
        <v>294</v>
      </c>
      <c r="G19" s="29" t="s">
        <v>317</v>
      </c>
      <c r="H19" s="20" t="s">
        <v>318</v>
      </c>
      <c r="I19" s="20" t="s">
        <v>296</v>
      </c>
      <c r="J19" s="29" t="s">
        <v>336</v>
      </c>
    </row>
    <row r="20" ht="42" customHeight="1" spans="1:10">
      <c r="A20" s="134" t="s">
        <v>279</v>
      </c>
      <c r="B20" s="20" t="s">
        <v>337</v>
      </c>
      <c r="C20" s="20" t="s">
        <v>291</v>
      </c>
      <c r="D20" s="20" t="s">
        <v>292</v>
      </c>
      <c r="E20" s="29" t="s">
        <v>108</v>
      </c>
      <c r="F20" s="20" t="s">
        <v>294</v>
      </c>
      <c r="G20" s="29" t="s">
        <v>84</v>
      </c>
      <c r="H20" s="20" t="s">
        <v>312</v>
      </c>
      <c r="I20" s="20" t="s">
        <v>296</v>
      </c>
      <c r="J20" s="29" t="s">
        <v>338</v>
      </c>
    </row>
    <row r="21" ht="42" customHeight="1" spans="1:10">
      <c r="A21" s="134" t="s">
        <v>279</v>
      </c>
      <c r="B21" s="20" t="s">
        <v>337</v>
      </c>
      <c r="C21" s="20" t="s">
        <v>291</v>
      </c>
      <c r="D21" s="20" t="s">
        <v>292</v>
      </c>
      <c r="E21" s="29" t="s">
        <v>339</v>
      </c>
      <c r="F21" s="20" t="s">
        <v>294</v>
      </c>
      <c r="G21" s="29" t="s">
        <v>303</v>
      </c>
      <c r="H21" s="20" t="s">
        <v>300</v>
      </c>
      <c r="I21" s="20" t="s">
        <v>296</v>
      </c>
      <c r="J21" s="29" t="s">
        <v>340</v>
      </c>
    </row>
    <row r="22" ht="42" customHeight="1" spans="1:10">
      <c r="A22" s="134" t="s">
        <v>279</v>
      </c>
      <c r="B22" s="20" t="s">
        <v>337</v>
      </c>
      <c r="C22" s="20" t="s">
        <v>291</v>
      </c>
      <c r="D22" s="20" t="s">
        <v>292</v>
      </c>
      <c r="E22" s="29" t="s">
        <v>341</v>
      </c>
      <c r="F22" s="20" t="s">
        <v>294</v>
      </c>
      <c r="G22" s="29" t="s">
        <v>307</v>
      </c>
      <c r="H22" s="20" t="s">
        <v>342</v>
      </c>
      <c r="I22" s="20" t="s">
        <v>296</v>
      </c>
      <c r="J22" s="29" t="s">
        <v>343</v>
      </c>
    </row>
    <row r="23" ht="42" customHeight="1" spans="1:10">
      <c r="A23" s="134" t="s">
        <v>279</v>
      </c>
      <c r="B23" s="20" t="s">
        <v>337</v>
      </c>
      <c r="C23" s="20" t="s">
        <v>291</v>
      </c>
      <c r="D23" s="20" t="s">
        <v>315</v>
      </c>
      <c r="E23" s="29" t="s">
        <v>344</v>
      </c>
      <c r="F23" s="20" t="s">
        <v>294</v>
      </c>
      <c r="G23" s="29" t="s">
        <v>323</v>
      </c>
      <c r="H23" s="20" t="s">
        <v>318</v>
      </c>
      <c r="I23" s="20" t="s">
        <v>296</v>
      </c>
      <c r="J23" s="29" t="s">
        <v>345</v>
      </c>
    </row>
    <row r="24" ht="42" customHeight="1" spans="1:10">
      <c r="A24" s="134" t="s">
        <v>279</v>
      </c>
      <c r="B24" s="20" t="s">
        <v>337</v>
      </c>
      <c r="C24" s="20" t="s">
        <v>320</v>
      </c>
      <c r="D24" s="20" t="s">
        <v>321</v>
      </c>
      <c r="E24" s="29" t="s">
        <v>326</v>
      </c>
      <c r="F24" s="20" t="s">
        <v>311</v>
      </c>
      <c r="G24" s="29" t="s">
        <v>327</v>
      </c>
      <c r="H24" s="20"/>
      <c r="I24" s="20" t="s">
        <v>313</v>
      </c>
      <c r="J24" s="29" t="s">
        <v>328</v>
      </c>
    </row>
    <row r="25" ht="42" customHeight="1" spans="1:10">
      <c r="A25" s="134" t="s">
        <v>279</v>
      </c>
      <c r="B25" s="20" t="s">
        <v>337</v>
      </c>
      <c r="C25" s="20" t="s">
        <v>320</v>
      </c>
      <c r="D25" s="20" t="s">
        <v>321</v>
      </c>
      <c r="E25" s="29" t="s">
        <v>346</v>
      </c>
      <c r="F25" s="20" t="s">
        <v>294</v>
      </c>
      <c r="G25" s="29" t="s">
        <v>307</v>
      </c>
      <c r="H25" s="20" t="s">
        <v>318</v>
      </c>
      <c r="I25" s="20" t="s">
        <v>296</v>
      </c>
      <c r="J25" s="29" t="s">
        <v>347</v>
      </c>
    </row>
    <row r="26" ht="42" customHeight="1" spans="1:10">
      <c r="A26" s="134" t="s">
        <v>279</v>
      </c>
      <c r="B26" s="20" t="s">
        <v>337</v>
      </c>
      <c r="C26" s="20" t="s">
        <v>329</v>
      </c>
      <c r="D26" s="20" t="s">
        <v>330</v>
      </c>
      <c r="E26" s="29" t="s">
        <v>348</v>
      </c>
      <c r="F26" s="20" t="s">
        <v>294</v>
      </c>
      <c r="G26" s="29" t="s">
        <v>323</v>
      </c>
      <c r="H26" s="20" t="s">
        <v>318</v>
      </c>
      <c r="I26" s="20" t="s">
        <v>296</v>
      </c>
      <c r="J26" s="29" t="s">
        <v>349</v>
      </c>
    </row>
  </sheetData>
  <mergeCells count="8">
    <mergeCell ref="A3:J3"/>
    <mergeCell ref="A4:H4"/>
    <mergeCell ref="A8:A16"/>
    <mergeCell ref="A17:A19"/>
    <mergeCell ref="A20:A26"/>
    <mergeCell ref="B8:B16"/>
    <mergeCell ref="B17:B19"/>
    <mergeCell ref="B20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尹兴凤</cp:lastModifiedBy>
  <dcterms:created xsi:type="dcterms:W3CDTF">2026-03-10T06:43:43Z</dcterms:created>
  <dcterms:modified xsi:type="dcterms:W3CDTF">2026-03-10T08:00:51Z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1D2431DC334A4561A0749005E70E7F8E_13</vt:lpwstr>
  </property>
  <property fmtid="{D5CDD505-2E9C-101B-9397-08002B2CF9AE}" pid="3" name="KSOProductBuildVer">
    <vt:lpwstr>2052-12.1.0.19770</vt:lpwstr>
  </property>
</Properties>
</file>