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<sst xmlns="http://schemas.openxmlformats.org/spreadsheetml/2006/main" count="1170" uniqueCount="389">
  <si>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</si>
  <si>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</si>
  <si>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</si>
  <si>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</si>
  <si>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</si>
  <si>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</si>
  <si>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</si>
  <si>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</si>
  <si>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</si>
  <si>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</si>
  <si>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</si>
  <si>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</si>
  <si>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</si>
  <si>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</si>
  <si>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</si>
  <si>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</si>
  <si>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</si>
  <si>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</si>
  <si>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</si>
  <si>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</si>
  <si>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</si>
  <si>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</si>
  <si>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</si>
  <si>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</si>
  <si>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</si>
  <si>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</si>
  <si>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</si>
  <si>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</si>
  <si>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</si>
  <si>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</si>
  <si>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</si>
  <si>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</si>
  <si>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</si>
  <si>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</si>
  <si>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</si>
  <si>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</si>
  <si>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</si>
  <si>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</si>
  <si>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</si>
  <si>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</si>
  <si>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</si>
  <si>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</si>
  <si>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</si>
  <si>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</si>
  <si>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</si>
  <si>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</si>
  <si>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</si>
  <si>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</si>
  <si>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</si>
  <si>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</si>
  <si>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</si>
  <si>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</si>
  <si>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</si>
  <si>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</si>
  <si>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</si>
  <si>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</si>
  <si>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</si>
  <si>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</si>
  <si>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</si>
  <si>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</si>
  <si>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</si>
  <si>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</si>
  <si>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</si>
  <si>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</si>
  <si>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</si>
  <si>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</si>
  <si>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</si>
  <si>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</si>
  <si>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210001</t>
  </si>
  <si>
    <t>寻甸回族彝族自治县残疾人联合会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</si>
  <si>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</si>
  <si>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</si>
  <si>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</si>
  <si>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</si>
  <si>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</si>
  <si>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</si>
  <si>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</si>
  <si>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</si>
  <si>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</si>
  <si>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</si>
  <si>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</si>
  <si>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</si>
  <si>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</si>
  <si>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</si>
  <si>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</si>
  <si>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</si>
  <si>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</si>
  <si>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</si>
  <si>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</si>
  <si>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</si>
  <si>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</si>
  <si>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</si>
  <si>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</si>
  <si>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</si>
  <si>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</si>
  <si>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</si>
  <si>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</si>
  <si>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</si>
  <si>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</si>
  <si>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</si>
  <si>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</si>
  <si>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</si>
  <si>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</si>
  <si>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</si>
  <si>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</si>
  <si>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</si>
  <si>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</si>
  <si>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</si>
  <si>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20811</t>
  </si>
  <si>
    <t>残疾人事业</t>
  </si>
  <si>
    <t>2081101</t>
  </si>
  <si>
    <t>行政运行</t>
  </si>
  <si>
    <t>2081104</t>
  </si>
  <si>
    <t>残疾人康复</t>
  </si>
  <si>
    <t>2081105</t>
  </si>
  <si>
    <t>残疾人就业</t>
  </si>
  <si>
    <t>2081199</t>
  </si>
  <si>
    <t>其他残疾人事业支出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</si>
  <si>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</si>
  <si>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</si>
  <si>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</si>
  <si>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</si>
  <si>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</si>
  <si>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</si>
  <si>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</si>
  <si>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</si>
  <si>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</si>
  <si>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</si>
  <si>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</si>
  <si>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</si>
  <si>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</si>
  <si>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</si>
  <si>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</si>
  <si>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</si>
  <si>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</si>
  <si>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</si>
  <si>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</si>
  <si>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</si>
  <si>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</si>
  <si>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2296006</t>
  </si>
  <si>
    <t>用于残疾人事业的彩票公益金支出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</si>
  <si>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</si>
  <si>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</si>
  <si>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</si>
  <si>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</si>
  <si>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</si>
  <si>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</si>
  <si>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</si>
  <si>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</si>
  <si>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</si>
  <si>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</si>
  <si>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</si>
  <si>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</si>
  <si>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</si>
  <si>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</si>
  <si>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</si>
  <si>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</si>
  <si>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</si>
  <si>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</si>
  <si>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</si>
  <si>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</si>
  <si>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</si>
  <si>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</si>
  <si>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</si>
  <si>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</si>
  <si>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</si>
  <si>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</si>
  <si>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</si>
  <si>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</si>
  <si>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</si>
  <si>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</si>
  <si>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</si>
  <si>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</si>
  <si>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</si>
  <si>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</si>
  <si>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</si>
  <si>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</si>
  <si>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</si>
  <si>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</si>
  <si>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</si>
  <si>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</si>
  <si>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</si>
  <si>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</si>
  <si>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</si>
  <si>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</si>
  <si>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</si>
  <si>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</si>
  <si>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</si>
  <si>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</si>
  <si>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</si>
  <si>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</si>
  <si>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</si>
  <si>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</si>
  <si>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</si>
  <si>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</si>
  <si>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</si>
  <si>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</si>
  <si>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</si>
  <si>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</si>
  <si>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</si>
  <si>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</si>
  <si>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</si>
  <si>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</si>
  <si>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</si>
  <si>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</si>
  <si>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530129210000000001595</t>
  </si>
  <si>
    <t>30113</t>
  </si>
  <si>
    <t>530129210000000001598</t>
  </si>
  <si>
    <t>公车购置及运维费</t>
  </si>
  <si>
    <t>30231</t>
  </si>
  <si>
    <t>公务用车运行维护费</t>
  </si>
  <si>
    <t>530129210000000001599</t>
  </si>
  <si>
    <t>公务交通补贴</t>
  </si>
  <si>
    <t>30239</t>
  </si>
  <si>
    <t>其他交通费用</t>
  </si>
  <si>
    <t>530129210000000001600</t>
  </si>
  <si>
    <t>工会经费</t>
  </si>
  <si>
    <t>30228</t>
  </si>
  <si>
    <t>530129210000000003076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</si>
  <si>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</si>
  <si>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</si>
  <si>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</si>
  <si>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</si>
  <si>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</si>
  <si>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</si>
  <si>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</si>
  <si>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530129210000000003077</t>
  </si>
  <si>
    <t>事业人员支出工资</t>
  </si>
  <si>
    <t>30107</t>
  </si>
  <si>
    <t>绩效工资</t>
  </si>
  <si>
    <t>530129210000000003078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</si>
  <si>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</si>
  <si>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</si>
  <si>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</si>
  <si>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</si>
  <si>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</si>
  <si>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</si>
  <si>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</si>
  <si>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</si>
  <si>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</si>
  <si>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530129210000000003080</t>
  </si>
  <si>
    <t>一般公用经费支出</t>
  </si>
  <si>
    <t>30201</t>
  </si>
  <si>
    <t>办公费</t>
  </si>
  <si>
    <t>30226</t>
  </si>
  <si>
    <t>劳务费</t>
  </si>
  <si>
    <t>30299</t>
  </si>
  <si>
    <t>其他商品和服务支出</t>
  </si>
  <si>
    <t>530129231100001541013</t>
  </si>
  <si>
    <t>行政人员绩效奖励</t>
  </si>
  <si>
    <t>530129231100001541014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</si>
  <si>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</si>
  <si>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</si>
  <si>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</si>
  <si>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</si>
  <si>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</si>
  <si>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</si>
  <si>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</si>
  <si>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</si>
  <si>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</si>
  <si>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530129261100005121778</t>
  </si>
  <si>
    <t>残联2026年遗属补助资金</t>
  </si>
  <si>
    <t>30305</t>
  </si>
  <si>
    <t>生活补助</t>
  </si>
  <si>
    <t>其他公用支出</t>
  </si>
  <si>
    <t>530129261100005142150</t>
  </si>
  <si>
    <t>群团组织工作经费</t>
  </si>
  <si>
    <t>专项业务类</t>
  </si>
  <si>
    <t>530129251100004004863</t>
  </si>
  <si>
    <t>寻财社〔2023〕67号2023年昆明市残疾人教育市级补助经费</t>
  </si>
  <si>
    <t>30308</t>
  </si>
  <si>
    <t>助学金</t>
  </si>
  <si>
    <t>530129261100005142117</t>
  </si>
  <si>
    <t>三、四级残疾人养保补助资金</t>
  </si>
  <si>
    <t>530129261100005142133</t>
  </si>
  <si>
    <t>残疾人医保补助资金</t>
  </si>
  <si>
    <t>530129261100005142135</t>
  </si>
  <si>
    <t>残疾人机动车驾驶技能培训补助资金</t>
  </si>
  <si>
    <t>530129261100005142137</t>
  </si>
  <si>
    <t>残疾人自主创业补助资金</t>
  </si>
  <si>
    <t>530129261100005142139</t>
  </si>
  <si>
    <t>残疾儿童康复救助资金</t>
  </si>
  <si>
    <t>30227</t>
  </si>
  <si>
    <t>委托业务费</t>
  </si>
  <si>
    <t>530129261100005302581</t>
  </si>
  <si>
    <t>2026年中央财政残疾人事业发展补助一般公共预算（第一批）资金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</si>
  <si>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</si>
  <si>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</si>
  <si>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</si>
  <si>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</si>
  <si>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</si>
  <si>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</si>
  <si>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</si>
  <si>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</si>
  <si>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</si>
  <si>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</si>
  <si>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</t>
  </si>
  <si>
    <t>产出指标</t>
  </si>
  <si>
    <t>数量指标</t>
  </si>
  <si>
    <t>受益人数</t>
  </si>
  <si>
    <t>&gt;=</t>
  </si>
  <si>
    <t>人</t>
  </si>
  <si>
    <t>定量指标</t>
  </si>
  <si>
    <t>效益指标</t>
  </si>
  <si>
    <t>社会效益</t>
  </si>
  <si>
    <t>助残氛围</t>
  </si>
  <si>
    <t>=</t>
  </si>
  <si>
    <t>有所提升</t>
  </si>
  <si>
    <t>%</t>
  </si>
  <si>
    <t>定性指标</t>
  </si>
  <si>
    <t>满意度指标</t>
  </si>
  <si>
    <t>服务对象满意度</t>
  </si>
  <si>
    <t>满意度</t>
  </si>
  <si>
    <t>90</t>
  </si>
  <si>
    <t>80</t>
  </si>
  <si>
    <t>质量指标</t>
  </si>
  <si>
    <t>有所增强</t>
  </si>
  <si>
    <t>元</t>
  </si>
  <si>
    <t>人数</t>
  </si>
  <si>
    <t>预算06表</t>
  </si>
  <si>
    <t>政府性基金预算支出预算表</t>
  </si>
  <si>
    <t>单位名称：昆明市发展和改革委员会</t>
  </si>
  <si>
    <t>单位名称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</si>
  <si>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</si>
  <si>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</si>
  <si>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</si>
  <si>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</si>
  <si>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</si>
  <si>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</si>
  <si>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</si>
  <si>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</si>
  <si>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</si>
  <si>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</si>
  <si>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</si>
  <si>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</si>
  <si>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</si>
  <si>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我单位2026年度无政府采购预算。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</si>
  <si>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</si>
  <si>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</si>
  <si>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</si>
  <si>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</si>
  <si>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</si>
  <si>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</si>
  <si>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</si>
  <si>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我单位2026年度无政府购买服务预算。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</si>
  <si>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</si>
  <si>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</si>
  <si>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</si>
  <si>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</si>
  <si>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</si>
  <si>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</si>
  <si>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</si>
  <si>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</si>
  <si>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</si>
  <si>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</si>
  <si>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</si>
  <si>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</si>
  <si>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</si>
  <si>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</si>
  <si>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</si>
  <si>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</si>
  <si>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</si>
  <si>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</si>
  <si>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</si>
  <si>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</si>
  <si>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</si>
  <si>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</si>
  <si>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</si>
  <si>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我单位2026年度无对下转移支付预算。</t>
  </si>
  <si>
    <t>预算09-2表</t>
  </si>
  <si>
    <t>我单位2026年度无对下转移支付预算，无绩效。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</si>
  <si>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</si>
  <si>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</si>
  <si>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</si>
  <si>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</si>
  <si>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</si>
  <si>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</si>
  <si>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</si>
  <si>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</si>
  <si>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我单位2026年度无新增资产配置预算。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</si>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</sst>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4">
      <alignment horizontal="right" vertical="center"/>
    </xf>
    <xf numFmtId="177" fontId="34" fillId="0" borderId="4">
      <alignment horizontal="right" vertical="center"/>
    </xf>
    <xf numFmtId="10" fontId="34" fillId="0" borderId="4">
      <alignment horizontal="right" vertical="center"/>
    </xf>
    <xf numFmtId="178" fontId="34" fillId="0" borderId="4">
      <alignment horizontal="right" vertical="center"/>
    </xf>
    <xf numFmtId="49" fontId="34" fillId="0" borderId="4">
      <alignment horizontal="left" vertical="center" wrapText="1"/>
    </xf>
    <xf numFmtId="178" fontId="34" fillId="0" borderId="4">
      <alignment horizontal="right" vertical="center"/>
    </xf>
    <xf numFmtId="179" fontId="34" fillId="0" borderId="4">
      <alignment horizontal="right" vertical="center"/>
    </xf>
    <xf numFmtId="180" fontId="34" fillId="0" borderId="4">
      <alignment horizontal="right" vertical="center"/>
    </xf>
  </cellStyleXfs>
  <cellXfs count="225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49" fontId="5" fillId="0" borderId="4" xfId="53" applyFont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4" fontId="5" fillId="0" borderId="4" xfId="54" applyNumberFormat="1" applyFont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178" fontId="5" fillId="0" borderId="4" xfId="54" applyFont="1">
      <alignment horizontal="right" vertical="center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left" vertical="center" wrapText="1" indent="2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Protection="1"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indent="2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78" fontId="14" fillId="0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9" activePane="bottomLeft" state="frozen"/>
      <selection/>
      <selection pane="bottomLeft" activeCell="D33" sqref="D33:D3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47"/>
      <c r="B2" s="47"/>
      <c r="C2" s="47"/>
      <c r="D2" s="71" t="s">
        <v>0</v>
      </c>
    </row>
    <row r="3" ht="41.25" customHeight="1" spans="1:1">
      <c r="A3" s="42" t="str">
        <f>"2026"&amp;"年部门财务收支预算总表"</f>
        <v>2026年部门财务收支预算总表</v>
      </c>
    </row>
    <row r="4" ht="17.25" customHeight="1" spans="1:4">
      <c r="A4" s="45" t="str">
        <f>"单位名称："&amp;"寻甸回族彝族自治县残疾人联合会"</f>
        <v>单位名称：寻甸回族彝族自治县残疾人联合会</v>
      </c>
      <c r="B4" s="185"/>
      <c r="D4" s="160" t="s">
        <v>1</v>
      </c>
    </row>
    <row r="5" ht="23.25" customHeight="1" spans="1:4">
      <c r="A5" s="186" t="s">
        <v>2</v>
      </c>
      <c r="B5" s="187"/>
      <c r="C5" s="186" t="s">
        <v>3</v>
      </c>
      <c r="D5" s="187"/>
    </row>
    <row r="6" ht="24" customHeight="1" spans="1:4">
      <c r="A6" s="186" t="s">
        <v>4</v>
      </c>
      <c r="B6" s="186" t="s">
        <v>5</v>
      </c>
      <c r="C6" s="186" t="s">
        <v>6</v>
      </c>
      <c r="D6" s="186" t="s">
        <v>5</v>
      </c>
    </row>
    <row r="7" ht="17.25" customHeight="1" spans="1:4">
      <c r="A7" s="188" t="s">
        <v>7</v>
      </c>
      <c r="B7" s="145">
        <v>5490092.52</v>
      </c>
      <c r="C7" s="188" t="s">
        <v>8</v>
      </c>
      <c r="D7" s="90"/>
    </row>
    <row r="8" ht="17.25" customHeight="1" spans="1:4">
      <c r="A8" s="188" t="s">
        <v>9</v>
      </c>
      <c r="B8" s="90"/>
      <c r="C8" s="188" t="s">
        <v>10</v>
      </c>
      <c r="D8" s="90"/>
    </row>
    <row r="9" ht="17.25" customHeight="1" spans="1:4">
      <c r="A9" s="188" t="s">
        <v>11</v>
      </c>
      <c r="B9" s="90"/>
      <c r="C9" s="224" t="s">
        <v>12</v>
      </c>
      <c r="D9" s="90"/>
    </row>
    <row r="10" ht="17.25" customHeight="1" spans="1:4">
      <c r="A10" s="188" t="s">
        <v>13</v>
      </c>
      <c r="B10" s="90"/>
      <c r="C10" s="224" t="s">
        <v>14</v>
      </c>
      <c r="D10" s="90"/>
    </row>
    <row r="11" ht="17.25" customHeight="1" spans="1:4">
      <c r="A11" s="188" t="s">
        <v>15</v>
      </c>
      <c r="B11" s="90"/>
      <c r="C11" s="224" t="s">
        <v>16</v>
      </c>
      <c r="D11" s="90"/>
    </row>
    <row r="12" ht="17.25" customHeight="1" spans="1:4">
      <c r="A12" s="188" t="s">
        <v>17</v>
      </c>
      <c r="B12" s="90"/>
      <c r="C12" s="224" t="s">
        <v>18</v>
      </c>
      <c r="D12" s="90"/>
    </row>
    <row r="13" ht="17.25" customHeight="1" spans="1:4">
      <c r="A13" s="188" t="s">
        <v>19</v>
      </c>
      <c r="B13" s="90"/>
      <c r="C13" s="57" t="s">
        <v>20</v>
      </c>
      <c r="D13" s="145">
        <v>5071189.66</v>
      </c>
    </row>
    <row r="14" ht="17.25" customHeight="1" spans="1:4">
      <c r="A14" s="188" t="s">
        <v>21</v>
      </c>
      <c r="B14" s="90"/>
      <c r="C14" s="57" t="s">
        <v>22</v>
      </c>
      <c r="D14" s="145">
        <v>223755.38</v>
      </c>
    </row>
    <row r="15" ht="17.25" customHeight="1" spans="1:4">
      <c r="A15" s="188" t="s">
        <v>23</v>
      </c>
      <c r="B15" s="90"/>
      <c r="C15" s="57" t="s">
        <v>24</v>
      </c>
      <c r="D15" s="90"/>
    </row>
    <row r="16" ht="17.25" customHeight="1" spans="1:4">
      <c r="A16" s="188" t="s">
        <v>25</v>
      </c>
      <c r="B16" s="90"/>
      <c r="C16" s="57" t="s">
        <v>26</v>
      </c>
      <c r="D16" s="90"/>
    </row>
    <row r="17" ht="17.25" customHeight="1" spans="1:4">
      <c r="A17" s="189"/>
      <c r="B17" s="90"/>
      <c r="C17" s="57" t="s">
        <v>27</v>
      </c>
      <c r="D17" s="90"/>
    </row>
    <row r="18" ht="17.25" customHeight="1" spans="1:4">
      <c r="A18" s="190"/>
      <c r="B18" s="90"/>
      <c r="C18" s="57" t="s">
        <v>28</v>
      </c>
      <c r="D18" s="90"/>
    </row>
    <row r="19" ht="17.25" customHeight="1" spans="1:4">
      <c r="A19" s="190"/>
      <c r="B19" s="90"/>
      <c r="C19" s="57" t="s">
        <v>29</v>
      </c>
      <c r="D19" s="90"/>
    </row>
    <row r="20" ht="17.25" customHeight="1" spans="1:4">
      <c r="A20" s="190"/>
      <c r="B20" s="90"/>
      <c r="C20" s="57" t="s">
        <v>30</v>
      </c>
      <c r="D20" s="90"/>
    </row>
    <row r="21" ht="17.25" customHeight="1" spans="1:4">
      <c r="A21" s="190"/>
      <c r="B21" s="90"/>
      <c r="C21" s="57" t="s">
        <v>31</v>
      </c>
      <c r="D21" s="90"/>
    </row>
    <row r="22" ht="17.25" customHeight="1" spans="1:4">
      <c r="A22" s="190"/>
      <c r="B22" s="90"/>
      <c r="C22" s="57" t="s">
        <v>32</v>
      </c>
      <c r="D22" s="90"/>
    </row>
    <row r="23" ht="17.25" customHeight="1" spans="1:4">
      <c r="A23" s="190"/>
      <c r="B23" s="90"/>
      <c r="C23" s="57" t="s">
        <v>33</v>
      </c>
      <c r="D23" s="90"/>
    </row>
    <row r="24" ht="17.25" customHeight="1" spans="1:4">
      <c r="A24" s="190"/>
      <c r="B24" s="90"/>
      <c r="C24" s="57" t="s">
        <v>34</v>
      </c>
      <c r="D24" s="90"/>
    </row>
    <row r="25" ht="17.25" customHeight="1" spans="1:4">
      <c r="A25" s="190"/>
      <c r="B25" s="90"/>
      <c r="C25" s="57" t="s">
        <v>35</v>
      </c>
      <c r="D25" s="145">
        <v>195147.48</v>
      </c>
    </row>
    <row r="26" ht="17.25" customHeight="1" spans="1:4">
      <c r="A26" s="190"/>
      <c r="B26" s="90"/>
      <c r="C26" s="57" t="s">
        <v>36</v>
      </c>
      <c r="D26" s="145"/>
    </row>
    <row r="27" ht="17.25" customHeight="1" spans="1:4">
      <c r="A27" s="190"/>
      <c r="B27" s="90"/>
      <c r="C27" s="189" t="s">
        <v>37</v>
      </c>
      <c r="D27" s="145"/>
    </row>
    <row r="28" ht="17.25" customHeight="1" spans="1:4">
      <c r="A28" s="190"/>
      <c r="B28" s="90"/>
      <c r="C28" s="57" t="s">
        <v>38</v>
      </c>
      <c r="D28" s="145"/>
    </row>
    <row r="29" ht="16.5" customHeight="1" spans="1:4">
      <c r="A29" s="190"/>
      <c r="B29" s="90"/>
      <c r="C29" s="57" t="s">
        <v>39</v>
      </c>
      <c r="D29" s="145"/>
    </row>
    <row r="30" ht="16.5" customHeight="1" spans="1:4">
      <c r="A30" s="190"/>
      <c r="B30" s="90"/>
      <c r="C30" s="189" t="s">
        <v>40</v>
      </c>
      <c r="D30" s="145">
        <v>2000</v>
      </c>
    </row>
    <row r="31" ht="17.25" customHeight="1" spans="1:4">
      <c r="A31" s="190"/>
      <c r="B31" s="90"/>
      <c r="C31" s="189" t="s">
        <v>41</v>
      </c>
      <c r="D31" s="90"/>
    </row>
    <row r="32" ht="17.25" customHeight="1" spans="1:4">
      <c r="A32" s="190"/>
      <c r="B32" s="90"/>
      <c r="C32" s="57" t="s">
        <v>42</v>
      </c>
      <c r="D32" s="90"/>
    </row>
    <row r="33" ht="16.5" customHeight="1" spans="1:4">
      <c r="A33" s="190" t="s">
        <v>43</v>
      </c>
      <c r="B33" s="145">
        <v>5490092.52</v>
      </c>
      <c r="C33" s="190" t="s">
        <v>44</v>
      </c>
      <c r="D33" s="145">
        <v>5492092.52</v>
      </c>
    </row>
    <row r="34" ht="16.5" customHeight="1" spans="1:4">
      <c r="A34" s="189" t="s">
        <v>45</v>
      </c>
      <c r="B34" s="145">
        <v>2000</v>
      </c>
      <c r="C34" s="189" t="s">
        <v>46</v>
      </c>
      <c r="D34" s="145"/>
    </row>
    <row r="35" ht="16.5" customHeight="1" spans="1:4">
      <c r="A35" s="57" t="s">
        <v>47</v>
      </c>
      <c r="B35" s="159">
        <v>2000</v>
      </c>
      <c r="C35" s="57" t="s">
        <v>47</v>
      </c>
      <c r="D35" s="159"/>
    </row>
    <row r="36" ht="16.5" customHeight="1" spans="1:4">
      <c r="A36" s="57" t="s">
        <v>48</v>
      </c>
      <c r="B36" s="90"/>
      <c r="C36" s="57" t="s">
        <v>49</v>
      </c>
      <c r="D36" s="159"/>
    </row>
    <row r="37" ht="16.5" customHeight="1" spans="1:4">
      <c r="A37" s="191" t="s">
        <v>50</v>
      </c>
      <c r="B37" s="145">
        <v>5492092.52</v>
      </c>
      <c r="C37" s="191" t="s">
        <v>51</v>
      </c>
      <c r="D37" s="145">
        <v>5492092.52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7" sqref="$A7:$XFD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2">
        <v>1</v>
      </c>
      <c r="B2" s="133">
        <v>0</v>
      </c>
      <c r="C2" s="132">
        <v>1</v>
      </c>
      <c r="D2" s="134"/>
      <c r="E2" s="134"/>
      <c r="F2" s="131" t="s">
        <v>319</v>
      </c>
    </row>
    <row r="3" ht="42" customHeight="1" spans="1:6">
      <c r="A3" s="135" t="str">
        <f>"2026"&amp;"年部门政府性基金预算支出预算表"</f>
        <v>2026年部门政府性基金预算支出预算表</v>
      </c>
      <c r="B3" s="135" t="s">
        <v>320</v>
      </c>
      <c r="C3" s="136"/>
      <c r="D3" s="137"/>
      <c r="E3" s="137"/>
      <c r="F3" s="137"/>
    </row>
    <row r="4" ht="13.5" customHeight="1" spans="1:6">
      <c r="A4" s="5" t="str">
        <f>"单位名称："&amp;"寻甸回族彝族自治县残疾人联合会"</f>
        <v>单位名称：寻甸回族彝族自治县残疾人联合会</v>
      </c>
      <c r="B4" s="5" t="s">
        <v>321</v>
      </c>
      <c r="C4" s="132"/>
      <c r="D4" s="134"/>
      <c r="E4" s="134"/>
      <c r="F4" s="131" t="s">
        <v>1</v>
      </c>
    </row>
    <row r="5" ht="19.5" customHeight="1" spans="1:6">
      <c r="A5" s="138" t="s">
        <v>322</v>
      </c>
      <c r="B5" s="139" t="s">
        <v>71</v>
      </c>
      <c r="C5" s="138" t="s">
        <v>72</v>
      </c>
      <c r="D5" s="23" t="s">
        <v>323</v>
      </c>
      <c r="E5" s="24"/>
      <c r="F5" s="25"/>
    </row>
    <row r="6" ht="18.75" customHeight="1" spans="1:6">
      <c r="A6" s="140"/>
      <c r="B6" s="141"/>
      <c r="C6" s="140"/>
      <c r="D6" s="26" t="s">
        <v>54</v>
      </c>
      <c r="E6" s="23" t="s">
        <v>74</v>
      </c>
      <c r="F6" s="26" t="s">
        <v>75</v>
      </c>
    </row>
    <row r="7" s="1" customFormat="1" ht="18.75" customHeight="1" spans="1:6">
      <c r="A7" s="142">
        <v>1</v>
      </c>
      <c r="B7" s="143" t="s">
        <v>82</v>
      </c>
      <c r="C7" s="142">
        <v>3</v>
      </c>
      <c r="D7" s="144">
        <v>4</v>
      </c>
      <c r="E7" s="144">
        <v>5</v>
      </c>
      <c r="F7" s="144">
        <v>6</v>
      </c>
    </row>
    <row r="8" s="1" customFormat="1" ht="21" customHeight="1" spans="1:6">
      <c r="A8" s="14" t="s">
        <v>69</v>
      </c>
      <c r="B8" s="14"/>
      <c r="C8" s="14"/>
      <c r="D8" s="145">
        <v>2000</v>
      </c>
      <c r="E8" s="145"/>
      <c r="F8" s="145">
        <v>2000</v>
      </c>
    </row>
    <row r="9" s="1" customFormat="1" ht="21" customHeight="1" spans="1:6">
      <c r="A9" s="14"/>
      <c r="B9" s="14" t="s">
        <v>136</v>
      </c>
      <c r="C9" s="14" t="s">
        <v>80</v>
      </c>
      <c r="D9" s="145">
        <v>2000</v>
      </c>
      <c r="E9" s="145"/>
      <c r="F9" s="145">
        <v>2000</v>
      </c>
    </row>
    <row r="10" s="1" customFormat="1" ht="21" customHeight="1" spans="1:6">
      <c r="A10" s="16"/>
      <c r="B10" s="146" t="s">
        <v>137</v>
      </c>
      <c r="C10" s="146" t="s">
        <v>138</v>
      </c>
      <c r="D10" s="145">
        <v>2000</v>
      </c>
      <c r="E10" s="145"/>
      <c r="F10" s="145">
        <v>2000</v>
      </c>
    </row>
    <row r="11" s="1" customFormat="1" ht="21" customHeight="1" spans="1:6">
      <c r="A11" s="16"/>
      <c r="B11" s="147" t="s">
        <v>139</v>
      </c>
      <c r="C11" s="147" t="s">
        <v>140</v>
      </c>
      <c r="D11" s="145">
        <v>2000</v>
      </c>
      <c r="E11" s="145"/>
      <c r="F11" s="145">
        <v>2000</v>
      </c>
    </row>
    <row r="12" s="1" customFormat="1" ht="18.75" customHeight="1" spans="1:6">
      <c r="A12" s="148" t="s">
        <v>179</v>
      </c>
      <c r="B12" s="148" t="s">
        <v>179</v>
      </c>
      <c r="C12" s="149" t="s">
        <v>179</v>
      </c>
      <c r="D12" s="145">
        <v>2000</v>
      </c>
      <c r="E12" s="145"/>
      <c r="F12" s="145">
        <v>2000</v>
      </c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7">
    <mergeCell ref="A3:F3"/>
    <mergeCell ref="A4:C4"/>
    <mergeCell ref="D5:F5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Zeros="0" workbookViewId="0">
      <pane ySplit="1" topLeftCell="A2" activePane="bottomLeft" state="frozen"/>
      <selection/>
      <selection pane="bottomLeft" activeCell="A12" sqref="A12:B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2:19">
      <c r="B2" s="97"/>
      <c r="C2" s="97"/>
      <c r="R2" s="20"/>
      <c r="S2" s="20" t="s">
        <v>324</v>
      </c>
    </row>
    <row r="3" ht="41.25" customHeight="1" spans="1:19">
      <c r="A3" s="83" t="str">
        <f>"2026"&amp;"年部门政府采购预算表"</f>
        <v>2026年部门政府采购预算表</v>
      </c>
      <c r="B3" s="78"/>
      <c r="C3" s="78"/>
      <c r="D3" s="4"/>
      <c r="E3" s="4"/>
      <c r="F3" s="4"/>
      <c r="G3" s="4"/>
      <c r="H3" s="4"/>
      <c r="I3" s="4"/>
      <c r="J3" s="4"/>
      <c r="K3" s="4"/>
      <c r="L3" s="4"/>
      <c r="M3" s="78"/>
      <c r="N3" s="4"/>
      <c r="O3" s="4"/>
      <c r="P3" s="78"/>
      <c r="Q3" s="4"/>
      <c r="R3" s="78"/>
      <c r="S3" s="78"/>
    </row>
    <row r="4" ht="18.75" customHeight="1" spans="1:19">
      <c r="A4" s="124" t="str">
        <f>"单位名称："&amp;"寻甸回族彝族自治县残疾人联合会"</f>
        <v>单位名称：寻甸回族彝族自治县残疾人联合会</v>
      </c>
      <c r="B4" s="98"/>
      <c r="C4" s="98"/>
      <c r="D4" s="21"/>
      <c r="E4" s="21"/>
      <c r="F4" s="21"/>
      <c r="G4" s="21"/>
      <c r="H4" s="21"/>
      <c r="I4" s="21"/>
      <c r="J4" s="21"/>
      <c r="K4" s="21"/>
      <c r="L4" s="21"/>
      <c r="R4" s="22"/>
      <c r="S4" s="131" t="s">
        <v>1</v>
      </c>
    </row>
    <row r="5" ht="15.75" customHeight="1" spans="1:19">
      <c r="A5" s="8" t="s">
        <v>188</v>
      </c>
      <c r="B5" s="99"/>
      <c r="C5" s="99" t="s">
        <v>325</v>
      </c>
      <c r="D5" s="107" t="s">
        <v>326</v>
      </c>
      <c r="E5" s="107" t="s">
        <v>327</v>
      </c>
      <c r="F5" s="107" t="s">
        <v>328</v>
      </c>
      <c r="G5" s="107" t="s">
        <v>329</v>
      </c>
      <c r="H5" s="107" t="s">
        <v>330</v>
      </c>
      <c r="I5" s="112" t="s">
        <v>195</v>
      </c>
      <c r="J5" s="112"/>
      <c r="K5" s="112"/>
      <c r="L5" s="112"/>
      <c r="M5" s="116"/>
      <c r="N5" s="112"/>
      <c r="O5" s="112"/>
      <c r="P5" s="94"/>
      <c r="Q5" s="112"/>
      <c r="R5" s="116"/>
      <c r="S5" s="95"/>
    </row>
    <row r="6" ht="17.25" customHeight="1" spans="1:19">
      <c r="A6" s="10"/>
      <c r="B6" s="100"/>
      <c r="C6" s="100"/>
      <c r="D6" s="108"/>
      <c r="E6" s="108"/>
      <c r="F6" s="108"/>
      <c r="G6" s="108"/>
      <c r="H6" s="108"/>
      <c r="I6" s="108" t="s">
        <v>54</v>
      </c>
      <c r="J6" s="108" t="s">
        <v>57</v>
      </c>
      <c r="K6" s="108" t="s">
        <v>331</v>
      </c>
      <c r="L6" s="108" t="s">
        <v>332</v>
      </c>
      <c r="M6" s="117" t="s">
        <v>333</v>
      </c>
      <c r="N6" s="118" t="s">
        <v>334</v>
      </c>
      <c r="O6" s="118"/>
      <c r="P6" s="122"/>
      <c r="Q6" s="118"/>
      <c r="R6" s="123"/>
      <c r="S6" s="101"/>
    </row>
    <row r="7" ht="54" customHeight="1" spans="1:19">
      <c r="A7" s="12"/>
      <c r="B7" s="101"/>
      <c r="C7" s="101"/>
      <c r="D7" s="109"/>
      <c r="E7" s="109"/>
      <c r="F7" s="109"/>
      <c r="G7" s="109"/>
      <c r="H7" s="109"/>
      <c r="I7" s="109"/>
      <c r="J7" s="109" t="s">
        <v>56</v>
      </c>
      <c r="K7" s="109"/>
      <c r="L7" s="109"/>
      <c r="M7" s="119"/>
      <c r="N7" s="109" t="s">
        <v>56</v>
      </c>
      <c r="O7" s="109" t="s">
        <v>63</v>
      </c>
      <c r="P7" s="101" t="s">
        <v>64</v>
      </c>
      <c r="Q7" s="109" t="s">
        <v>65</v>
      </c>
      <c r="R7" s="119" t="s">
        <v>66</v>
      </c>
      <c r="S7" s="101" t="s">
        <v>67</v>
      </c>
    </row>
    <row r="8" ht="18" customHeight="1" spans="1:19">
      <c r="A8" s="125">
        <v>1</v>
      </c>
      <c r="B8" s="125" t="s">
        <v>82</v>
      </c>
      <c r="C8" s="126">
        <v>3</v>
      </c>
      <c r="D8" s="126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</row>
    <row r="9" ht="21" customHeight="1" spans="1:19">
      <c r="A9" s="102"/>
      <c r="B9" s="103"/>
      <c r="C9" s="103"/>
      <c r="D9" s="110"/>
      <c r="E9" s="110"/>
      <c r="F9" s="110"/>
      <c r="G9" s="127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ht="21" customHeight="1" spans="1:19">
      <c r="A10" s="104" t="s">
        <v>179</v>
      </c>
      <c r="B10" s="105"/>
      <c r="C10" s="105"/>
      <c r="D10" s="111"/>
      <c r="E10" s="111"/>
      <c r="F10" s="111"/>
      <c r="G10" s="128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  <row r="11" ht="21" customHeight="1" spans="1:19">
      <c r="A11" s="124" t="s">
        <v>335</v>
      </c>
      <c r="B11" s="5"/>
      <c r="C11" s="5"/>
      <c r="D11" s="124"/>
      <c r="E11" s="124"/>
      <c r="F11" s="124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customHeight="1" spans="1:2">
      <c r="A12" s="63" t="s">
        <v>336</v>
      </c>
      <c r="B12" s="63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20">
    <mergeCell ref="A3:S3"/>
    <mergeCell ref="A4:H4"/>
    <mergeCell ref="I5:S5"/>
    <mergeCell ref="N6:S6"/>
    <mergeCell ref="A10:G10"/>
    <mergeCell ref="A11:S11"/>
    <mergeCell ref="A12:B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7"/>
  <sheetViews>
    <sheetView showZeros="0" topLeftCell="E1" workbookViewId="0">
      <pane ySplit="1" topLeftCell="A2" activePane="bottomLeft" state="frozen"/>
      <selection/>
      <selection pane="bottomLeft" activeCell="I17" sqref="I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93"/>
      <c r="B2" s="97"/>
      <c r="C2" s="97"/>
      <c r="D2" s="97"/>
      <c r="E2" s="97"/>
      <c r="F2" s="97"/>
      <c r="G2" s="97"/>
      <c r="H2" s="93"/>
      <c r="I2" s="93"/>
      <c r="J2" s="93"/>
      <c r="K2" s="93"/>
      <c r="L2" s="93"/>
      <c r="M2" s="93"/>
      <c r="N2" s="114"/>
      <c r="O2" s="93"/>
      <c r="P2" s="93"/>
      <c r="Q2" s="97"/>
      <c r="R2" s="93"/>
      <c r="S2" s="120"/>
      <c r="T2" s="120" t="s">
        <v>337</v>
      </c>
    </row>
    <row r="3" ht="41.25" customHeight="1" spans="1:20">
      <c r="A3" s="83" t="str">
        <f>"2026"&amp;"年部门政府购买服务预算表"</f>
        <v>2026年部门政府购买服务预算表</v>
      </c>
      <c r="B3" s="78"/>
      <c r="C3" s="78"/>
      <c r="D3" s="78"/>
      <c r="E3" s="78"/>
      <c r="F3" s="78"/>
      <c r="G3" s="78"/>
      <c r="H3" s="106"/>
      <c r="I3" s="106"/>
      <c r="J3" s="106"/>
      <c r="K3" s="106"/>
      <c r="L3" s="106"/>
      <c r="M3" s="106"/>
      <c r="N3" s="115"/>
      <c r="O3" s="106"/>
      <c r="P3" s="106"/>
      <c r="Q3" s="78"/>
      <c r="R3" s="106"/>
      <c r="S3" s="115"/>
      <c r="T3" s="78"/>
    </row>
    <row r="4" ht="22.5" customHeight="1" spans="1:20">
      <c r="A4" s="84" t="str">
        <f>"单位名称："&amp;"寻甸回族彝族自治县残疾人联合会"</f>
        <v>单位名称：寻甸回族彝族自治县残疾人联合会</v>
      </c>
      <c r="B4" s="98"/>
      <c r="C4" s="98"/>
      <c r="D4" s="98"/>
      <c r="E4" s="98"/>
      <c r="F4" s="98"/>
      <c r="G4" s="98"/>
      <c r="H4" s="85"/>
      <c r="I4" s="85"/>
      <c r="J4" s="85"/>
      <c r="K4" s="85"/>
      <c r="L4" s="85"/>
      <c r="M4" s="85"/>
      <c r="N4" s="114"/>
      <c r="O4" s="93"/>
      <c r="P4" s="93"/>
      <c r="Q4" s="97"/>
      <c r="R4" s="93"/>
      <c r="S4" s="121"/>
      <c r="T4" s="120" t="s">
        <v>1</v>
      </c>
    </row>
    <row r="5" ht="24" customHeight="1" spans="1:20">
      <c r="A5" s="8" t="s">
        <v>188</v>
      </c>
      <c r="B5" s="99"/>
      <c r="C5" s="99" t="s">
        <v>325</v>
      </c>
      <c r="D5" s="99" t="s">
        <v>338</v>
      </c>
      <c r="E5" s="99" t="s">
        <v>339</v>
      </c>
      <c r="F5" s="99" t="s">
        <v>340</v>
      </c>
      <c r="G5" s="99" t="s">
        <v>341</v>
      </c>
      <c r="H5" s="107" t="s">
        <v>342</v>
      </c>
      <c r="I5" s="107" t="s">
        <v>343</v>
      </c>
      <c r="J5" s="112" t="s">
        <v>195</v>
      </c>
      <c r="K5" s="112"/>
      <c r="L5" s="112"/>
      <c r="M5" s="112"/>
      <c r="N5" s="116"/>
      <c r="O5" s="112"/>
      <c r="P5" s="112"/>
      <c r="Q5" s="94"/>
      <c r="R5" s="112"/>
      <c r="S5" s="116"/>
      <c r="T5" s="95"/>
    </row>
    <row r="6" ht="24" customHeight="1" spans="1:20">
      <c r="A6" s="10"/>
      <c r="B6" s="100"/>
      <c r="C6" s="100"/>
      <c r="D6" s="100"/>
      <c r="E6" s="100"/>
      <c r="F6" s="100"/>
      <c r="G6" s="100"/>
      <c r="H6" s="108"/>
      <c r="I6" s="108"/>
      <c r="J6" s="108" t="s">
        <v>54</v>
      </c>
      <c r="K6" s="108" t="s">
        <v>57</v>
      </c>
      <c r="L6" s="108" t="s">
        <v>331</v>
      </c>
      <c r="M6" s="108" t="s">
        <v>332</v>
      </c>
      <c r="N6" s="117" t="s">
        <v>333</v>
      </c>
      <c r="O6" s="118" t="s">
        <v>334</v>
      </c>
      <c r="P6" s="118"/>
      <c r="Q6" s="122"/>
      <c r="R6" s="118"/>
      <c r="S6" s="123"/>
      <c r="T6" s="101"/>
    </row>
    <row r="7" ht="54" customHeight="1" spans="1:20">
      <c r="A7" s="12"/>
      <c r="B7" s="101"/>
      <c r="C7" s="101"/>
      <c r="D7" s="101"/>
      <c r="E7" s="101"/>
      <c r="F7" s="101"/>
      <c r="G7" s="101"/>
      <c r="H7" s="109"/>
      <c r="I7" s="109"/>
      <c r="J7" s="109"/>
      <c r="K7" s="109" t="s">
        <v>56</v>
      </c>
      <c r="L7" s="109"/>
      <c r="M7" s="109"/>
      <c r="N7" s="119"/>
      <c r="O7" s="109" t="s">
        <v>56</v>
      </c>
      <c r="P7" s="109" t="s">
        <v>63</v>
      </c>
      <c r="Q7" s="101" t="s">
        <v>64</v>
      </c>
      <c r="R7" s="109" t="s">
        <v>65</v>
      </c>
      <c r="S7" s="119" t="s">
        <v>66</v>
      </c>
      <c r="T7" s="101" t="s">
        <v>67</v>
      </c>
    </row>
    <row r="8" ht="17.25" customHeight="1" spans="1:20">
      <c r="A8" s="27">
        <v>1</v>
      </c>
      <c r="B8" s="101">
        <v>2</v>
      </c>
      <c r="C8" s="27">
        <v>3</v>
      </c>
      <c r="D8" s="27">
        <v>4</v>
      </c>
      <c r="E8" s="101">
        <v>5</v>
      </c>
      <c r="F8" s="27">
        <v>6</v>
      </c>
      <c r="G8" s="27">
        <v>7</v>
      </c>
      <c r="H8" s="101">
        <v>8</v>
      </c>
      <c r="I8" s="27">
        <v>9</v>
      </c>
      <c r="J8" s="27">
        <v>10</v>
      </c>
      <c r="K8" s="101">
        <v>11</v>
      </c>
      <c r="L8" s="27">
        <v>12</v>
      </c>
      <c r="M8" s="27">
        <v>13</v>
      </c>
      <c r="N8" s="101">
        <v>14</v>
      </c>
      <c r="O8" s="27">
        <v>15</v>
      </c>
      <c r="P8" s="27">
        <v>16</v>
      </c>
      <c r="Q8" s="101">
        <v>17</v>
      </c>
      <c r="R8" s="27">
        <v>18</v>
      </c>
      <c r="S8" s="27">
        <v>19</v>
      </c>
      <c r="T8" s="27">
        <v>20</v>
      </c>
    </row>
    <row r="9" ht="21" customHeight="1" spans="1:20">
      <c r="A9" s="102"/>
      <c r="B9" s="103"/>
      <c r="C9" s="103"/>
      <c r="D9" s="103"/>
      <c r="E9" s="103"/>
      <c r="F9" s="103"/>
      <c r="G9" s="103"/>
      <c r="H9" s="110"/>
      <c r="I9" s="11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1" customHeight="1" spans="1:20">
      <c r="A10" s="104" t="s">
        <v>179</v>
      </c>
      <c r="B10" s="105"/>
      <c r="C10" s="105"/>
      <c r="D10" s="105"/>
      <c r="E10" s="5"/>
      <c r="F10" s="5"/>
      <c r="G10" s="105"/>
      <c r="H10" s="111"/>
      <c r="I10" s="113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customHeight="1" spans="5:6">
      <c r="E11" s="63" t="s">
        <v>344</v>
      </c>
      <c r="F11" s="63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20">
    <mergeCell ref="A3:T3"/>
    <mergeCell ref="A4:I4"/>
    <mergeCell ref="J5:T5"/>
    <mergeCell ref="O6:T6"/>
    <mergeCell ref="A10:I10"/>
    <mergeCell ref="E11:F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2" activePane="bottomLeft" state="frozen"/>
      <selection/>
      <selection pane="bottomLeft" activeCell="A10" sqref="A10:B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4:24">
      <c r="D2" s="82"/>
      <c r="W2" s="20"/>
      <c r="X2" s="20" t="s">
        <v>345</v>
      </c>
    </row>
    <row r="3" ht="41.25" customHeight="1" spans="1:24">
      <c r="A3" s="8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8"/>
      <c r="X3" s="78"/>
    </row>
    <row r="4" ht="18" customHeight="1" spans="1:24">
      <c r="A4" s="84" t="str">
        <f>"单位名称："&amp;"寻甸回族彝族自治县残疾人联合会"</f>
        <v>单位名称：寻甸回族彝族自治县残疾人联合会</v>
      </c>
      <c r="B4" s="85"/>
      <c r="C4" s="85"/>
      <c r="D4" s="86"/>
      <c r="E4" s="93"/>
      <c r="F4" s="93"/>
      <c r="G4" s="93"/>
      <c r="H4" s="93"/>
      <c r="I4" s="93"/>
      <c r="W4" s="22"/>
      <c r="X4" s="22" t="s">
        <v>1</v>
      </c>
    </row>
    <row r="5" ht="19.5" customHeight="1" spans="1:24">
      <c r="A5" s="33" t="s">
        <v>346</v>
      </c>
      <c r="B5" s="23" t="s">
        <v>195</v>
      </c>
      <c r="C5" s="24"/>
      <c r="D5" s="24"/>
      <c r="E5" s="23" t="s">
        <v>347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94"/>
      <c r="X5" s="95"/>
    </row>
    <row r="6" ht="40.5" customHeight="1" spans="1:24">
      <c r="A6" s="27"/>
      <c r="B6" s="34" t="s">
        <v>54</v>
      </c>
      <c r="C6" s="8" t="s">
        <v>57</v>
      </c>
      <c r="D6" s="87" t="s">
        <v>331</v>
      </c>
      <c r="E6" s="49" t="s">
        <v>348</v>
      </c>
      <c r="F6" s="49" t="s">
        <v>349</v>
      </c>
      <c r="G6" s="49" t="s">
        <v>350</v>
      </c>
      <c r="H6" s="49" t="s">
        <v>351</v>
      </c>
      <c r="I6" s="49" t="s">
        <v>352</v>
      </c>
      <c r="J6" s="49" t="s">
        <v>353</v>
      </c>
      <c r="K6" s="49" t="s">
        <v>354</v>
      </c>
      <c r="L6" s="49" t="s">
        <v>355</v>
      </c>
      <c r="M6" s="49" t="s">
        <v>356</v>
      </c>
      <c r="N6" s="49" t="s">
        <v>357</v>
      </c>
      <c r="O6" s="49" t="s">
        <v>358</v>
      </c>
      <c r="P6" s="49" t="s">
        <v>359</v>
      </c>
      <c r="Q6" s="49" t="s">
        <v>360</v>
      </c>
      <c r="R6" s="49" t="s">
        <v>361</v>
      </c>
      <c r="S6" s="49" t="s">
        <v>362</v>
      </c>
      <c r="T6" s="49" t="s">
        <v>363</v>
      </c>
      <c r="U6" s="49" t="s">
        <v>364</v>
      </c>
      <c r="V6" s="49" t="s">
        <v>365</v>
      </c>
      <c r="W6" s="49" t="s">
        <v>366</v>
      </c>
      <c r="X6" s="96" t="s">
        <v>367</v>
      </c>
    </row>
    <row r="7" ht="19.5" customHeight="1" spans="1:24">
      <c r="A7" s="88">
        <v>1</v>
      </c>
      <c r="B7" s="13">
        <v>2</v>
      </c>
      <c r="C7" s="88">
        <v>3</v>
      </c>
      <c r="D7" s="89">
        <v>4</v>
      </c>
      <c r="E7" s="64">
        <v>5</v>
      </c>
      <c r="F7" s="88">
        <v>6</v>
      </c>
      <c r="G7" s="88">
        <v>7</v>
      </c>
      <c r="H7" s="89">
        <v>8</v>
      </c>
      <c r="I7" s="88">
        <v>9</v>
      </c>
      <c r="J7" s="88">
        <v>10</v>
      </c>
      <c r="K7" s="88">
        <v>11</v>
      </c>
      <c r="L7" s="89">
        <v>12</v>
      </c>
      <c r="M7" s="88">
        <v>13</v>
      </c>
      <c r="N7" s="88">
        <v>14</v>
      </c>
      <c r="O7" s="88">
        <v>15</v>
      </c>
      <c r="P7" s="89">
        <v>16</v>
      </c>
      <c r="Q7" s="88">
        <v>17</v>
      </c>
      <c r="R7" s="88">
        <v>18</v>
      </c>
      <c r="S7" s="88">
        <v>19</v>
      </c>
      <c r="T7" s="89">
        <v>20</v>
      </c>
      <c r="U7" s="89">
        <v>21</v>
      </c>
      <c r="V7" s="89">
        <v>22</v>
      </c>
      <c r="W7" s="64">
        <v>23</v>
      </c>
      <c r="X7" s="64">
        <v>24</v>
      </c>
    </row>
    <row r="8" ht="19.5" customHeight="1" spans="1:24">
      <c r="A8" s="5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</row>
    <row r="9" ht="19.5" customHeight="1" spans="1:24">
      <c r="A9" s="91"/>
      <c r="B9" s="92"/>
      <c r="C9" s="90"/>
      <c r="D9" s="90"/>
      <c r="E9" s="90"/>
      <c r="F9" s="90"/>
      <c r="G9" s="92"/>
      <c r="H9" s="92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customHeight="1" spans="1:8">
      <c r="A10" s="63" t="s">
        <v>368</v>
      </c>
      <c r="B10" s="63"/>
      <c r="G10" s="63"/>
      <c r="H10" s="63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7">
    <mergeCell ref="A3:X3"/>
    <mergeCell ref="A4:I4"/>
    <mergeCell ref="B5:D5"/>
    <mergeCell ref="E5:X5"/>
    <mergeCell ref="A10:B10"/>
    <mergeCell ref="G10:H10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5" activePane="bottomLeft" state="frozen"/>
      <selection/>
      <selection pane="bottomLeft" activeCell="D15" sqref="D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0:10">
      <c r="J2" s="20" t="s">
        <v>369</v>
      </c>
    </row>
    <row r="3" ht="41.25" customHeight="1" spans="1:10">
      <c r="A3" s="72" t="str">
        <f>"2026"&amp;"年县对下转移支付绩效目标表"</f>
        <v>2026年县对下转移支付绩效目标表</v>
      </c>
      <c r="B3" s="4"/>
      <c r="C3" s="4"/>
      <c r="D3" s="4"/>
      <c r="E3" s="4"/>
      <c r="F3" s="78"/>
      <c r="G3" s="4"/>
      <c r="H3" s="78"/>
      <c r="I3" s="78"/>
      <c r="J3" s="4"/>
    </row>
    <row r="4" ht="17.25" customHeight="1" spans="1:1">
      <c r="A4" s="5" t="str">
        <f>"单位名称："&amp;"寻甸回族彝族自治县残疾人联合会"</f>
        <v>单位名称：寻甸回族彝族自治县残疾人联合会</v>
      </c>
    </row>
    <row r="5" ht="44.25" customHeight="1" spans="1:10">
      <c r="A5" s="73" t="s">
        <v>346</v>
      </c>
      <c r="B5" s="73" t="s">
        <v>287</v>
      </c>
      <c r="C5" s="73" t="s">
        <v>288</v>
      </c>
      <c r="D5" s="73" t="s">
        <v>289</v>
      </c>
      <c r="E5" s="73" t="s">
        <v>290</v>
      </c>
      <c r="F5" s="79" t="s">
        <v>291</v>
      </c>
      <c r="G5" s="73" t="s">
        <v>292</v>
      </c>
      <c r="H5" s="79" t="s">
        <v>293</v>
      </c>
      <c r="I5" s="79" t="s">
        <v>294</v>
      </c>
      <c r="J5" s="73" t="s">
        <v>295</v>
      </c>
    </row>
    <row r="6" ht="14.25" customHeight="1" spans="1:10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9">
        <v>6</v>
      </c>
      <c r="G6" s="73">
        <v>7</v>
      </c>
      <c r="H6" s="79">
        <v>8</v>
      </c>
      <c r="I6" s="79">
        <v>9</v>
      </c>
      <c r="J6" s="73">
        <v>10</v>
      </c>
    </row>
    <row r="7" ht="42" customHeight="1" spans="1:10">
      <c r="A7" s="58"/>
      <c r="B7" s="74"/>
      <c r="C7" s="75"/>
      <c r="D7" s="75"/>
      <c r="E7" s="80"/>
      <c r="F7" s="81"/>
      <c r="G7" s="80"/>
      <c r="H7" s="81"/>
      <c r="I7" s="81"/>
      <c r="J7" s="80"/>
    </row>
    <row r="8" ht="42" customHeight="1" spans="1:10">
      <c r="A8" s="76"/>
      <c r="B8" s="77"/>
      <c r="C8" s="67"/>
      <c r="D8" s="67"/>
      <c r="E8" s="58"/>
      <c r="F8" s="67"/>
      <c r="G8" s="58"/>
      <c r="H8" s="67"/>
      <c r="I8" s="67"/>
      <c r="J8" s="58"/>
    </row>
    <row r="9" customHeight="1" spans="1:2">
      <c r="A9" s="63" t="s">
        <v>370</v>
      </c>
      <c r="B9" s="63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3">
    <mergeCell ref="A3:J3"/>
    <mergeCell ref="A4:H4"/>
    <mergeCell ref="A9:B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7"/>
  <sheetViews>
    <sheetView showZeros="0" workbookViewId="0">
      <pane ySplit="1" topLeftCell="A2" activePane="bottomLeft" state="frozen"/>
      <selection/>
      <selection pane="bottomLeft" activeCell="E26" sqref="E2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39" t="s">
        <v>371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"2026"&amp;"年新增资产配置预算表"</f>
        <v>2026年新增资产配置预算表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tr">
        <f>"单位名称："&amp;"寻甸回族彝族自治县残疾人联合会"</f>
        <v>单位名称：寻甸回族彝族自治县残疾人联合会</v>
      </c>
      <c r="B4" s="46"/>
      <c r="C4" s="46"/>
      <c r="D4" s="47"/>
      <c r="F4" s="44"/>
      <c r="G4" s="43"/>
      <c r="H4" s="43"/>
      <c r="I4" s="71" t="s">
        <v>1</v>
      </c>
    </row>
    <row r="5" ht="28.5" customHeight="1" spans="1:9">
      <c r="A5" s="48" t="s">
        <v>188</v>
      </c>
      <c r="B5" s="49" t="s">
        <v>322</v>
      </c>
      <c r="C5" s="50" t="s">
        <v>372</v>
      </c>
      <c r="D5" s="48" t="s">
        <v>373</v>
      </c>
      <c r="E5" s="48" t="s">
        <v>374</v>
      </c>
      <c r="F5" s="48" t="s">
        <v>375</v>
      </c>
      <c r="G5" s="49" t="s">
        <v>376</v>
      </c>
      <c r="H5" s="64"/>
      <c r="I5" s="48"/>
    </row>
    <row r="6" ht="21" customHeight="1" spans="1:9">
      <c r="A6" s="50"/>
      <c r="B6" s="51"/>
      <c r="C6" s="51"/>
      <c r="D6" s="52"/>
      <c r="E6" s="51"/>
      <c r="F6" s="51"/>
      <c r="G6" s="49" t="s">
        <v>329</v>
      </c>
      <c r="H6" s="49" t="s">
        <v>377</v>
      </c>
      <c r="I6" s="49" t="s">
        <v>378</v>
      </c>
    </row>
    <row r="7" ht="17.25" customHeight="1" spans="1:9">
      <c r="A7" s="53" t="s">
        <v>81</v>
      </c>
      <c r="B7" s="54" t="s">
        <v>82</v>
      </c>
      <c r="C7" s="55" t="s">
        <v>82</v>
      </c>
      <c r="D7" s="53" t="s">
        <v>83</v>
      </c>
      <c r="E7" s="65" t="s">
        <v>84</v>
      </c>
      <c r="F7" s="53" t="s">
        <v>85</v>
      </c>
      <c r="G7" s="55" t="s">
        <v>86</v>
      </c>
      <c r="H7" s="66" t="s">
        <v>87</v>
      </c>
      <c r="I7" s="65" t="s">
        <v>88</v>
      </c>
    </row>
    <row r="8" ht="19.5" customHeight="1" spans="1:9">
      <c r="A8" s="56"/>
      <c r="B8" s="57"/>
      <c r="C8" s="57"/>
      <c r="D8" s="58"/>
      <c r="E8" s="67"/>
      <c r="F8" s="66"/>
      <c r="G8" s="68"/>
      <c r="H8" s="69"/>
      <c r="I8" s="69"/>
    </row>
    <row r="9" ht="19.5" customHeight="1" spans="1:9">
      <c r="A9" s="59" t="s">
        <v>54</v>
      </c>
      <c r="B9" s="60"/>
      <c r="C9" s="61"/>
      <c r="D9" s="62"/>
      <c r="E9" s="70"/>
      <c r="F9" s="70"/>
      <c r="G9" s="68"/>
      <c r="H9" s="69"/>
      <c r="I9" s="69"/>
    </row>
    <row r="10" customHeight="1" spans="1:2">
      <c r="A10" s="63" t="s">
        <v>379</v>
      </c>
      <c r="B10" s="63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12">
    <mergeCell ref="A2:I2"/>
    <mergeCell ref="A3:I3"/>
    <mergeCell ref="A4:C4"/>
    <mergeCell ref="G5:I5"/>
    <mergeCell ref="A9:F9"/>
    <mergeCell ref="A10:B1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workbookViewId="0">
      <pane ySplit="1" topLeftCell="A2" activePane="bottomLeft" state="frozen"/>
      <selection/>
      <selection pane="bottomLeft" activeCell="A8" sqref="$A8:$XFD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4:11">
      <c r="D2" s="3"/>
      <c r="E2" s="3"/>
      <c r="F2" s="3"/>
      <c r="G2" s="3"/>
      <c r="K2" s="20" t="s">
        <v>380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"单位名称："&amp;"寻甸回族彝族自治县残疾人联合会"</f>
        <v>单位名称：寻甸回族彝族自治县残疾人联合会</v>
      </c>
      <c r="B4" s="6"/>
      <c r="C4" s="6"/>
      <c r="D4" s="6"/>
      <c r="E4" s="6"/>
      <c r="F4" s="6"/>
      <c r="G4" s="6"/>
      <c r="H4" s="21"/>
      <c r="I4" s="21"/>
      <c r="J4" s="21"/>
      <c r="K4" s="22" t="s">
        <v>1</v>
      </c>
    </row>
    <row r="5" ht="21.75" customHeight="1" spans="1:11">
      <c r="A5" s="7" t="s">
        <v>253</v>
      </c>
      <c r="B5" s="7"/>
      <c r="C5" s="7" t="s">
        <v>254</v>
      </c>
      <c r="D5" s="8" t="s">
        <v>191</v>
      </c>
      <c r="E5" s="8" t="s">
        <v>192</v>
      </c>
      <c r="F5" s="8" t="s">
        <v>255</v>
      </c>
      <c r="G5" s="8" t="s">
        <v>256</v>
      </c>
      <c r="H5" s="33" t="s">
        <v>54</v>
      </c>
      <c r="I5" s="23" t="s">
        <v>381</v>
      </c>
      <c r="J5" s="24"/>
      <c r="K5" s="25"/>
    </row>
    <row r="6" ht="21.75" customHeight="1" spans="1:11">
      <c r="A6" s="9"/>
      <c r="B6" s="9"/>
      <c r="C6" s="9"/>
      <c r="D6" s="10"/>
      <c r="E6" s="10"/>
      <c r="F6" s="10"/>
      <c r="G6" s="10"/>
      <c r="H6" s="34"/>
      <c r="I6" s="8" t="s">
        <v>57</v>
      </c>
      <c r="J6" s="8" t="s">
        <v>58</v>
      </c>
      <c r="K6" s="8" t="s">
        <v>59</v>
      </c>
    </row>
    <row r="7" ht="40.5" customHeight="1" spans="1:11">
      <c r="A7" s="11"/>
      <c r="B7" s="11"/>
      <c r="C7" s="11"/>
      <c r="D7" s="12"/>
      <c r="E7" s="12"/>
      <c r="F7" s="12"/>
      <c r="G7" s="12"/>
      <c r="H7" s="27"/>
      <c r="I7" s="12" t="s">
        <v>56</v>
      </c>
      <c r="J7" s="12"/>
      <c r="K7" s="12"/>
    </row>
    <row r="8" s="1" customFormat="1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7">
        <v>10</v>
      </c>
      <c r="K8" s="37">
        <v>11</v>
      </c>
    </row>
    <row r="9" s="1" customFormat="1" ht="18.75" customHeight="1" spans="1:11">
      <c r="A9" s="29"/>
      <c r="B9" s="14" t="s">
        <v>285</v>
      </c>
      <c r="C9" s="29"/>
      <c r="D9" s="29"/>
      <c r="E9" s="29"/>
      <c r="F9" s="29"/>
      <c r="G9" s="29"/>
      <c r="H9" s="35">
        <v>795500</v>
      </c>
      <c r="I9" s="38">
        <v>795500</v>
      </c>
      <c r="J9" s="38"/>
      <c r="K9" s="35"/>
    </row>
    <row r="10" s="1" customFormat="1" ht="18.75" customHeight="1" spans="1:11">
      <c r="A10" s="30" t="s">
        <v>267</v>
      </c>
      <c r="B10" s="14" t="s">
        <v>285</v>
      </c>
      <c r="C10" s="14" t="s">
        <v>69</v>
      </c>
      <c r="D10" s="14" t="s">
        <v>112</v>
      </c>
      <c r="E10" s="14" t="s">
        <v>113</v>
      </c>
      <c r="F10" s="14" t="s">
        <v>282</v>
      </c>
      <c r="G10" s="14" t="s">
        <v>283</v>
      </c>
      <c r="H10" s="28">
        <v>260000</v>
      </c>
      <c r="I10" s="28">
        <v>260000</v>
      </c>
      <c r="J10" s="28"/>
      <c r="K10" s="35"/>
    </row>
    <row r="11" s="1" customFormat="1" ht="18.75" customHeight="1" spans="1:11">
      <c r="A11" s="30" t="s">
        <v>267</v>
      </c>
      <c r="B11" s="14" t="s">
        <v>285</v>
      </c>
      <c r="C11" s="14" t="s">
        <v>69</v>
      </c>
      <c r="D11" s="14" t="s">
        <v>114</v>
      </c>
      <c r="E11" s="14" t="s">
        <v>115</v>
      </c>
      <c r="F11" s="14" t="s">
        <v>282</v>
      </c>
      <c r="G11" s="14" t="s">
        <v>283</v>
      </c>
      <c r="H11" s="28">
        <v>535500</v>
      </c>
      <c r="I11" s="28">
        <v>535500</v>
      </c>
      <c r="J11" s="28"/>
      <c r="K11" s="35"/>
    </row>
    <row r="12" s="1" customFormat="1" ht="18.75" customHeight="1" spans="1:11">
      <c r="A12" s="31" t="s">
        <v>179</v>
      </c>
      <c r="B12" s="32"/>
      <c r="C12" s="32"/>
      <c r="D12" s="32"/>
      <c r="E12" s="32"/>
      <c r="F12" s="32"/>
      <c r="G12" s="36"/>
      <c r="H12" s="28">
        <v>795500</v>
      </c>
      <c r="I12" s="28">
        <v>795500</v>
      </c>
      <c r="J12" s="28"/>
      <c r="K12" s="35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15">
    <mergeCell ref="A3:K3"/>
    <mergeCell ref="A4:G4"/>
    <mergeCell ref="I5:K5"/>
    <mergeCell ref="A12:G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tabSelected="1" workbookViewId="0">
      <pane ySplit="1" topLeftCell="A2" activePane="bottomLeft" state="frozen"/>
      <selection/>
      <selection pane="bottomLeft" activeCell="A8" sqref="$A8:$XFD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20" t="s">
        <v>382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"单位名称："&amp;"寻甸回族彝族自治县残疾人联合会"</f>
        <v>单位名称：寻甸回族彝族自治县残疾人联合会</v>
      </c>
      <c r="B4" s="6"/>
      <c r="C4" s="6"/>
      <c r="D4" s="6"/>
      <c r="E4" s="21"/>
      <c r="F4" s="21"/>
      <c r="G4" s="22" t="s">
        <v>1</v>
      </c>
    </row>
    <row r="5" ht="21.75" customHeight="1" spans="1:7">
      <c r="A5" s="7" t="s">
        <v>254</v>
      </c>
      <c r="B5" s="7"/>
      <c r="C5" s="7" t="s">
        <v>190</v>
      </c>
      <c r="D5" s="8" t="s">
        <v>383</v>
      </c>
      <c r="E5" s="23" t="s">
        <v>57</v>
      </c>
      <c r="F5" s="24"/>
      <c r="G5" s="25"/>
    </row>
    <row r="6" ht="21.75" customHeight="1" spans="1:7">
      <c r="A6" s="9"/>
      <c r="B6" s="9"/>
      <c r="C6" s="9"/>
      <c r="D6" s="10"/>
      <c r="E6" s="26" t="str">
        <f>"2025"&amp;"年"</f>
        <v>2025年</v>
      </c>
      <c r="F6" s="8" t="str">
        <f>("2025"+1)&amp;"年"</f>
        <v>2026年</v>
      </c>
      <c r="G6" s="8" t="str">
        <f>("2025"+2)&amp;"年"</f>
        <v>2027年</v>
      </c>
    </row>
    <row r="7" ht="40.5" customHeight="1" spans="1:7">
      <c r="A7" s="11"/>
      <c r="B7" s="11"/>
      <c r="C7" s="11"/>
      <c r="D7" s="12"/>
      <c r="E7" s="27"/>
      <c r="F7" s="12" t="s">
        <v>56</v>
      </c>
      <c r="G7" s="12"/>
    </row>
    <row r="8" s="1" customFormat="1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s="1" customFormat="1" ht="17.25" customHeight="1" spans="1:7">
      <c r="A9" s="14" t="s">
        <v>69</v>
      </c>
      <c r="B9" s="15"/>
      <c r="C9" s="15"/>
      <c r="D9" s="14"/>
      <c r="E9" s="28">
        <v>2900284</v>
      </c>
      <c r="F9" s="28"/>
      <c r="G9" s="28"/>
    </row>
    <row r="10" s="1" customFormat="1" ht="18.75" customHeight="1" spans="1:7">
      <c r="A10" s="14"/>
      <c r="B10" s="14" t="s">
        <v>384</v>
      </c>
      <c r="C10" s="14" t="s">
        <v>261</v>
      </c>
      <c r="D10" s="14" t="s">
        <v>385</v>
      </c>
      <c r="E10" s="28">
        <v>9984</v>
      </c>
      <c r="F10" s="28"/>
      <c r="G10" s="28"/>
    </row>
    <row r="11" s="1" customFormat="1" ht="18.75" customHeight="1" spans="1:7">
      <c r="A11" s="16"/>
      <c r="B11" s="14" t="s">
        <v>386</v>
      </c>
      <c r="C11" s="14" t="s">
        <v>266</v>
      </c>
      <c r="D11" s="14" t="s">
        <v>385</v>
      </c>
      <c r="E11" s="28">
        <v>45200</v>
      </c>
      <c r="F11" s="28"/>
      <c r="G11" s="28"/>
    </row>
    <row r="12" s="1" customFormat="1" ht="18.75" customHeight="1" spans="1:7">
      <c r="A12" s="16"/>
      <c r="B12" s="14" t="s">
        <v>387</v>
      </c>
      <c r="C12" s="14" t="s">
        <v>273</v>
      </c>
      <c r="D12" s="14" t="s">
        <v>385</v>
      </c>
      <c r="E12" s="28">
        <v>280000</v>
      </c>
      <c r="F12" s="28"/>
      <c r="G12" s="28"/>
    </row>
    <row r="13" s="1" customFormat="1" ht="18.75" customHeight="1" spans="1:7">
      <c r="A13" s="16"/>
      <c r="B13" s="14" t="s">
        <v>387</v>
      </c>
      <c r="C13" s="14" t="s">
        <v>275</v>
      </c>
      <c r="D13" s="14" t="s">
        <v>385</v>
      </c>
      <c r="E13" s="28">
        <v>1500000</v>
      </c>
      <c r="F13" s="28"/>
      <c r="G13" s="28"/>
    </row>
    <row r="14" s="1" customFormat="1" ht="18.75" customHeight="1" spans="1:7">
      <c r="A14" s="16"/>
      <c r="B14" s="14" t="s">
        <v>387</v>
      </c>
      <c r="C14" s="14" t="s">
        <v>277</v>
      </c>
      <c r="D14" s="14" t="s">
        <v>385</v>
      </c>
      <c r="E14" s="28">
        <v>35200</v>
      </c>
      <c r="F14" s="28"/>
      <c r="G14" s="28"/>
    </row>
    <row r="15" s="1" customFormat="1" ht="18.75" customHeight="1" spans="1:7">
      <c r="A15" s="16"/>
      <c r="B15" s="14" t="s">
        <v>387</v>
      </c>
      <c r="C15" s="14" t="s">
        <v>279</v>
      </c>
      <c r="D15" s="14" t="s">
        <v>385</v>
      </c>
      <c r="E15" s="28">
        <v>34400</v>
      </c>
      <c r="F15" s="28"/>
      <c r="G15" s="28"/>
    </row>
    <row r="16" s="1" customFormat="1" ht="18.75" customHeight="1" spans="1:7">
      <c r="A16" s="16"/>
      <c r="B16" s="14" t="s">
        <v>387</v>
      </c>
      <c r="C16" s="14" t="s">
        <v>281</v>
      </c>
      <c r="D16" s="14" t="s">
        <v>385</v>
      </c>
      <c r="E16" s="28">
        <v>200000</v>
      </c>
      <c r="F16" s="28"/>
      <c r="G16" s="28"/>
    </row>
    <row r="17" s="1" customFormat="1" ht="18.75" customHeight="1" spans="1:7">
      <c r="A17" s="16"/>
      <c r="B17" s="14" t="s">
        <v>387</v>
      </c>
      <c r="C17" s="14" t="s">
        <v>285</v>
      </c>
      <c r="D17" s="14" t="s">
        <v>385</v>
      </c>
      <c r="E17" s="28">
        <v>795500</v>
      </c>
      <c r="F17" s="28"/>
      <c r="G17" s="28"/>
    </row>
    <row r="18" s="1" customFormat="1" ht="18.75" customHeight="1" spans="1:7">
      <c r="A18" s="17" t="s">
        <v>54</v>
      </c>
      <c r="B18" s="18" t="s">
        <v>388</v>
      </c>
      <c r="C18" s="18"/>
      <c r="D18" s="19"/>
      <c r="E18" s="28">
        <v>2900284</v>
      </c>
      <c r="F18" s="28"/>
      <c r="G18" s="28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11">
    <mergeCell ref="A3:G3"/>
    <mergeCell ref="A4:D4"/>
    <mergeCell ref="E5:G5"/>
    <mergeCell ref="A18:D18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4"/>
  <sheetViews>
    <sheetView showGridLines="0" showZeros="0" zoomScale="80" zoomScaleNormal="80" workbookViewId="0">
      <pane ySplit="1" topLeftCell="A2" activePane="bottomLeft" state="frozen"/>
      <selection/>
      <selection pane="bottomLeft" activeCell="N24" sqref="N2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">
      <c r="A2" s="71" t="s">
        <v>52</v>
      </c>
    </row>
    <row r="3" ht="41.25" customHeight="1" spans="1:1">
      <c r="A3" s="42" t="str">
        <f>"2026"&amp;"年部门收入预算表"</f>
        <v>2026年部门收入预算表</v>
      </c>
    </row>
    <row r="4" ht="17.25" customHeight="1" spans="1:19">
      <c r="A4" s="45" t="str">
        <f>"单位名称："&amp;"寻甸回族彝族自治县残疾人联合会"</f>
        <v>单位名称：寻甸回族彝族自治县残疾人联合会</v>
      </c>
      <c r="S4" s="47" t="s">
        <v>1</v>
      </c>
    </row>
    <row r="5" ht="21.75" customHeight="1" spans="1:19">
      <c r="A5" s="209" t="s">
        <v>53</v>
      </c>
      <c r="B5" s="210"/>
      <c r="C5" s="210" t="s">
        <v>54</v>
      </c>
      <c r="D5" s="211" t="s">
        <v>55</v>
      </c>
      <c r="E5" s="211"/>
      <c r="F5" s="211"/>
      <c r="G5" s="211"/>
      <c r="H5" s="211"/>
      <c r="I5" s="218"/>
      <c r="J5" s="211"/>
      <c r="K5" s="211"/>
      <c r="L5" s="211"/>
      <c r="M5" s="211"/>
      <c r="N5" s="222"/>
      <c r="O5" s="211" t="s">
        <v>45</v>
      </c>
      <c r="P5" s="211"/>
      <c r="Q5" s="211"/>
      <c r="R5" s="211"/>
      <c r="S5" s="222"/>
    </row>
    <row r="6" ht="27" customHeight="1" spans="1:19">
      <c r="A6" s="212"/>
      <c r="B6" s="213"/>
      <c r="C6" s="213"/>
      <c r="D6" s="213" t="s">
        <v>56</v>
      </c>
      <c r="E6" s="213" t="s">
        <v>57</v>
      </c>
      <c r="F6" s="213" t="s">
        <v>58</v>
      </c>
      <c r="G6" s="213" t="s">
        <v>59</v>
      </c>
      <c r="H6" s="213" t="s">
        <v>60</v>
      </c>
      <c r="I6" s="219" t="s">
        <v>61</v>
      </c>
      <c r="J6" s="220"/>
      <c r="K6" s="220"/>
      <c r="L6" s="220"/>
      <c r="M6" s="220"/>
      <c r="N6" s="221"/>
      <c r="O6" s="213" t="s">
        <v>56</v>
      </c>
      <c r="P6" s="213" t="s">
        <v>57</v>
      </c>
      <c r="Q6" s="213" t="s">
        <v>58</v>
      </c>
      <c r="R6" s="213" t="s">
        <v>59</v>
      </c>
      <c r="S6" s="213" t="s">
        <v>62</v>
      </c>
    </row>
    <row r="7" ht="30" customHeight="1" spans="1:19">
      <c r="A7" s="214"/>
      <c r="B7" s="113"/>
      <c r="C7" s="128"/>
      <c r="D7" s="128"/>
      <c r="E7" s="128"/>
      <c r="F7" s="128"/>
      <c r="G7" s="128"/>
      <c r="H7" s="128"/>
      <c r="I7" s="81" t="s">
        <v>56</v>
      </c>
      <c r="J7" s="221" t="s">
        <v>63</v>
      </c>
      <c r="K7" s="221" t="s">
        <v>64</v>
      </c>
      <c r="L7" s="221" t="s">
        <v>65</v>
      </c>
      <c r="M7" s="221" t="s">
        <v>66</v>
      </c>
      <c r="N7" s="221" t="s">
        <v>67</v>
      </c>
      <c r="O7" s="223"/>
      <c r="P7" s="223"/>
      <c r="Q7" s="223"/>
      <c r="R7" s="223"/>
      <c r="S7" s="128"/>
    </row>
    <row r="8" ht="15" customHeight="1" spans="1:19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81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</row>
    <row r="9" s="1" customFormat="1" ht="18" customHeight="1" spans="1:19">
      <c r="A9" s="14" t="s">
        <v>68</v>
      </c>
      <c r="B9" s="14" t="s">
        <v>69</v>
      </c>
      <c r="C9" s="159">
        <v>5492092.52</v>
      </c>
      <c r="D9" s="145">
        <v>5490092.52</v>
      </c>
      <c r="E9" s="145">
        <v>5490092.52</v>
      </c>
      <c r="F9" s="145"/>
      <c r="G9" s="145"/>
      <c r="H9" s="145"/>
      <c r="I9" s="145"/>
      <c r="J9" s="145"/>
      <c r="K9" s="145"/>
      <c r="L9" s="145"/>
      <c r="M9" s="145"/>
      <c r="N9" s="145"/>
      <c r="O9" s="145">
        <v>2000</v>
      </c>
      <c r="P9" s="145"/>
      <c r="Q9" s="145">
        <v>2000</v>
      </c>
      <c r="R9" s="145"/>
      <c r="S9" s="145"/>
    </row>
    <row r="10" s="1" customFormat="1" ht="18" customHeight="1" spans="1:19">
      <c r="A10" s="216" t="s">
        <v>54</v>
      </c>
      <c r="B10" s="217"/>
      <c r="C10" s="145">
        <v>5492092.52</v>
      </c>
      <c r="D10" s="145">
        <v>5490092.52</v>
      </c>
      <c r="E10" s="145">
        <v>5490092.52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>
        <v>2000</v>
      </c>
      <c r="P10" s="145"/>
      <c r="Q10" s="145">
        <v>2000</v>
      </c>
      <c r="R10" s="145"/>
      <c r="S10" s="145"/>
    </row>
    <row r="30" customHeight="1" spans="2:2">
      <c r="B30" s="1"/>
    </row>
    <row r="31" customHeight="1" spans="2:2">
      <c r="B31" s="1"/>
    </row>
    <row r="32" customHeight="1" spans="2:2">
      <c r="B32" s="1"/>
    </row>
    <row r="34" customHeight="1" spans="2:2">
      <c r="B34" s="1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pane ySplit="1" topLeftCell="A2" activePane="bottomLeft" state="frozen"/>
      <selection/>
      <selection pane="bottomLeft" activeCell="C52" sqref="C5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">
      <c r="A2" s="47" t="s">
        <v>70</v>
      </c>
    </row>
    <row r="3" ht="41.25" customHeight="1" spans="1:1">
      <c r="A3" s="42" t="str">
        <f>"2026"&amp;"年部门支出预算表"</f>
        <v>2026年部门支出预算表</v>
      </c>
    </row>
    <row r="4" ht="17.25" customHeight="1" spans="1:15">
      <c r="A4" s="45" t="str">
        <f>"单位名称："&amp;"寻甸回族彝族自治县残疾人联合会"</f>
        <v>单位名称：寻甸回族彝族自治县残疾人联合会</v>
      </c>
      <c r="O4" s="47" t="s">
        <v>1</v>
      </c>
    </row>
    <row r="5" ht="27" customHeight="1" spans="1:15">
      <c r="A5" s="193" t="s">
        <v>71</v>
      </c>
      <c r="B5" s="193" t="s">
        <v>72</v>
      </c>
      <c r="C5" s="193" t="s">
        <v>54</v>
      </c>
      <c r="D5" s="194" t="s">
        <v>57</v>
      </c>
      <c r="E5" s="203"/>
      <c r="F5" s="204"/>
      <c r="G5" s="205" t="s">
        <v>58</v>
      </c>
      <c r="H5" s="205" t="s">
        <v>59</v>
      </c>
      <c r="I5" s="205" t="s">
        <v>73</v>
      </c>
      <c r="J5" s="194" t="s">
        <v>61</v>
      </c>
      <c r="K5" s="203"/>
      <c r="L5" s="203"/>
      <c r="M5" s="203"/>
      <c r="N5" s="207"/>
      <c r="O5" s="208"/>
    </row>
    <row r="6" ht="42" customHeight="1" spans="1:15">
      <c r="A6" s="195"/>
      <c r="B6" s="195"/>
      <c r="C6" s="196"/>
      <c r="D6" s="197" t="s">
        <v>56</v>
      </c>
      <c r="E6" s="197" t="s">
        <v>74</v>
      </c>
      <c r="F6" s="197" t="s">
        <v>75</v>
      </c>
      <c r="G6" s="196"/>
      <c r="H6" s="196"/>
      <c r="I6" s="206"/>
      <c r="J6" s="197" t="s">
        <v>56</v>
      </c>
      <c r="K6" s="186" t="s">
        <v>76</v>
      </c>
      <c r="L6" s="186" t="s">
        <v>77</v>
      </c>
      <c r="M6" s="186" t="s">
        <v>78</v>
      </c>
      <c r="N6" s="186" t="s">
        <v>79</v>
      </c>
      <c r="O6" s="186" t="s">
        <v>80</v>
      </c>
    </row>
    <row r="7" s="1" customFormat="1" ht="18" customHeight="1" spans="1:15">
      <c r="A7" s="198" t="s">
        <v>81</v>
      </c>
      <c r="B7" s="198" t="s">
        <v>82</v>
      </c>
      <c r="C7" s="198" t="s">
        <v>83</v>
      </c>
      <c r="D7" s="175" t="s">
        <v>84</v>
      </c>
      <c r="E7" s="175" t="s">
        <v>85</v>
      </c>
      <c r="F7" s="175" t="s">
        <v>86</v>
      </c>
      <c r="G7" s="175" t="s">
        <v>87</v>
      </c>
      <c r="H7" s="175" t="s">
        <v>88</v>
      </c>
      <c r="I7" s="175" t="s">
        <v>89</v>
      </c>
      <c r="J7" s="175" t="s">
        <v>90</v>
      </c>
      <c r="K7" s="175" t="s">
        <v>91</v>
      </c>
      <c r="L7" s="175" t="s">
        <v>92</v>
      </c>
      <c r="M7" s="175" t="s">
        <v>93</v>
      </c>
      <c r="N7" s="198" t="s">
        <v>94</v>
      </c>
      <c r="O7" s="175" t="s">
        <v>95</v>
      </c>
    </row>
    <row r="8" s="1" customFormat="1" ht="21" customHeight="1" spans="1:15">
      <c r="A8" s="199" t="s">
        <v>96</v>
      </c>
      <c r="B8" s="199" t="s">
        <v>97</v>
      </c>
      <c r="C8" s="145">
        <v>5071189.66</v>
      </c>
      <c r="D8" s="145">
        <v>5071189.66</v>
      </c>
      <c r="E8" s="145">
        <v>2170905.66</v>
      </c>
      <c r="F8" s="145">
        <v>2900284</v>
      </c>
      <c r="G8" s="145"/>
      <c r="H8" s="145"/>
      <c r="I8" s="145"/>
      <c r="J8" s="145"/>
      <c r="K8" s="145"/>
      <c r="L8" s="145"/>
      <c r="M8" s="145"/>
      <c r="N8" s="145"/>
      <c r="O8" s="145"/>
    </row>
    <row r="9" s="1" customFormat="1" ht="21" customHeight="1" spans="1:15">
      <c r="A9" s="200" t="s">
        <v>98</v>
      </c>
      <c r="B9" s="200" t="s">
        <v>99</v>
      </c>
      <c r="C9" s="145">
        <v>265596.66</v>
      </c>
      <c r="D9" s="145">
        <v>265596.66</v>
      </c>
      <c r="E9" s="145">
        <v>265596.66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s="1" customFormat="1" ht="21" customHeight="1" spans="1:15">
      <c r="A10" s="201" t="s">
        <v>100</v>
      </c>
      <c r="B10" s="201" t="s">
        <v>101</v>
      </c>
      <c r="C10" s="145">
        <v>260196.66</v>
      </c>
      <c r="D10" s="145">
        <v>260196.66</v>
      </c>
      <c r="E10" s="145">
        <v>260196.66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s="1" customFormat="1" ht="21" customHeight="1" spans="1:15">
      <c r="A11" s="201" t="s">
        <v>102</v>
      </c>
      <c r="B11" s="201" t="s">
        <v>103</v>
      </c>
      <c r="C11" s="145">
        <v>5400</v>
      </c>
      <c r="D11" s="145">
        <v>5400</v>
      </c>
      <c r="E11" s="145">
        <v>5400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s="1" customFormat="1" ht="21" customHeight="1" spans="1:15">
      <c r="A12" s="200" t="s">
        <v>104</v>
      </c>
      <c r="B12" s="200" t="s">
        <v>105</v>
      </c>
      <c r="C12" s="145">
        <v>9984</v>
      </c>
      <c r="D12" s="145">
        <v>9984</v>
      </c>
      <c r="E12" s="145"/>
      <c r="F12" s="145">
        <v>9984</v>
      </c>
      <c r="G12" s="145"/>
      <c r="H12" s="145"/>
      <c r="I12" s="145"/>
      <c r="J12" s="145"/>
      <c r="K12" s="145"/>
      <c r="L12" s="145"/>
      <c r="M12" s="145"/>
      <c r="N12" s="145"/>
      <c r="O12" s="145"/>
    </row>
    <row r="13" s="1" customFormat="1" ht="21" customHeight="1" spans="1:15">
      <c r="A13" s="201" t="s">
        <v>106</v>
      </c>
      <c r="B13" s="201" t="s">
        <v>107</v>
      </c>
      <c r="C13" s="145">
        <v>9984</v>
      </c>
      <c r="D13" s="145">
        <v>9984</v>
      </c>
      <c r="E13" s="145"/>
      <c r="F13" s="145">
        <v>9984</v>
      </c>
      <c r="G13" s="145"/>
      <c r="H13" s="145"/>
      <c r="I13" s="145"/>
      <c r="J13" s="145"/>
      <c r="K13" s="145"/>
      <c r="L13" s="145"/>
      <c r="M13" s="145"/>
      <c r="N13" s="145"/>
      <c r="O13" s="145"/>
    </row>
    <row r="14" s="1" customFormat="1" ht="21" customHeight="1" spans="1:15">
      <c r="A14" s="200" t="s">
        <v>108</v>
      </c>
      <c r="B14" s="200" t="s">
        <v>109</v>
      </c>
      <c r="C14" s="145">
        <v>4795609</v>
      </c>
      <c r="D14" s="145">
        <v>4795609</v>
      </c>
      <c r="E14" s="145">
        <v>1905309</v>
      </c>
      <c r="F14" s="145">
        <v>2890300</v>
      </c>
      <c r="G14" s="145"/>
      <c r="H14" s="145"/>
      <c r="I14" s="145"/>
      <c r="J14" s="145"/>
      <c r="K14" s="145"/>
      <c r="L14" s="145"/>
      <c r="M14" s="145"/>
      <c r="N14" s="145"/>
      <c r="O14" s="145"/>
    </row>
    <row r="15" s="1" customFormat="1" ht="21" customHeight="1" spans="1:15">
      <c r="A15" s="201" t="s">
        <v>110</v>
      </c>
      <c r="B15" s="201" t="s">
        <v>111</v>
      </c>
      <c r="C15" s="145">
        <v>1950509</v>
      </c>
      <c r="D15" s="145">
        <v>1950509</v>
      </c>
      <c r="E15" s="145">
        <v>1905309</v>
      </c>
      <c r="F15" s="145">
        <v>45200</v>
      </c>
      <c r="G15" s="145"/>
      <c r="H15" s="145"/>
      <c r="I15" s="145"/>
      <c r="J15" s="145"/>
      <c r="K15" s="145"/>
      <c r="L15" s="145"/>
      <c r="M15" s="145"/>
      <c r="N15" s="145"/>
      <c r="O15" s="145"/>
    </row>
    <row r="16" s="1" customFormat="1" ht="21" customHeight="1" spans="1:15">
      <c r="A16" s="201" t="s">
        <v>112</v>
      </c>
      <c r="B16" s="201" t="s">
        <v>113</v>
      </c>
      <c r="C16" s="145">
        <v>460000</v>
      </c>
      <c r="D16" s="145">
        <v>460000</v>
      </c>
      <c r="E16" s="145"/>
      <c r="F16" s="145">
        <v>460000</v>
      </c>
      <c r="G16" s="145"/>
      <c r="H16" s="145"/>
      <c r="I16" s="145"/>
      <c r="J16" s="145"/>
      <c r="K16" s="145"/>
      <c r="L16" s="145"/>
      <c r="M16" s="145"/>
      <c r="N16" s="145"/>
      <c r="O16" s="145"/>
    </row>
    <row r="17" s="1" customFormat="1" ht="21" customHeight="1" spans="1:15">
      <c r="A17" s="201" t="s">
        <v>114</v>
      </c>
      <c r="B17" s="201" t="s">
        <v>115</v>
      </c>
      <c r="C17" s="145">
        <v>605100</v>
      </c>
      <c r="D17" s="145">
        <v>605100</v>
      </c>
      <c r="E17" s="145"/>
      <c r="F17" s="145">
        <v>605100</v>
      </c>
      <c r="G17" s="145"/>
      <c r="H17" s="145"/>
      <c r="I17" s="145"/>
      <c r="J17" s="145"/>
      <c r="K17" s="145"/>
      <c r="L17" s="145"/>
      <c r="M17" s="145"/>
      <c r="N17" s="145"/>
      <c r="O17" s="145"/>
    </row>
    <row r="18" s="1" customFormat="1" ht="21" customHeight="1" spans="1:15">
      <c r="A18" s="201" t="s">
        <v>116</v>
      </c>
      <c r="B18" s="201" t="s">
        <v>117</v>
      </c>
      <c r="C18" s="145">
        <v>1780000</v>
      </c>
      <c r="D18" s="145">
        <v>1780000</v>
      </c>
      <c r="E18" s="145"/>
      <c r="F18" s="145">
        <v>1780000</v>
      </c>
      <c r="G18" s="145"/>
      <c r="H18" s="145"/>
      <c r="I18" s="145"/>
      <c r="J18" s="145"/>
      <c r="K18" s="145"/>
      <c r="L18" s="145"/>
      <c r="M18" s="145"/>
      <c r="N18" s="145"/>
      <c r="O18" s="145"/>
    </row>
    <row r="19" s="1" customFormat="1" ht="21" customHeight="1" spans="1:15">
      <c r="A19" s="199" t="s">
        <v>118</v>
      </c>
      <c r="B19" s="199" t="s">
        <v>119</v>
      </c>
      <c r="C19" s="145">
        <v>223755.38</v>
      </c>
      <c r="D19" s="145">
        <v>223755.38</v>
      </c>
      <c r="E19" s="145">
        <v>223755.38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s="1" customFormat="1" ht="21" customHeight="1" spans="1:15">
      <c r="A20" s="200" t="s">
        <v>120</v>
      </c>
      <c r="B20" s="200" t="s">
        <v>121</v>
      </c>
      <c r="C20" s="145">
        <v>223755.38</v>
      </c>
      <c r="D20" s="145">
        <v>223755.38</v>
      </c>
      <c r="E20" s="145">
        <v>223755.38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s="1" customFormat="1" ht="21" customHeight="1" spans="1:15">
      <c r="A21" s="201" t="s">
        <v>122</v>
      </c>
      <c r="B21" s="201" t="s">
        <v>123</v>
      </c>
      <c r="C21" s="145">
        <v>102324.42</v>
      </c>
      <c r="D21" s="145">
        <v>102324.42</v>
      </c>
      <c r="E21" s="145">
        <v>102324.42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s="1" customFormat="1" ht="21" customHeight="1" spans="1:15">
      <c r="A22" s="201" t="s">
        <v>124</v>
      </c>
      <c r="B22" s="201" t="s">
        <v>125</v>
      </c>
      <c r="C22" s="145">
        <v>40353.29</v>
      </c>
      <c r="D22" s="145">
        <v>40353.29</v>
      </c>
      <c r="E22" s="145">
        <v>40353.29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s="1" customFormat="1" ht="21" customHeight="1" spans="1:15">
      <c r="A23" s="201" t="s">
        <v>126</v>
      </c>
      <c r="B23" s="201" t="s">
        <v>127</v>
      </c>
      <c r="C23" s="145">
        <v>72059.45</v>
      </c>
      <c r="D23" s="145">
        <v>72059.45</v>
      </c>
      <c r="E23" s="145">
        <v>72059.45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</row>
    <row r="24" s="1" customFormat="1" ht="21" customHeight="1" spans="1:15">
      <c r="A24" s="201" t="s">
        <v>128</v>
      </c>
      <c r="B24" s="201" t="s">
        <v>129</v>
      </c>
      <c r="C24" s="145">
        <v>9018.22</v>
      </c>
      <c r="D24" s="145">
        <v>9018.22</v>
      </c>
      <c r="E24" s="145">
        <v>9018.22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s="1" customFormat="1" ht="21" customHeight="1" spans="1:15">
      <c r="A25" s="199" t="s">
        <v>130</v>
      </c>
      <c r="B25" s="199" t="s">
        <v>131</v>
      </c>
      <c r="C25" s="145">
        <v>195147.48</v>
      </c>
      <c r="D25" s="145">
        <v>195147.48</v>
      </c>
      <c r="E25" s="145">
        <v>195147.48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s="1" customFormat="1" ht="21" customHeight="1" spans="1:15">
      <c r="A26" s="200" t="s">
        <v>132</v>
      </c>
      <c r="B26" s="200" t="s">
        <v>133</v>
      </c>
      <c r="C26" s="145">
        <v>195147.48</v>
      </c>
      <c r="D26" s="145">
        <v>195147.48</v>
      </c>
      <c r="E26" s="145">
        <v>195147.48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s="1" customFormat="1" ht="21" customHeight="1" spans="1:15">
      <c r="A27" s="201" t="s">
        <v>134</v>
      </c>
      <c r="B27" s="201" t="s">
        <v>135</v>
      </c>
      <c r="C27" s="145">
        <v>195147.48</v>
      </c>
      <c r="D27" s="145">
        <v>195147.48</v>
      </c>
      <c r="E27" s="145">
        <v>195147.48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s="1" customFormat="1" ht="21" customHeight="1" spans="1:15">
      <c r="A28" s="199" t="s">
        <v>136</v>
      </c>
      <c r="B28" s="199" t="s">
        <v>80</v>
      </c>
      <c r="C28" s="145">
        <v>2000</v>
      </c>
      <c r="D28" s="145"/>
      <c r="E28" s="145"/>
      <c r="F28" s="145"/>
      <c r="G28" s="145">
        <v>2000</v>
      </c>
      <c r="H28" s="145"/>
      <c r="I28" s="145"/>
      <c r="J28" s="145"/>
      <c r="K28" s="145"/>
      <c r="L28" s="145"/>
      <c r="M28" s="145"/>
      <c r="N28" s="145"/>
      <c r="O28" s="145"/>
    </row>
    <row r="29" s="1" customFormat="1" ht="21" customHeight="1" spans="1:15">
      <c r="A29" s="200" t="s">
        <v>137</v>
      </c>
      <c r="B29" s="200" t="s">
        <v>138</v>
      </c>
      <c r="C29" s="145">
        <v>2000</v>
      </c>
      <c r="D29" s="145"/>
      <c r="E29" s="145"/>
      <c r="F29" s="145"/>
      <c r="G29" s="145">
        <v>2000</v>
      </c>
      <c r="H29" s="145"/>
      <c r="I29" s="145"/>
      <c r="J29" s="145"/>
      <c r="K29" s="145"/>
      <c r="L29" s="145"/>
      <c r="M29" s="145"/>
      <c r="N29" s="145"/>
      <c r="O29" s="145"/>
    </row>
    <row r="30" s="1" customFormat="1" ht="21" customHeight="1" spans="1:15">
      <c r="A30" s="201" t="s">
        <v>139</v>
      </c>
      <c r="B30" s="201" t="s">
        <v>140</v>
      </c>
      <c r="C30" s="145">
        <v>2000</v>
      </c>
      <c r="D30" s="145"/>
      <c r="E30" s="145"/>
      <c r="F30" s="145"/>
      <c r="G30" s="145">
        <v>2000</v>
      </c>
      <c r="H30" s="145"/>
      <c r="I30" s="145"/>
      <c r="J30" s="145"/>
      <c r="K30" s="145"/>
      <c r="L30" s="145"/>
      <c r="M30" s="145"/>
      <c r="N30" s="145"/>
      <c r="O30" s="145"/>
    </row>
    <row r="31" s="1" customFormat="1" ht="21" customHeight="1" spans="1:15">
      <c r="A31" s="202" t="s">
        <v>54</v>
      </c>
      <c r="B31" s="36"/>
      <c r="C31" s="145">
        <v>5492092.52</v>
      </c>
      <c r="D31" s="145">
        <v>5490092.52</v>
      </c>
      <c r="E31" s="145">
        <v>2589808.52</v>
      </c>
      <c r="F31" s="145">
        <v>2900284</v>
      </c>
      <c r="G31" s="145">
        <v>2000</v>
      </c>
      <c r="H31" s="145"/>
      <c r="I31" s="145"/>
      <c r="J31" s="145"/>
      <c r="K31" s="145"/>
      <c r="L31" s="145"/>
      <c r="M31" s="145"/>
      <c r="N31" s="145"/>
      <c r="O31" s="145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12">
    <mergeCell ref="A2:O2"/>
    <mergeCell ref="A3:O3"/>
    <mergeCell ref="A4:B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0" activePane="bottomLeft" state="frozen"/>
      <selection/>
      <selection pane="bottomLeft" activeCell="D7" sqref="D7: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2"/>
      <c r="B1" s="2"/>
      <c r="C1" s="2"/>
      <c r="D1" s="2"/>
    </row>
    <row r="2" ht="15" customHeight="1" spans="1:4">
      <c r="A2" s="43"/>
      <c r="B2" s="47"/>
      <c r="C2" s="47"/>
      <c r="D2" s="47" t="s">
        <v>141</v>
      </c>
    </row>
    <row r="3" ht="41.25" customHeight="1" spans="1:1">
      <c r="A3" s="42" t="str">
        <f>"2026"&amp;"年部门财政拨款收支预算总表"</f>
        <v>2026年部门财政拨款收支预算总表</v>
      </c>
    </row>
    <row r="4" ht="17.25" customHeight="1" spans="1:4">
      <c r="A4" s="45" t="str">
        <f>"单位名称："&amp;"寻甸回族彝族自治县残疾人联合会"</f>
        <v>单位名称：寻甸回族彝族自治县残疾人联合会</v>
      </c>
      <c r="B4" s="185"/>
      <c r="D4" s="47" t="s">
        <v>1</v>
      </c>
    </row>
    <row r="5" ht="17.25" customHeight="1" spans="1:4">
      <c r="A5" s="186" t="s">
        <v>2</v>
      </c>
      <c r="B5" s="187"/>
      <c r="C5" s="186" t="s">
        <v>3</v>
      </c>
      <c r="D5" s="187"/>
    </row>
    <row r="6" ht="18.75" customHeight="1" spans="1:4">
      <c r="A6" s="186" t="s">
        <v>4</v>
      </c>
      <c r="B6" s="186" t="s">
        <v>5</v>
      </c>
      <c r="C6" s="186" t="s">
        <v>6</v>
      </c>
      <c r="D6" s="186" t="s">
        <v>5</v>
      </c>
    </row>
    <row r="7" ht="16.5" customHeight="1" spans="1:4">
      <c r="A7" s="188" t="s">
        <v>142</v>
      </c>
      <c r="B7" s="145">
        <v>5490092.52</v>
      </c>
      <c r="C7" s="188" t="s">
        <v>143</v>
      </c>
      <c r="D7" s="159">
        <v>5492092.52</v>
      </c>
    </row>
    <row r="8" ht="16.5" customHeight="1" spans="1:4">
      <c r="A8" s="188" t="s">
        <v>144</v>
      </c>
      <c r="B8" s="145">
        <v>5490092.52</v>
      </c>
      <c r="C8" s="188" t="s">
        <v>145</v>
      </c>
      <c r="D8" s="159"/>
    </row>
    <row r="9" ht="16.5" customHeight="1" spans="1:4">
      <c r="A9" s="188" t="s">
        <v>146</v>
      </c>
      <c r="B9" s="145"/>
      <c r="C9" s="188" t="s">
        <v>147</v>
      </c>
      <c r="D9" s="159"/>
    </row>
    <row r="10" ht="16.5" customHeight="1" spans="1:4">
      <c r="A10" s="188" t="s">
        <v>148</v>
      </c>
      <c r="B10" s="145"/>
      <c r="C10" s="188" t="s">
        <v>149</v>
      </c>
      <c r="D10" s="159"/>
    </row>
    <row r="11" ht="16.5" customHeight="1" spans="1:4">
      <c r="A11" s="188" t="s">
        <v>150</v>
      </c>
      <c r="B11" s="145">
        <v>2000</v>
      </c>
      <c r="C11" s="188" t="s">
        <v>151</v>
      </c>
      <c r="D11" s="159"/>
    </row>
    <row r="12" ht="16.5" customHeight="1" spans="1:4">
      <c r="A12" s="188" t="s">
        <v>144</v>
      </c>
      <c r="B12" s="145"/>
      <c r="C12" s="188" t="s">
        <v>152</v>
      </c>
      <c r="D12" s="159"/>
    </row>
    <row r="13" ht="16.5" customHeight="1" spans="1:4">
      <c r="A13" s="189" t="s">
        <v>146</v>
      </c>
      <c r="B13" s="145">
        <v>2000</v>
      </c>
      <c r="C13" s="75" t="s">
        <v>153</v>
      </c>
      <c r="D13" s="159"/>
    </row>
    <row r="14" ht="16.5" customHeight="1" spans="1:4">
      <c r="A14" s="189" t="s">
        <v>148</v>
      </c>
      <c r="B14" s="145"/>
      <c r="C14" s="75" t="s">
        <v>154</v>
      </c>
      <c r="D14" s="159"/>
    </row>
    <row r="15" ht="16.5" customHeight="1" spans="1:4">
      <c r="A15" s="190"/>
      <c r="B15" s="145"/>
      <c r="C15" s="75" t="s">
        <v>155</v>
      </c>
      <c r="D15" s="159">
        <v>5071189.66</v>
      </c>
    </row>
    <row r="16" ht="16.5" customHeight="1" spans="1:4">
      <c r="A16" s="190"/>
      <c r="B16" s="145"/>
      <c r="C16" s="75" t="s">
        <v>156</v>
      </c>
      <c r="D16" s="159">
        <v>223755.38</v>
      </c>
    </row>
    <row r="17" ht="16.5" customHeight="1" spans="1:4">
      <c r="A17" s="190"/>
      <c r="B17" s="145"/>
      <c r="C17" s="75" t="s">
        <v>157</v>
      </c>
      <c r="D17" s="159"/>
    </row>
    <row r="18" ht="16.5" customHeight="1" spans="1:4">
      <c r="A18" s="190"/>
      <c r="B18" s="145"/>
      <c r="C18" s="75" t="s">
        <v>158</v>
      </c>
      <c r="D18" s="159"/>
    </row>
    <row r="19" ht="16.5" customHeight="1" spans="1:4">
      <c r="A19" s="190"/>
      <c r="B19" s="145"/>
      <c r="C19" s="75" t="s">
        <v>159</v>
      </c>
      <c r="D19" s="159"/>
    </row>
    <row r="20" ht="16.5" customHeight="1" spans="1:4">
      <c r="A20" s="190"/>
      <c r="B20" s="145"/>
      <c r="C20" s="75" t="s">
        <v>160</v>
      </c>
      <c r="D20" s="159"/>
    </row>
    <row r="21" ht="16.5" customHeight="1" spans="1:4">
      <c r="A21" s="190"/>
      <c r="B21" s="145"/>
      <c r="C21" s="75" t="s">
        <v>161</v>
      </c>
      <c r="D21" s="159"/>
    </row>
    <row r="22" ht="16.5" customHeight="1" spans="1:4">
      <c r="A22" s="190"/>
      <c r="B22" s="145"/>
      <c r="C22" s="75" t="s">
        <v>162</v>
      </c>
      <c r="D22" s="159"/>
    </row>
    <row r="23" ht="16.5" customHeight="1" spans="1:4">
      <c r="A23" s="190"/>
      <c r="B23" s="145"/>
      <c r="C23" s="75" t="s">
        <v>163</v>
      </c>
      <c r="D23" s="159"/>
    </row>
    <row r="24" ht="16.5" customHeight="1" spans="1:4">
      <c r="A24" s="190"/>
      <c r="B24" s="145"/>
      <c r="C24" s="75" t="s">
        <v>164</v>
      </c>
      <c r="D24" s="159"/>
    </row>
    <row r="25" ht="16.5" customHeight="1" spans="1:4">
      <c r="A25" s="190"/>
      <c r="B25" s="145"/>
      <c r="C25" s="75" t="s">
        <v>165</v>
      </c>
      <c r="D25" s="159"/>
    </row>
    <row r="26" ht="16.5" customHeight="1" spans="1:4">
      <c r="A26" s="190"/>
      <c r="B26" s="145"/>
      <c r="C26" s="75" t="s">
        <v>166</v>
      </c>
      <c r="D26" s="159">
        <v>195147.48</v>
      </c>
    </row>
    <row r="27" ht="16.5" customHeight="1" spans="1:4">
      <c r="A27" s="190"/>
      <c r="B27" s="145"/>
      <c r="C27" s="75" t="s">
        <v>167</v>
      </c>
      <c r="D27" s="159"/>
    </row>
    <row r="28" ht="16.5" customHeight="1" spans="1:4">
      <c r="A28" s="190"/>
      <c r="B28" s="145"/>
      <c r="C28" s="75" t="s">
        <v>168</v>
      </c>
      <c r="D28" s="159"/>
    </row>
    <row r="29" ht="16.5" customHeight="1" spans="1:4">
      <c r="A29" s="190"/>
      <c r="B29" s="145"/>
      <c r="C29" s="75" t="s">
        <v>169</v>
      </c>
      <c r="D29" s="159"/>
    </row>
    <row r="30" ht="16.5" customHeight="1" spans="1:4">
      <c r="A30" s="190"/>
      <c r="B30" s="145"/>
      <c r="C30" s="75" t="s">
        <v>170</v>
      </c>
      <c r="D30" s="159"/>
    </row>
    <row r="31" ht="16.5" customHeight="1" spans="1:4">
      <c r="A31" s="190"/>
      <c r="B31" s="145"/>
      <c r="C31" s="75" t="s">
        <v>171</v>
      </c>
      <c r="D31" s="159">
        <v>2000</v>
      </c>
    </row>
    <row r="32" ht="16.5" customHeight="1" spans="1:4">
      <c r="A32" s="190"/>
      <c r="B32" s="145"/>
      <c r="C32" s="189" t="s">
        <v>172</v>
      </c>
      <c r="D32" s="159"/>
    </row>
    <row r="33" ht="16.5" customHeight="1" spans="1:4">
      <c r="A33" s="190"/>
      <c r="B33" s="145"/>
      <c r="C33" s="189" t="s">
        <v>173</v>
      </c>
      <c r="D33" s="159"/>
    </row>
    <row r="34" ht="16.5" customHeight="1" spans="1:4">
      <c r="A34" s="190"/>
      <c r="B34" s="145"/>
      <c r="C34" s="58" t="s">
        <v>174</v>
      </c>
      <c r="D34" s="159"/>
    </row>
    <row r="35" ht="15" customHeight="1" spans="1:4">
      <c r="A35" s="191" t="s">
        <v>50</v>
      </c>
      <c r="B35" s="192">
        <v>5492092.52</v>
      </c>
      <c r="C35" s="191" t="s">
        <v>51</v>
      </c>
      <c r="D35" s="192">
        <v>5492092.52</v>
      </c>
    </row>
    <row r="37" customHeight="1" spans="2:2">
      <c r="B37" s="1"/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4:7">
      <c r="D2" s="154"/>
      <c r="F2" s="82"/>
      <c r="G2" s="160" t="s">
        <v>175</v>
      </c>
    </row>
    <row r="3" ht="41.25" customHeight="1" spans="1:7">
      <c r="A3" s="137" t="str">
        <f>"2026"&amp;"年一般公共预算支出预算表（按功能科目分类）"</f>
        <v>2026年一般公共预算支出预算表（按功能科目分类）</v>
      </c>
      <c r="B3" s="137"/>
      <c r="C3" s="137"/>
      <c r="D3" s="137"/>
      <c r="E3" s="137"/>
      <c r="F3" s="137"/>
      <c r="G3" s="137"/>
    </row>
    <row r="4" ht="18" customHeight="1" spans="1:7">
      <c r="A4" s="5" t="str">
        <f>"单位名称："&amp;"寻甸回族彝族自治县残疾人联合会"</f>
        <v>单位名称：寻甸回族彝族自治县残疾人联合会</v>
      </c>
      <c r="F4" s="134"/>
      <c r="G4" s="160" t="s">
        <v>1</v>
      </c>
    </row>
    <row r="5" ht="20.25" customHeight="1" spans="1:7">
      <c r="A5" s="177" t="s">
        <v>176</v>
      </c>
      <c r="B5" s="178"/>
      <c r="C5" s="138" t="s">
        <v>54</v>
      </c>
      <c r="D5" s="168" t="s">
        <v>74</v>
      </c>
      <c r="E5" s="24"/>
      <c r="F5" s="25"/>
      <c r="G5" s="156" t="s">
        <v>75</v>
      </c>
    </row>
    <row r="6" ht="20.25" customHeight="1" spans="1:7">
      <c r="A6" s="179" t="s">
        <v>71</v>
      </c>
      <c r="B6" s="179" t="s">
        <v>72</v>
      </c>
      <c r="C6" s="27"/>
      <c r="D6" s="180" t="s">
        <v>56</v>
      </c>
      <c r="E6" s="180" t="s">
        <v>177</v>
      </c>
      <c r="F6" s="180" t="s">
        <v>178</v>
      </c>
      <c r="G6" s="158"/>
    </row>
    <row r="7" s="1" customFormat="1" ht="15" customHeight="1" spans="1:7">
      <c r="A7" s="181" t="s">
        <v>81</v>
      </c>
      <c r="B7" s="181" t="s">
        <v>82</v>
      </c>
      <c r="C7" s="181" t="s">
        <v>83</v>
      </c>
      <c r="D7" s="181" t="s">
        <v>84</v>
      </c>
      <c r="E7" s="181" t="s">
        <v>85</v>
      </c>
      <c r="F7" s="181" t="s">
        <v>86</v>
      </c>
      <c r="G7" s="181" t="s">
        <v>87</v>
      </c>
    </row>
    <row r="8" s="1" customFormat="1" ht="18" customHeight="1" spans="1:7">
      <c r="A8" s="29" t="s">
        <v>96</v>
      </c>
      <c r="B8" s="29" t="s">
        <v>97</v>
      </c>
      <c r="C8" s="145">
        <v>5071189.66</v>
      </c>
      <c r="D8" s="145">
        <v>2170905.66</v>
      </c>
      <c r="E8" s="145">
        <v>2000145.66</v>
      </c>
      <c r="F8" s="145">
        <v>170760</v>
      </c>
      <c r="G8" s="145">
        <v>2900284</v>
      </c>
    </row>
    <row r="9" s="1" customFormat="1" ht="18" customHeight="1" spans="1:7">
      <c r="A9" s="151" t="s">
        <v>98</v>
      </c>
      <c r="B9" s="151" t="s">
        <v>99</v>
      </c>
      <c r="C9" s="145">
        <v>265596.66</v>
      </c>
      <c r="D9" s="145">
        <v>265596.66</v>
      </c>
      <c r="E9" s="145">
        <v>260196.66</v>
      </c>
      <c r="F9" s="145">
        <v>5400</v>
      </c>
      <c r="G9" s="145"/>
    </row>
    <row r="10" s="1" customFormat="1" ht="18" customHeight="1" spans="1:7">
      <c r="A10" s="182" t="s">
        <v>100</v>
      </c>
      <c r="B10" s="182" t="s">
        <v>101</v>
      </c>
      <c r="C10" s="145">
        <v>260196.66</v>
      </c>
      <c r="D10" s="145">
        <v>260196.66</v>
      </c>
      <c r="E10" s="145">
        <v>260196.66</v>
      </c>
      <c r="F10" s="145"/>
      <c r="G10" s="145"/>
    </row>
    <row r="11" s="1" customFormat="1" ht="18" customHeight="1" spans="1:7">
      <c r="A11" s="182" t="s">
        <v>102</v>
      </c>
      <c r="B11" s="182" t="s">
        <v>103</v>
      </c>
      <c r="C11" s="145">
        <v>5400</v>
      </c>
      <c r="D11" s="145">
        <v>5400</v>
      </c>
      <c r="E11" s="145"/>
      <c r="F11" s="145">
        <v>5400</v>
      </c>
      <c r="G11" s="145"/>
    </row>
    <row r="12" s="1" customFormat="1" ht="18" customHeight="1" spans="1:7">
      <c r="A12" s="151" t="s">
        <v>104</v>
      </c>
      <c r="B12" s="151" t="s">
        <v>105</v>
      </c>
      <c r="C12" s="145">
        <v>9984</v>
      </c>
      <c r="D12" s="145"/>
      <c r="E12" s="145"/>
      <c r="F12" s="145"/>
      <c r="G12" s="145">
        <v>9984</v>
      </c>
    </row>
    <row r="13" s="1" customFormat="1" ht="18" customHeight="1" spans="1:7">
      <c r="A13" s="182" t="s">
        <v>106</v>
      </c>
      <c r="B13" s="182" t="s">
        <v>107</v>
      </c>
      <c r="C13" s="145">
        <v>9984</v>
      </c>
      <c r="D13" s="145"/>
      <c r="E13" s="145"/>
      <c r="F13" s="145"/>
      <c r="G13" s="145">
        <v>9984</v>
      </c>
    </row>
    <row r="14" s="1" customFormat="1" ht="18" customHeight="1" spans="1:7">
      <c r="A14" s="151" t="s">
        <v>108</v>
      </c>
      <c r="B14" s="151" t="s">
        <v>109</v>
      </c>
      <c r="C14" s="145">
        <v>4795609</v>
      </c>
      <c r="D14" s="145">
        <v>1905309</v>
      </c>
      <c r="E14" s="145">
        <v>1739949</v>
      </c>
      <c r="F14" s="145">
        <v>165360</v>
      </c>
      <c r="G14" s="145">
        <v>2890300</v>
      </c>
    </row>
    <row r="15" s="1" customFormat="1" ht="18" customHeight="1" spans="1:7">
      <c r="A15" s="182" t="s">
        <v>110</v>
      </c>
      <c r="B15" s="182" t="s">
        <v>111</v>
      </c>
      <c r="C15" s="145">
        <v>1950509</v>
      </c>
      <c r="D15" s="145">
        <v>1905309</v>
      </c>
      <c r="E15" s="145">
        <v>1739949</v>
      </c>
      <c r="F15" s="145">
        <v>165360</v>
      </c>
      <c r="G15" s="145">
        <v>45200</v>
      </c>
    </row>
    <row r="16" s="1" customFormat="1" ht="18" customHeight="1" spans="1:7">
      <c r="A16" s="182" t="s">
        <v>112</v>
      </c>
      <c r="B16" s="182" t="s">
        <v>113</v>
      </c>
      <c r="C16" s="145">
        <v>460000</v>
      </c>
      <c r="D16" s="145"/>
      <c r="E16" s="145"/>
      <c r="F16" s="145"/>
      <c r="G16" s="145">
        <v>460000</v>
      </c>
    </row>
    <row r="17" s="1" customFormat="1" ht="18" customHeight="1" spans="1:7">
      <c r="A17" s="182" t="s">
        <v>114</v>
      </c>
      <c r="B17" s="182" t="s">
        <v>115</v>
      </c>
      <c r="C17" s="145">
        <v>605100</v>
      </c>
      <c r="D17" s="145"/>
      <c r="E17" s="145"/>
      <c r="F17" s="145"/>
      <c r="G17" s="145">
        <v>605100</v>
      </c>
    </row>
    <row r="18" s="1" customFormat="1" ht="18" customHeight="1" spans="1:7">
      <c r="A18" s="182" t="s">
        <v>116</v>
      </c>
      <c r="B18" s="182" t="s">
        <v>117</v>
      </c>
      <c r="C18" s="145">
        <v>1780000</v>
      </c>
      <c r="D18" s="145"/>
      <c r="E18" s="145"/>
      <c r="F18" s="145"/>
      <c r="G18" s="145">
        <v>1780000</v>
      </c>
    </row>
    <row r="19" s="1" customFormat="1" ht="18" customHeight="1" spans="1:7">
      <c r="A19" s="29" t="s">
        <v>118</v>
      </c>
      <c r="B19" s="29" t="s">
        <v>119</v>
      </c>
      <c r="C19" s="145">
        <v>223755.38</v>
      </c>
      <c r="D19" s="145">
        <v>223755.38</v>
      </c>
      <c r="E19" s="145">
        <v>223755.38</v>
      </c>
      <c r="F19" s="145"/>
      <c r="G19" s="145"/>
    </row>
    <row r="20" s="1" customFormat="1" ht="18" customHeight="1" spans="1:7">
      <c r="A20" s="151" t="s">
        <v>120</v>
      </c>
      <c r="B20" s="151" t="s">
        <v>121</v>
      </c>
      <c r="C20" s="145">
        <v>223755.38</v>
      </c>
      <c r="D20" s="145">
        <v>223755.38</v>
      </c>
      <c r="E20" s="145">
        <v>223755.38</v>
      </c>
      <c r="F20" s="145"/>
      <c r="G20" s="145"/>
    </row>
    <row r="21" s="1" customFormat="1" ht="18" customHeight="1" spans="1:7">
      <c r="A21" s="182" t="s">
        <v>122</v>
      </c>
      <c r="B21" s="182" t="s">
        <v>123</v>
      </c>
      <c r="C21" s="145">
        <v>102324.42</v>
      </c>
      <c r="D21" s="145">
        <v>102324.42</v>
      </c>
      <c r="E21" s="145">
        <v>102324.42</v>
      </c>
      <c r="F21" s="145"/>
      <c r="G21" s="145"/>
    </row>
    <row r="22" s="1" customFormat="1" ht="18" customHeight="1" spans="1:7">
      <c r="A22" s="182" t="s">
        <v>124</v>
      </c>
      <c r="B22" s="182" t="s">
        <v>125</v>
      </c>
      <c r="C22" s="145">
        <v>40353.29</v>
      </c>
      <c r="D22" s="145">
        <v>40353.29</v>
      </c>
      <c r="E22" s="145">
        <v>40353.29</v>
      </c>
      <c r="F22" s="145"/>
      <c r="G22" s="145"/>
    </row>
    <row r="23" s="1" customFormat="1" ht="18" customHeight="1" spans="1:7">
      <c r="A23" s="182" t="s">
        <v>126</v>
      </c>
      <c r="B23" s="182" t="s">
        <v>127</v>
      </c>
      <c r="C23" s="145">
        <v>72059.45</v>
      </c>
      <c r="D23" s="145">
        <v>72059.45</v>
      </c>
      <c r="E23" s="145">
        <v>72059.45</v>
      </c>
      <c r="F23" s="145"/>
      <c r="G23" s="145"/>
    </row>
    <row r="24" s="1" customFormat="1" ht="18" customHeight="1" spans="1:7">
      <c r="A24" s="182" t="s">
        <v>128</v>
      </c>
      <c r="B24" s="182" t="s">
        <v>129</v>
      </c>
      <c r="C24" s="145">
        <v>9018.22</v>
      </c>
      <c r="D24" s="145">
        <v>9018.22</v>
      </c>
      <c r="E24" s="145">
        <v>9018.22</v>
      </c>
      <c r="F24" s="145"/>
      <c r="G24" s="145"/>
    </row>
    <row r="25" s="1" customFormat="1" ht="18" customHeight="1" spans="1:7">
      <c r="A25" s="29" t="s">
        <v>130</v>
      </c>
      <c r="B25" s="29" t="s">
        <v>131</v>
      </c>
      <c r="C25" s="145">
        <v>195147.48</v>
      </c>
      <c r="D25" s="145">
        <v>195147.48</v>
      </c>
      <c r="E25" s="145">
        <v>195147.48</v>
      </c>
      <c r="F25" s="145"/>
      <c r="G25" s="145"/>
    </row>
    <row r="26" s="1" customFormat="1" ht="18" customHeight="1" spans="1:7">
      <c r="A26" s="151" t="s">
        <v>132</v>
      </c>
      <c r="B26" s="151" t="s">
        <v>133</v>
      </c>
      <c r="C26" s="145">
        <v>195147.48</v>
      </c>
      <c r="D26" s="145">
        <v>195147.48</v>
      </c>
      <c r="E26" s="145">
        <v>195147.48</v>
      </c>
      <c r="F26" s="145"/>
      <c r="G26" s="145"/>
    </row>
    <row r="27" s="1" customFormat="1" ht="18" customHeight="1" spans="1:7">
      <c r="A27" s="182" t="s">
        <v>134</v>
      </c>
      <c r="B27" s="182" t="s">
        <v>135</v>
      </c>
      <c r="C27" s="145">
        <v>195147.48</v>
      </c>
      <c r="D27" s="145">
        <v>195147.48</v>
      </c>
      <c r="E27" s="145">
        <v>195147.48</v>
      </c>
      <c r="F27" s="145"/>
      <c r="G27" s="145"/>
    </row>
    <row r="28" s="1" customFormat="1" ht="18" customHeight="1" spans="1:7">
      <c r="A28" s="29" t="s">
        <v>136</v>
      </c>
      <c r="B28" s="29" t="s">
        <v>80</v>
      </c>
      <c r="C28" s="145"/>
      <c r="D28" s="145"/>
      <c r="E28" s="145"/>
      <c r="F28" s="145"/>
      <c r="G28" s="145"/>
    </row>
    <row r="29" s="1" customFormat="1" ht="18" customHeight="1" spans="1:7">
      <c r="A29" s="151" t="s">
        <v>137</v>
      </c>
      <c r="B29" s="151" t="s">
        <v>138</v>
      </c>
      <c r="C29" s="145"/>
      <c r="D29" s="145"/>
      <c r="E29" s="145"/>
      <c r="F29" s="145"/>
      <c r="G29" s="145"/>
    </row>
    <row r="30" s="1" customFormat="1" ht="18" customHeight="1" spans="1:7">
      <c r="A30" s="182" t="s">
        <v>139</v>
      </c>
      <c r="B30" s="182" t="s">
        <v>140</v>
      </c>
      <c r="C30" s="145"/>
      <c r="D30" s="145"/>
      <c r="E30" s="145"/>
      <c r="F30" s="145"/>
      <c r="G30" s="145"/>
    </row>
    <row r="31" s="1" customFormat="1" ht="18" customHeight="1" spans="1:7">
      <c r="A31" s="183" t="s">
        <v>179</v>
      </c>
      <c r="B31" s="184" t="s">
        <v>179</v>
      </c>
      <c r="C31" s="145">
        <v>5490092.52</v>
      </c>
      <c r="D31" s="145">
        <v>2589808.52</v>
      </c>
      <c r="E31" s="145">
        <v>2419048.52</v>
      </c>
      <c r="F31" s="145">
        <v>170760</v>
      </c>
      <c r="G31" s="145">
        <v>2900284</v>
      </c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6">
    <mergeCell ref="A3:G3"/>
    <mergeCell ref="A5:B5"/>
    <mergeCell ref="D5:F5"/>
    <mergeCell ref="A31:B31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8" sqref="$A8:$XFD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4"/>
      <c r="B2" s="44"/>
      <c r="C2" s="44"/>
      <c r="D2" s="44"/>
      <c r="E2" s="43"/>
      <c r="F2" s="176" t="s">
        <v>180</v>
      </c>
    </row>
    <row r="3" ht="41.25" customHeight="1" spans="1:6">
      <c r="A3" s="172" t="str">
        <f>"2026"&amp;"年一般公共预算“三公”经费支出预算表"</f>
        <v>2026年一般公共预算“三公”经费支出预算表</v>
      </c>
      <c r="B3" s="44"/>
      <c r="C3" s="44"/>
      <c r="D3" s="44"/>
      <c r="E3" s="43"/>
      <c r="F3" s="44"/>
    </row>
    <row r="4" customHeight="1" spans="1:6">
      <c r="A4" s="124" t="str">
        <f>"单位名称："&amp;"寻甸回族彝族自治县残疾人联合会"</f>
        <v>单位名称：寻甸回族彝族自治县残疾人联合会</v>
      </c>
      <c r="B4" s="173"/>
      <c r="D4" s="44"/>
      <c r="E4" s="43"/>
      <c r="F4" s="71" t="s">
        <v>1</v>
      </c>
    </row>
    <row r="5" ht="27" customHeight="1" spans="1:6">
      <c r="A5" s="48" t="s">
        <v>181</v>
      </c>
      <c r="B5" s="48" t="s">
        <v>182</v>
      </c>
      <c r="C5" s="50" t="s">
        <v>183</v>
      </c>
      <c r="D5" s="48"/>
      <c r="E5" s="49"/>
      <c r="F5" s="48" t="s">
        <v>184</v>
      </c>
    </row>
    <row r="6" ht="28.5" customHeight="1" spans="1:6">
      <c r="A6" s="174"/>
      <c r="B6" s="52"/>
      <c r="C6" s="49" t="s">
        <v>56</v>
      </c>
      <c r="D6" s="49" t="s">
        <v>185</v>
      </c>
      <c r="E6" s="49" t="s">
        <v>186</v>
      </c>
      <c r="F6" s="51"/>
    </row>
    <row r="7" ht="17.25" customHeight="1" spans="1:6">
      <c r="A7" s="66" t="s">
        <v>81</v>
      </c>
      <c r="B7" s="175" t="s">
        <v>82</v>
      </c>
      <c r="C7" s="66" t="s">
        <v>83</v>
      </c>
      <c r="D7" s="66" t="s">
        <v>84</v>
      </c>
      <c r="E7" s="66" t="s">
        <v>85</v>
      </c>
      <c r="F7" s="66" t="s">
        <v>86</v>
      </c>
    </row>
    <row r="8" s="1" customFormat="1" ht="17.25" customHeight="1" spans="1:6">
      <c r="A8" s="145">
        <v>24000</v>
      </c>
      <c r="B8" s="145"/>
      <c r="C8" s="145">
        <v>24000</v>
      </c>
      <c r="D8" s="145"/>
      <c r="E8" s="145">
        <v>24000</v>
      </c>
      <c r="F8" s="145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3.5" customHeight="1" spans="2:24">
      <c r="B2" s="154"/>
      <c r="C2" s="161"/>
      <c r="E2" s="166"/>
      <c r="F2" s="166"/>
      <c r="G2" s="166"/>
      <c r="H2" s="166"/>
      <c r="I2" s="97"/>
      <c r="J2" s="97"/>
      <c r="K2" s="97"/>
      <c r="L2" s="97"/>
      <c r="M2" s="97"/>
      <c r="N2" s="97"/>
      <c r="R2" s="97"/>
      <c r="V2" s="161"/>
      <c r="X2" s="20" t="s">
        <v>187</v>
      </c>
    </row>
    <row r="3" ht="45.75" customHeight="1" spans="1:24">
      <c r="A3" s="78" t="str">
        <f>"2026"&amp;"年部门基本支出预算表"</f>
        <v>2026年部门基本支出预算表</v>
      </c>
      <c r="B3" s="4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4"/>
      <c r="P3" s="4"/>
      <c r="Q3" s="4"/>
      <c r="R3" s="78"/>
      <c r="S3" s="78"/>
      <c r="T3" s="78"/>
      <c r="U3" s="78"/>
      <c r="V3" s="78"/>
      <c r="W3" s="78"/>
      <c r="X3" s="78"/>
    </row>
    <row r="4" ht="18.75" customHeight="1" spans="1:24">
      <c r="A4" s="5" t="str">
        <f>"单位名称："&amp;"寻甸回族彝族自治县残疾人联合会"</f>
        <v>单位名称：寻甸回族彝族自治县残疾人联合会</v>
      </c>
      <c r="B4" s="6"/>
      <c r="C4" s="162"/>
      <c r="D4" s="162"/>
      <c r="E4" s="162"/>
      <c r="F4" s="162"/>
      <c r="G4" s="162"/>
      <c r="H4" s="162"/>
      <c r="I4" s="98"/>
      <c r="J4" s="98"/>
      <c r="K4" s="98"/>
      <c r="L4" s="98"/>
      <c r="M4" s="98"/>
      <c r="N4" s="98"/>
      <c r="O4" s="21"/>
      <c r="P4" s="21"/>
      <c r="Q4" s="21"/>
      <c r="R4" s="98"/>
      <c r="V4" s="161"/>
      <c r="X4" s="20" t="s">
        <v>1</v>
      </c>
    </row>
    <row r="5" ht="18" customHeight="1" spans="1:24">
      <c r="A5" s="7" t="s">
        <v>188</v>
      </c>
      <c r="B5" s="7"/>
      <c r="C5" s="7" t="s">
        <v>189</v>
      </c>
      <c r="D5" s="7" t="s">
        <v>190</v>
      </c>
      <c r="E5" s="7" t="s">
        <v>191</v>
      </c>
      <c r="F5" s="7" t="s">
        <v>192</v>
      </c>
      <c r="G5" s="7" t="s">
        <v>193</v>
      </c>
      <c r="H5" s="7" t="s">
        <v>194</v>
      </c>
      <c r="I5" s="168" t="s">
        <v>195</v>
      </c>
      <c r="J5" s="94" t="s">
        <v>195</v>
      </c>
      <c r="K5" s="94"/>
      <c r="L5" s="94"/>
      <c r="M5" s="94"/>
      <c r="N5" s="94"/>
      <c r="O5" s="24"/>
      <c r="P5" s="24"/>
      <c r="Q5" s="24"/>
      <c r="R5" s="116" t="s">
        <v>60</v>
      </c>
      <c r="S5" s="94" t="s">
        <v>61</v>
      </c>
      <c r="T5" s="94"/>
      <c r="U5" s="94"/>
      <c r="V5" s="94"/>
      <c r="W5" s="94"/>
      <c r="X5" s="95"/>
    </row>
    <row r="6" ht="18" customHeight="1" spans="1:24">
      <c r="A6" s="9"/>
      <c r="B6" s="34"/>
      <c r="C6" s="140"/>
      <c r="D6" s="9"/>
      <c r="E6" s="9"/>
      <c r="F6" s="9"/>
      <c r="G6" s="9"/>
      <c r="H6" s="9"/>
      <c r="I6" s="138" t="s">
        <v>196</v>
      </c>
      <c r="J6" s="168" t="s">
        <v>57</v>
      </c>
      <c r="K6" s="94"/>
      <c r="L6" s="94"/>
      <c r="M6" s="94"/>
      <c r="N6" s="95"/>
      <c r="O6" s="23" t="s">
        <v>197</v>
      </c>
      <c r="P6" s="24"/>
      <c r="Q6" s="25"/>
      <c r="R6" s="7" t="s">
        <v>60</v>
      </c>
      <c r="S6" s="168" t="s">
        <v>61</v>
      </c>
      <c r="T6" s="116" t="s">
        <v>63</v>
      </c>
      <c r="U6" s="94" t="s">
        <v>61</v>
      </c>
      <c r="V6" s="116" t="s">
        <v>65</v>
      </c>
      <c r="W6" s="116" t="s">
        <v>66</v>
      </c>
      <c r="X6" s="171" t="s">
        <v>67</v>
      </c>
    </row>
    <row r="7" ht="19.5" customHeight="1" spans="1:24">
      <c r="A7" s="34"/>
      <c r="B7" s="34"/>
      <c r="C7" s="34"/>
      <c r="D7" s="34"/>
      <c r="E7" s="34"/>
      <c r="F7" s="34"/>
      <c r="G7" s="34"/>
      <c r="H7" s="34"/>
      <c r="I7" s="34"/>
      <c r="J7" s="169" t="s">
        <v>198</v>
      </c>
      <c r="K7" s="7" t="s">
        <v>199</v>
      </c>
      <c r="L7" s="7" t="s">
        <v>200</v>
      </c>
      <c r="M7" s="7" t="s">
        <v>201</v>
      </c>
      <c r="N7" s="7" t="s">
        <v>202</v>
      </c>
      <c r="O7" s="7" t="s">
        <v>57</v>
      </c>
      <c r="P7" s="7" t="s">
        <v>58</v>
      </c>
      <c r="Q7" s="7" t="s">
        <v>59</v>
      </c>
      <c r="R7" s="34"/>
      <c r="S7" s="7" t="s">
        <v>56</v>
      </c>
      <c r="T7" s="7" t="s">
        <v>63</v>
      </c>
      <c r="U7" s="7" t="s">
        <v>203</v>
      </c>
      <c r="V7" s="7" t="s">
        <v>65</v>
      </c>
      <c r="W7" s="7" t="s">
        <v>66</v>
      </c>
      <c r="X7" s="7" t="s">
        <v>67</v>
      </c>
    </row>
    <row r="8" ht="37.5" customHeight="1" spans="1:24">
      <c r="A8" s="163"/>
      <c r="B8" s="27"/>
      <c r="C8" s="163"/>
      <c r="D8" s="163"/>
      <c r="E8" s="163"/>
      <c r="F8" s="163"/>
      <c r="G8" s="163"/>
      <c r="H8" s="163"/>
      <c r="I8" s="163"/>
      <c r="J8" s="170" t="s">
        <v>56</v>
      </c>
      <c r="K8" s="11" t="s">
        <v>204</v>
      </c>
      <c r="L8" s="11" t="s">
        <v>200</v>
      </c>
      <c r="M8" s="11" t="s">
        <v>201</v>
      </c>
      <c r="N8" s="11" t="s">
        <v>202</v>
      </c>
      <c r="O8" s="11" t="s">
        <v>200</v>
      </c>
      <c r="P8" s="11" t="s">
        <v>201</v>
      </c>
      <c r="Q8" s="11" t="s">
        <v>202</v>
      </c>
      <c r="R8" s="11" t="s">
        <v>60</v>
      </c>
      <c r="S8" s="11" t="s">
        <v>56</v>
      </c>
      <c r="T8" s="11" t="s">
        <v>63</v>
      </c>
      <c r="U8" s="11" t="s">
        <v>203</v>
      </c>
      <c r="V8" s="11" t="s">
        <v>65</v>
      </c>
      <c r="W8" s="11" t="s">
        <v>66</v>
      </c>
      <c r="X8" s="11" t="s">
        <v>67</v>
      </c>
    </row>
    <row r="9" s="1" customFormat="1" customHeight="1" spans="1:24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</row>
    <row r="10" s="1" customFormat="1" ht="20.25" customHeight="1" spans="1:24">
      <c r="A10" s="164" t="s">
        <v>69</v>
      </c>
      <c r="B10" s="164" t="s">
        <v>69</v>
      </c>
      <c r="C10" s="164" t="s">
        <v>205</v>
      </c>
      <c r="D10" s="164" t="s">
        <v>135</v>
      </c>
      <c r="E10" s="164" t="s">
        <v>134</v>
      </c>
      <c r="F10" s="164" t="s">
        <v>135</v>
      </c>
      <c r="G10" s="164" t="s">
        <v>206</v>
      </c>
      <c r="H10" s="164" t="s">
        <v>135</v>
      </c>
      <c r="I10" s="145">
        <v>142202.4</v>
      </c>
      <c r="J10" s="145">
        <v>142202.4</v>
      </c>
      <c r="K10" s="145"/>
      <c r="L10" s="145"/>
      <c r="M10" s="159">
        <v>142202.4</v>
      </c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s="1" customFormat="1" ht="20.25" customHeight="1" spans="1:24">
      <c r="A11" s="164" t="s">
        <v>69</v>
      </c>
      <c r="B11" s="164" t="s">
        <v>69</v>
      </c>
      <c r="C11" s="164" t="s">
        <v>205</v>
      </c>
      <c r="D11" s="164" t="s">
        <v>135</v>
      </c>
      <c r="E11" s="164" t="s">
        <v>134</v>
      </c>
      <c r="F11" s="164" t="s">
        <v>135</v>
      </c>
      <c r="G11" s="164" t="s">
        <v>206</v>
      </c>
      <c r="H11" s="164" t="s">
        <v>135</v>
      </c>
      <c r="I11" s="145">
        <v>52945.08</v>
      </c>
      <c r="J11" s="145">
        <v>52945.08</v>
      </c>
      <c r="K11" s="16"/>
      <c r="L11" s="16"/>
      <c r="M11" s="159">
        <v>52945.08</v>
      </c>
      <c r="N11" s="16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="1" customFormat="1" ht="20.25" customHeight="1" spans="1:24">
      <c r="A12" s="164" t="s">
        <v>69</v>
      </c>
      <c r="B12" s="164" t="s">
        <v>69</v>
      </c>
      <c r="C12" s="164" t="s">
        <v>207</v>
      </c>
      <c r="D12" s="164" t="s">
        <v>208</v>
      </c>
      <c r="E12" s="164" t="s">
        <v>110</v>
      </c>
      <c r="F12" s="164" t="s">
        <v>111</v>
      </c>
      <c r="G12" s="164" t="s">
        <v>209</v>
      </c>
      <c r="H12" s="164" t="s">
        <v>210</v>
      </c>
      <c r="I12" s="145">
        <v>24000</v>
      </c>
      <c r="J12" s="145">
        <v>24000</v>
      </c>
      <c r="K12" s="16"/>
      <c r="L12" s="16"/>
      <c r="M12" s="159">
        <v>24000</v>
      </c>
      <c r="N12" s="16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="1" customFormat="1" ht="20.25" customHeight="1" spans="1:24">
      <c r="A13" s="164" t="s">
        <v>69</v>
      </c>
      <c r="B13" s="164" t="s">
        <v>69</v>
      </c>
      <c r="C13" s="164" t="s">
        <v>211</v>
      </c>
      <c r="D13" s="164" t="s">
        <v>212</v>
      </c>
      <c r="E13" s="164" t="s">
        <v>110</v>
      </c>
      <c r="F13" s="164" t="s">
        <v>111</v>
      </c>
      <c r="G13" s="164" t="s">
        <v>213</v>
      </c>
      <c r="H13" s="164" t="s">
        <v>214</v>
      </c>
      <c r="I13" s="145">
        <v>85200</v>
      </c>
      <c r="J13" s="145">
        <v>85200</v>
      </c>
      <c r="K13" s="16"/>
      <c r="L13" s="16"/>
      <c r="M13" s="159">
        <v>85200</v>
      </c>
      <c r="N13" s="16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="1" customFormat="1" ht="20.25" customHeight="1" spans="1:24">
      <c r="A14" s="164" t="s">
        <v>69</v>
      </c>
      <c r="B14" s="164" t="s">
        <v>69</v>
      </c>
      <c r="C14" s="164" t="s">
        <v>215</v>
      </c>
      <c r="D14" s="164" t="s">
        <v>216</v>
      </c>
      <c r="E14" s="164" t="s">
        <v>110</v>
      </c>
      <c r="F14" s="164" t="s">
        <v>111</v>
      </c>
      <c r="G14" s="164" t="s">
        <v>217</v>
      </c>
      <c r="H14" s="164" t="s">
        <v>216</v>
      </c>
      <c r="I14" s="145">
        <v>20880</v>
      </c>
      <c r="J14" s="145">
        <v>20880</v>
      </c>
      <c r="K14" s="16"/>
      <c r="L14" s="16"/>
      <c r="M14" s="159">
        <v>20880</v>
      </c>
      <c r="N14" s="16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="1" customFormat="1" ht="20.25" customHeight="1" spans="1:24">
      <c r="A15" s="164" t="s">
        <v>69</v>
      </c>
      <c r="B15" s="164" t="s">
        <v>69</v>
      </c>
      <c r="C15" s="164" t="s">
        <v>215</v>
      </c>
      <c r="D15" s="164" t="s">
        <v>216</v>
      </c>
      <c r="E15" s="164" t="s">
        <v>110</v>
      </c>
      <c r="F15" s="164" t="s">
        <v>111</v>
      </c>
      <c r="G15" s="164" t="s">
        <v>217</v>
      </c>
      <c r="H15" s="164" t="s">
        <v>216</v>
      </c>
      <c r="I15" s="145">
        <v>9280</v>
      </c>
      <c r="J15" s="145">
        <v>9280</v>
      </c>
      <c r="K15" s="16"/>
      <c r="L15" s="16"/>
      <c r="M15" s="159">
        <v>9280</v>
      </c>
      <c r="N15" s="16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s="1" customFormat="1" ht="20.25" customHeight="1" spans="1:24">
      <c r="A16" s="164" t="s">
        <v>69</v>
      </c>
      <c r="B16" s="164" t="s">
        <v>69</v>
      </c>
      <c r="C16" s="164" t="s">
        <v>218</v>
      </c>
      <c r="D16" s="164" t="s">
        <v>219</v>
      </c>
      <c r="E16" s="164" t="s">
        <v>110</v>
      </c>
      <c r="F16" s="164" t="s">
        <v>111</v>
      </c>
      <c r="G16" s="164" t="s">
        <v>220</v>
      </c>
      <c r="H16" s="164" t="s">
        <v>221</v>
      </c>
      <c r="I16" s="145">
        <v>474144</v>
      </c>
      <c r="J16" s="145">
        <v>474144</v>
      </c>
      <c r="K16" s="16"/>
      <c r="L16" s="16"/>
      <c r="M16" s="159">
        <v>474144</v>
      </c>
      <c r="N16" s="16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s="1" customFormat="1" ht="20.25" customHeight="1" spans="1:24">
      <c r="A17" s="164" t="s">
        <v>69</v>
      </c>
      <c r="B17" s="164" t="s">
        <v>69</v>
      </c>
      <c r="C17" s="164" t="s">
        <v>218</v>
      </c>
      <c r="D17" s="164" t="s">
        <v>219</v>
      </c>
      <c r="E17" s="164" t="s">
        <v>110</v>
      </c>
      <c r="F17" s="164" t="s">
        <v>111</v>
      </c>
      <c r="G17" s="164" t="s">
        <v>222</v>
      </c>
      <c r="H17" s="164" t="s">
        <v>223</v>
      </c>
      <c r="I17" s="145">
        <v>629124</v>
      </c>
      <c r="J17" s="145">
        <v>629124</v>
      </c>
      <c r="K17" s="16"/>
      <c r="L17" s="16"/>
      <c r="M17" s="159">
        <v>629124</v>
      </c>
      <c r="N17" s="16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s="1" customFormat="1" ht="20.25" customHeight="1" spans="1:24">
      <c r="A18" s="164" t="s">
        <v>69</v>
      </c>
      <c r="B18" s="164" t="s">
        <v>69</v>
      </c>
      <c r="C18" s="164" t="s">
        <v>218</v>
      </c>
      <c r="D18" s="164" t="s">
        <v>219</v>
      </c>
      <c r="E18" s="164" t="s">
        <v>110</v>
      </c>
      <c r="F18" s="164" t="s">
        <v>111</v>
      </c>
      <c r="G18" s="164" t="s">
        <v>224</v>
      </c>
      <c r="H18" s="164" t="s">
        <v>225</v>
      </c>
      <c r="I18" s="145">
        <v>41312</v>
      </c>
      <c r="J18" s="145">
        <v>41312</v>
      </c>
      <c r="K18" s="16"/>
      <c r="L18" s="16"/>
      <c r="M18" s="159">
        <v>41312</v>
      </c>
      <c r="N18" s="16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s="1" customFormat="1" ht="20.25" customHeight="1" spans="1:24">
      <c r="A19" s="164" t="s">
        <v>69</v>
      </c>
      <c r="B19" s="164" t="s">
        <v>69</v>
      </c>
      <c r="C19" s="164" t="s">
        <v>226</v>
      </c>
      <c r="D19" s="164" t="s">
        <v>227</v>
      </c>
      <c r="E19" s="164" t="s">
        <v>110</v>
      </c>
      <c r="F19" s="164" t="s">
        <v>111</v>
      </c>
      <c r="G19" s="164" t="s">
        <v>220</v>
      </c>
      <c r="H19" s="164" t="s">
        <v>221</v>
      </c>
      <c r="I19" s="145">
        <v>183228</v>
      </c>
      <c r="J19" s="145">
        <v>183228</v>
      </c>
      <c r="K19" s="16"/>
      <c r="L19" s="16"/>
      <c r="M19" s="159">
        <v>183228</v>
      </c>
      <c r="N19" s="16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s="1" customFormat="1" ht="20.25" customHeight="1" spans="1:24">
      <c r="A20" s="164" t="s">
        <v>69</v>
      </c>
      <c r="B20" s="164" t="s">
        <v>69</v>
      </c>
      <c r="C20" s="164" t="s">
        <v>226</v>
      </c>
      <c r="D20" s="164" t="s">
        <v>227</v>
      </c>
      <c r="E20" s="164" t="s">
        <v>110</v>
      </c>
      <c r="F20" s="164" t="s">
        <v>111</v>
      </c>
      <c r="G20" s="164" t="s">
        <v>222</v>
      </c>
      <c r="H20" s="164" t="s">
        <v>223</v>
      </c>
      <c r="I20" s="145">
        <v>19560</v>
      </c>
      <c r="J20" s="145">
        <v>19560</v>
      </c>
      <c r="K20" s="16"/>
      <c r="L20" s="16"/>
      <c r="M20" s="159">
        <v>19560</v>
      </c>
      <c r="N20" s="16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s="1" customFormat="1" ht="20.25" customHeight="1" spans="1:24">
      <c r="A21" s="164" t="s">
        <v>69</v>
      </c>
      <c r="B21" s="164" t="s">
        <v>69</v>
      </c>
      <c r="C21" s="164" t="s">
        <v>226</v>
      </c>
      <c r="D21" s="164" t="s">
        <v>227</v>
      </c>
      <c r="E21" s="164" t="s">
        <v>110</v>
      </c>
      <c r="F21" s="164" t="s">
        <v>111</v>
      </c>
      <c r="G21" s="164" t="s">
        <v>228</v>
      </c>
      <c r="H21" s="164" t="s">
        <v>229</v>
      </c>
      <c r="I21" s="145">
        <v>118032</v>
      </c>
      <c r="J21" s="145">
        <v>118032</v>
      </c>
      <c r="K21" s="16"/>
      <c r="L21" s="16"/>
      <c r="M21" s="159">
        <v>118032</v>
      </c>
      <c r="N21" s="16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s="1" customFormat="1" ht="20.25" customHeight="1" spans="1:24">
      <c r="A22" s="164" t="s">
        <v>69</v>
      </c>
      <c r="B22" s="164" t="s">
        <v>69</v>
      </c>
      <c r="C22" s="164" t="s">
        <v>226</v>
      </c>
      <c r="D22" s="164" t="s">
        <v>227</v>
      </c>
      <c r="E22" s="164" t="s">
        <v>110</v>
      </c>
      <c r="F22" s="164" t="s">
        <v>111</v>
      </c>
      <c r="G22" s="164" t="s">
        <v>228</v>
      </c>
      <c r="H22" s="164" t="s">
        <v>229</v>
      </c>
      <c r="I22" s="145">
        <v>16069</v>
      </c>
      <c r="J22" s="145">
        <v>16069</v>
      </c>
      <c r="K22" s="16"/>
      <c r="L22" s="16"/>
      <c r="M22" s="159">
        <v>16069</v>
      </c>
      <c r="N22" s="16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s="1" customFormat="1" ht="20.25" customHeight="1" spans="1:24">
      <c r="A23" s="164" t="s">
        <v>69</v>
      </c>
      <c r="B23" s="164" t="s">
        <v>69</v>
      </c>
      <c r="C23" s="164" t="s">
        <v>226</v>
      </c>
      <c r="D23" s="164" t="s">
        <v>227</v>
      </c>
      <c r="E23" s="164" t="s">
        <v>110</v>
      </c>
      <c r="F23" s="164" t="s">
        <v>111</v>
      </c>
      <c r="G23" s="164" t="s">
        <v>228</v>
      </c>
      <c r="H23" s="164" t="s">
        <v>229</v>
      </c>
      <c r="I23" s="145">
        <v>71520</v>
      </c>
      <c r="J23" s="145">
        <v>71520</v>
      </c>
      <c r="K23" s="16"/>
      <c r="L23" s="16"/>
      <c r="M23" s="159">
        <v>71520</v>
      </c>
      <c r="N23" s="16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s="1" customFormat="1" ht="20.25" customHeight="1" spans="1:24">
      <c r="A24" s="164" t="s">
        <v>69</v>
      </c>
      <c r="B24" s="164" t="s">
        <v>69</v>
      </c>
      <c r="C24" s="164" t="s">
        <v>230</v>
      </c>
      <c r="D24" s="164" t="s">
        <v>231</v>
      </c>
      <c r="E24" s="164" t="s">
        <v>100</v>
      </c>
      <c r="F24" s="164" t="s">
        <v>101</v>
      </c>
      <c r="G24" s="164" t="s">
        <v>232</v>
      </c>
      <c r="H24" s="164" t="s">
        <v>233</v>
      </c>
      <c r="I24" s="145">
        <v>70593.45</v>
      </c>
      <c r="J24" s="145">
        <v>70593.45</v>
      </c>
      <c r="K24" s="16"/>
      <c r="L24" s="16"/>
      <c r="M24" s="159">
        <v>70593.45</v>
      </c>
      <c r="N24" s="16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s="1" customFormat="1" ht="20.25" customHeight="1" spans="1:24">
      <c r="A25" s="164" t="s">
        <v>69</v>
      </c>
      <c r="B25" s="164" t="s">
        <v>69</v>
      </c>
      <c r="C25" s="164" t="s">
        <v>230</v>
      </c>
      <c r="D25" s="164" t="s">
        <v>231</v>
      </c>
      <c r="E25" s="164" t="s">
        <v>100</v>
      </c>
      <c r="F25" s="164" t="s">
        <v>101</v>
      </c>
      <c r="G25" s="164" t="s">
        <v>232</v>
      </c>
      <c r="H25" s="164" t="s">
        <v>233</v>
      </c>
      <c r="I25" s="145">
        <v>189603.21</v>
      </c>
      <c r="J25" s="145">
        <v>189603.21</v>
      </c>
      <c r="K25" s="16"/>
      <c r="L25" s="16"/>
      <c r="M25" s="159">
        <v>189603.21</v>
      </c>
      <c r="N25" s="16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s="1" customFormat="1" ht="20.25" customHeight="1" spans="1:24">
      <c r="A26" s="164" t="s">
        <v>69</v>
      </c>
      <c r="B26" s="164" t="s">
        <v>69</v>
      </c>
      <c r="C26" s="164" t="s">
        <v>230</v>
      </c>
      <c r="D26" s="164" t="s">
        <v>231</v>
      </c>
      <c r="E26" s="164" t="s">
        <v>122</v>
      </c>
      <c r="F26" s="164" t="s">
        <v>123</v>
      </c>
      <c r="G26" s="164" t="s">
        <v>234</v>
      </c>
      <c r="H26" s="164" t="s">
        <v>235</v>
      </c>
      <c r="I26" s="145">
        <v>102324.42</v>
      </c>
      <c r="J26" s="145">
        <v>102324.42</v>
      </c>
      <c r="K26" s="16"/>
      <c r="L26" s="16"/>
      <c r="M26" s="159">
        <v>102324.42</v>
      </c>
      <c r="N26" s="16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s="1" customFormat="1" ht="20.25" customHeight="1" spans="1:24">
      <c r="A27" s="164" t="s">
        <v>69</v>
      </c>
      <c r="B27" s="164" t="s">
        <v>69</v>
      </c>
      <c r="C27" s="164" t="s">
        <v>230</v>
      </c>
      <c r="D27" s="164" t="s">
        <v>231</v>
      </c>
      <c r="E27" s="164" t="s">
        <v>124</v>
      </c>
      <c r="F27" s="164" t="s">
        <v>125</v>
      </c>
      <c r="G27" s="164" t="s">
        <v>234</v>
      </c>
      <c r="H27" s="164" t="s">
        <v>235</v>
      </c>
      <c r="I27" s="145">
        <v>40353.29</v>
      </c>
      <c r="J27" s="145">
        <v>40353.29</v>
      </c>
      <c r="K27" s="16"/>
      <c r="L27" s="16"/>
      <c r="M27" s="159">
        <v>40353.29</v>
      </c>
      <c r="N27" s="16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s="1" customFormat="1" ht="20.25" customHeight="1" spans="1:24">
      <c r="A28" s="164" t="s">
        <v>69</v>
      </c>
      <c r="B28" s="164" t="s">
        <v>69</v>
      </c>
      <c r="C28" s="164" t="s">
        <v>230</v>
      </c>
      <c r="D28" s="164" t="s">
        <v>231</v>
      </c>
      <c r="E28" s="164" t="s">
        <v>126</v>
      </c>
      <c r="F28" s="164" t="s">
        <v>127</v>
      </c>
      <c r="G28" s="164" t="s">
        <v>236</v>
      </c>
      <c r="H28" s="164" t="s">
        <v>237</v>
      </c>
      <c r="I28" s="145">
        <v>51679</v>
      </c>
      <c r="J28" s="145">
        <v>51679</v>
      </c>
      <c r="K28" s="16"/>
      <c r="L28" s="16"/>
      <c r="M28" s="159">
        <v>51679</v>
      </c>
      <c r="N28" s="16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s="1" customFormat="1" ht="20.25" customHeight="1" spans="1:24">
      <c r="A29" s="164" t="s">
        <v>69</v>
      </c>
      <c r="B29" s="164" t="s">
        <v>69</v>
      </c>
      <c r="C29" s="164" t="s">
        <v>230</v>
      </c>
      <c r="D29" s="164" t="s">
        <v>231</v>
      </c>
      <c r="E29" s="164" t="s">
        <v>126</v>
      </c>
      <c r="F29" s="164" t="s">
        <v>127</v>
      </c>
      <c r="G29" s="164" t="s">
        <v>236</v>
      </c>
      <c r="H29" s="164" t="s">
        <v>237</v>
      </c>
      <c r="I29" s="145">
        <v>20380.45</v>
      </c>
      <c r="J29" s="145">
        <v>20380.45</v>
      </c>
      <c r="K29" s="16"/>
      <c r="L29" s="16"/>
      <c r="M29" s="159">
        <v>20380.45</v>
      </c>
      <c r="N29" s="16"/>
      <c r="O29" s="145"/>
      <c r="P29" s="145"/>
      <c r="Q29" s="145"/>
      <c r="R29" s="145"/>
      <c r="S29" s="145"/>
      <c r="T29" s="145"/>
      <c r="U29" s="145"/>
      <c r="V29" s="145"/>
      <c r="W29" s="145"/>
      <c r="X29" s="145"/>
    </row>
    <row r="30" s="1" customFormat="1" ht="20.25" customHeight="1" spans="1:24">
      <c r="A30" s="164" t="s">
        <v>69</v>
      </c>
      <c r="B30" s="164" t="s">
        <v>69</v>
      </c>
      <c r="C30" s="164" t="s">
        <v>230</v>
      </c>
      <c r="D30" s="164" t="s">
        <v>231</v>
      </c>
      <c r="E30" s="164" t="s">
        <v>110</v>
      </c>
      <c r="F30" s="164" t="s">
        <v>111</v>
      </c>
      <c r="G30" s="164" t="s">
        <v>238</v>
      </c>
      <c r="H30" s="164" t="s">
        <v>239</v>
      </c>
      <c r="I30" s="145">
        <v>384</v>
      </c>
      <c r="J30" s="145">
        <v>384</v>
      </c>
      <c r="K30" s="16"/>
      <c r="L30" s="16"/>
      <c r="M30" s="159">
        <v>384</v>
      </c>
      <c r="N30" s="16"/>
      <c r="O30" s="145"/>
      <c r="P30" s="145"/>
      <c r="Q30" s="145"/>
      <c r="R30" s="145"/>
      <c r="S30" s="145"/>
      <c r="T30" s="145"/>
      <c r="U30" s="145"/>
      <c r="V30" s="145"/>
      <c r="W30" s="145"/>
      <c r="X30" s="145"/>
    </row>
    <row r="31" s="1" customFormat="1" ht="20.25" customHeight="1" spans="1:24">
      <c r="A31" s="164" t="s">
        <v>69</v>
      </c>
      <c r="B31" s="164" t="s">
        <v>69</v>
      </c>
      <c r="C31" s="164" t="s">
        <v>230</v>
      </c>
      <c r="D31" s="164" t="s">
        <v>231</v>
      </c>
      <c r="E31" s="164" t="s">
        <v>110</v>
      </c>
      <c r="F31" s="164" t="s">
        <v>111</v>
      </c>
      <c r="G31" s="164" t="s">
        <v>238</v>
      </c>
      <c r="H31" s="164" t="s">
        <v>239</v>
      </c>
      <c r="I31" s="145">
        <v>1536</v>
      </c>
      <c r="J31" s="145">
        <v>1536</v>
      </c>
      <c r="K31" s="16"/>
      <c r="L31" s="16"/>
      <c r="M31" s="159">
        <v>1536</v>
      </c>
      <c r="N31" s="16"/>
      <c r="O31" s="145"/>
      <c r="P31" s="145"/>
      <c r="Q31" s="145"/>
      <c r="R31" s="145"/>
      <c r="S31" s="145"/>
      <c r="T31" s="145"/>
      <c r="U31" s="145"/>
      <c r="V31" s="145"/>
      <c r="W31" s="145"/>
      <c r="X31" s="145"/>
    </row>
    <row r="32" s="1" customFormat="1" ht="20.25" customHeight="1" spans="1:24">
      <c r="A32" s="164" t="s">
        <v>69</v>
      </c>
      <c r="B32" s="164" t="s">
        <v>69</v>
      </c>
      <c r="C32" s="164" t="s">
        <v>230</v>
      </c>
      <c r="D32" s="164" t="s">
        <v>231</v>
      </c>
      <c r="E32" s="164" t="s">
        <v>128</v>
      </c>
      <c r="F32" s="164" t="s">
        <v>129</v>
      </c>
      <c r="G32" s="164" t="s">
        <v>238</v>
      </c>
      <c r="H32" s="164" t="s">
        <v>239</v>
      </c>
      <c r="I32" s="145">
        <v>2370.04</v>
      </c>
      <c r="J32" s="145">
        <v>2370.04</v>
      </c>
      <c r="K32" s="16"/>
      <c r="L32" s="16"/>
      <c r="M32" s="159">
        <v>2370.04</v>
      </c>
      <c r="N32" s="16"/>
      <c r="O32" s="145"/>
      <c r="P32" s="145"/>
      <c r="Q32" s="145"/>
      <c r="R32" s="145"/>
      <c r="S32" s="145"/>
      <c r="T32" s="145"/>
      <c r="U32" s="145"/>
      <c r="V32" s="145"/>
      <c r="W32" s="145"/>
      <c r="X32" s="145"/>
    </row>
    <row r="33" s="1" customFormat="1" ht="20.25" customHeight="1" spans="1:24">
      <c r="A33" s="164" t="s">
        <v>69</v>
      </c>
      <c r="B33" s="164" t="s">
        <v>69</v>
      </c>
      <c r="C33" s="164" t="s">
        <v>230</v>
      </c>
      <c r="D33" s="164" t="s">
        <v>231</v>
      </c>
      <c r="E33" s="164" t="s">
        <v>128</v>
      </c>
      <c r="F33" s="164" t="s">
        <v>129</v>
      </c>
      <c r="G33" s="164" t="s">
        <v>238</v>
      </c>
      <c r="H33" s="164" t="s">
        <v>239</v>
      </c>
      <c r="I33" s="145">
        <v>4118.4</v>
      </c>
      <c r="J33" s="145">
        <v>4118.4</v>
      </c>
      <c r="K33" s="16"/>
      <c r="L33" s="16"/>
      <c r="M33" s="159">
        <v>4118.4</v>
      </c>
      <c r="N33" s="16"/>
      <c r="O33" s="145"/>
      <c r="P33" s="145"/>
      <c r="Q33" s="145"/>
      <c r="R33" s="145"/>
      <c r="S33" s="145"/>
      <c r="T33" s="145"/>
      <c r="U33" s="145"/>
      <c r="V33" s="145"/>
      <c r="W33" s="145"/>
      <c r="X33" s="145"/>
    </row>
    <row r="34" s="1" customFormat="1" ht="20.25" customHeight="1" spans="1:24">
      <c r="A34" s="164" t="s">
        <v>69</v>
      </c>
      <c r="B34" s="164" t="s">
        <v>69</v>
      </c>
      <c r="C34" s="164" t="s">
        <v>230</v>
      </c>
      <c r="D34" s="164" t="s">
        <v>231</v>
      </c>
      <c r="E34" s="164" t="s">
        <v>128</v>
      </c>
      <c r="F34" s="164" t="s">
        <v>129</v>
      </c>
      <c r="G34" s="164" t="s">
        <v>238</v>
      </c>
      <c r="H34" s="164" t="s">
        <v>239</v>
      </c>
      <c r="I34" s="145">
        <v>882.42</v>
      </c>
      <c r="J34" s="145">
        <v>882.42</v>
      </c>
      <c r="K34" s="16"/>
      <c r="L34" s="16"/>
      <c r="M34" s="159">
        <v>882.42</v>
      </c>
      <c r="N34" s="16"/>
      <c r="O34" s="145"/>
      <c r="P34" s="145"/>
      <c r="Q34" s="145"/>
      <c r="R34" s="145"/>
      <c r="S34" s="145"/>
      <c r="T34" s="145"/>
      <c r="U34" s="145"/>
      <c r="V34" s="145"/>
      <c r="W34" s="145"/>
      <c r="X34" s="145"/>
    </row>
    <row r="35" s="1" customFormat="1" ht="20.25" customHeight="1" spans="1:24">
      <c r="A35" s="164" t="s">
        <v>69</v>
      </c>
      <c r="B35" s="164" t="s">
        <v>69</v>
      </c>
      <c r="C35" s="164" t="s">
        <v>230</v>
      </c>
      <c r="D35" s="164" t="s">
        <v>231</v>
      </c>
      <c r="E35" s="164" t="s">
        <v>128</v>
      </c>
      <c r="F35" s="164" t="s">
        <v>129</v>
      </c>
      <c r="G35" s="164" t="s">
        <v>238</v>
      </c>
      <c r="H35" s="164" t="s">
        <v>239</v>
      </c>
      <c r="I35" s="145">
        <v>1647.36</v>
      </c>
      <c r="J35" s="145">
        <v>1647.36</v>
      </c>
      <c r="K35" s="16"/>
      <c r="L35" s="16"/>
      <c r="M35" s="159">
        <v>1647.36</v>
      </c>
      <c r="N35" s="16"/>
      <c r="O35" s="145"/>
      <c r="P35" s="145"/>
      <c r="Q35" s="145"/>
      <c r="R35" s="145"/>
      <c r="S35" s="145"/>
      <c r="T35" s="145"/>
      <c r="U35" s="145"/>
      <c r="V35" s="145"/>
      <c r="W35" s="145"/>
      <c r="X35" s="145"/>
    </row>
    <row r="36" s="1" customFormat="1" ht="20.25" customHeight="1" spans="1:24">
      <c r="A36" s="164" t="s">
        <v>69</v>
      </c>
      <c r="B36" s="164" t="s">
        <v>69</v>
      </c>
      <c r="C36" s="164" t="s">
        <v>240</v>
      </c>
      <c r="D36" s="164" t="s">
        <v>241</v>
      </c>
      <c r="E36" s="164" t="s">
        <v>110</v>
      </c>
      <c r="F36" s="164" t="s">
        <v>111</v>
      </c>
      <c r="G36" s="164" t="s">
        <v>242</v>
      </c>
      <c r="H36" s="164" t="s">
        <v>243</v>
      </c>
      <c r="I36" s="145">
        <v>8000</v>
      </c>
      <c r="J36" s="145">
        <v>8000</v>
      </c>
      <c r="K36" s="16"/>
      <c r="L36" s="16"/>
      <c r="M36" s="159">
        <v>8000</v>
      </c>
      <c r="N36" s="16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s="1" customFormat="1" ht="20.25" customHeight="1" spans="1:24">
      <c r="A37" s="164" t="s">
        <v>69</v>
      </c>
      <c r="B37" s="164" t="s">
        <v>69</v>
      </c>
      <c r="C37" s="164" t="s">
        <v>240</v>
      </c>
      <c r="D37" s="164" t="s">
        <v>241</v>
      </c>
      <c r="E37" s="164" t="s">
        <v>110</v>
      </c>
      <c r="F37" s="164" t="s">
        <v>111</v>
      </c>
      <c r="G37" s="164" t="s">
        <v>242</v>
      </c>
      <c r="H37" s="164" t="s">
        <v>243</v>
      </c>
      <c r="I37" s="145">
        <v>3000</v>
      </c>
      <c r="J37" s="145">
        <v>3000</v>
      </c>
      <c r="K37" s="16"/>
      <c r="L37" s="16"/>
      <c r="M37" s="159">
        <v>3000</v>
      </c>
      <c r="N37" s="16"/>
      <c r="O37" s="145"/>
      <c r="P37" s="145"/>
      <c r="Q37" s="145"/>
      <c r="R37" s="145"/>
      <c r="S37" s="145"/>
      <c r="T37" s="145"/>
      <c r="U37" s="145"/>
      <c r="V37" s="145"/>
      <c r="W37" s="145"/>
      <c r="X37" s="145"/>
    </row>
    <row r="38" s="1" customFormat="1" ht="20.25" customHeight="1" spans="1:24">
      <c r="A38" s="164" t="s">
        <v>69</v>
      </c>
      <c r="B38" s="164" t="s">
        <v>69</v>
      </c>
      <c r="C38" s="164" t="s">
        <v>240</v>
      </c>
      <c r="D38" s="164" t="s">
        <v>241</v>
      </c>
      <c r="E38" s="164" t="s">
        <v>110</v>
      </c>
      <c r="F38" s="164" t="s">
        <v>111</v>
      </c>
      <c r="G38" s="164" t="s">
        <v>244</v>
      </c>
      <c r="H38" s="164" t="s">
        <v>245</v>
      </c>
      <c r="I38" s="145">
        <v>5000</v>
      </c>
      <c r="J38" s="145">
        <v>5000</v>
      </c>
      <c r="K38" s="16"/>
      <c r="L38" s="16"/>
      <c r="M38" s="159">
        <v>5000</v>
      </c>
      <c r="N38" s="16"/>
      <c r="O38" s="145"/>
      <c r="P38" s="145"/>
      <c r="Q38" s="145"/>
      <c r="R38" s="145"/>
      <c r="S38" s="145"/>
      <c r="T38" s="145"/>
      <c r="U38" s="145"/>
      <c r="V38" s="145"/>
      <c r="W38" s="145"/>
      <c r="X38" s="145"/>
    </row>
    <row r="39" s="1" customFormat="1" ht="20.25" customHeight="1" spans="1:24">
      <c r="A39" s="164" t="s">
        <v>69</v>
      </c>
      <c r="B39" s="164" t="s">
        <v>69</v>
      </c>
      <c r="C39" s="164" t="s">
        <v>240</v>
      </c>
      <c r="D39" s="164" t="s">
        <v>241</v>
      </c>
      <c r="E39" s="164" t="s">
        <v>110</v>
      </c>
      <c r="F39" s="164" t="s">
        <v>111</v>
      </c>
      <c r="G39" s="164" t="s">
        <v>244</v>
      </c>
      <c r="H39" s="164" t="s">
        <v>245</v>
      </c>
      <c r="I39" s="145">
        <v>10000</v>
      </c>
      <c r="J39" s="145">
        <v>10000</v>
      </c>
      <c r="K39" s="16"/>
      <c r="L39" s="16"/>
      <c r="M39" s="159">
        <v>10000</v>
      </c>
      <c r="N39" s="16"/>
      <c r="O39" s="145"/>
      <c r="P39" s="145"/>
      <c r="Q39" s="145"/>
      <c r="R39" s="145"/>
      <c r="S39" s="145"/>
      <c r="T39" s="145"/>
      <c r="U39" s="145"/>
      <c r="V39" s="145"/>
      <c r="W39" s="145"/>
      <c r="X39" s="145"/>
    </row>
    <row r="40" s="1" customFormat="1" ht="20.25" customHeight="1" spans="1:24">
      <c r="A40" s="164" t="s">
        <v>69</v>
      </c>
      <c r="B40" s="164" t="s">
        <v>69</v>
      </c>
      <c r="C40" s="164" t="s">
        <v>240</v>
      </c>
      <c r="D40" s="164" t="s">
        <v>241</v>
      </c>
      <c r="E40" s="164" t="s">
        <v>102</v>
      </c>
      <c r="F40" s="164" t="s">
        <v>103</v>
      </c>
      <c r="G40" s="164" t="s">
        <v>246</v>
      </c>
      <c r="H40" s="164" t="s">
        <v>247</v>
      </c>
      <c r="I40" s="145">
        <v>5400</v>
      </c>
      <c r="J40" s="145">
        <v>5400</v>
      </c>
      <c r="K40" s="16"/>
      <c r="L40" s="16"/>
      <c r="M40" s="159">
        <v>5400</v>
      </c>
      <c r="N40" s="16"/>
      <c r="O40" s="145"/>
      <c r="P40" s="145"/>
      <c r="Q40" s="145"/>
      <c r="R40" s="145"/>
      <c r="S40" s="145"/>
      <c r="T40" s="145"/>
      <c r="U40" s="145"/>
      <c r="V40" s="145"/>
      <c r="W40" s="145"/>
      <c r="X40" s="145"/>
    </row>
    <row r="41" s="1" customFormat="1" ht="20.25" customHeight="1" spans="1:24">
      <c r="A41" s="164" t="s">
        <v>69</v>
      </c>
      <c r="B41" s="164" t="s">
        <v>69</v>
      </c>
      <c r="C41" s="164" t="s">
        <v>248</v>
      </c>
      <c r="D41" s="164" t="s">
        <v>249</v>
      </c>
      <c r="E41" s="164" t="s">
        <v>110</v>
      </c>
      <c r="F41" s="164" t="s">
        <v>111</v>
      </c>
      <c r="G41" s="164" t="s">
        <v>224</v>
      </c>
      <c r="H41" s="164" t="s">
        <v>225</v>
      </c>
      <c r="I41" s="145">
        <v>151440</v>
      </c>
      <c r="J41" s="145">
        <v>151440</v>
      </c>
      <c r="K41" s="16"/>
      <c r="L41" s="16"/>
      <c r="M41" s="159">
        <v>151440</v>
      </c>
      <c r="N41" s="16"/>
      <c r="O41" s="145"/>
      <c r="P41" s="145"/>
      <c r="Q41" s="145"/>
      <c r="R41" s="145"/>
      <c r="S41" s="145"/>
      <c r="T41" s="145"/>
      <c r="U41" s="145"/>
      <c r="V41" s="145"/>
      <c r="W41" s="145"/>
      <c r="X41" s="145"/>
    </row>
    <row r="42" s="1" customFormat="1" ht="20.25" customHeight="1" spans="1:24">
      <c r="A42" s="164" t="s">
        <v>69</v>
      </c>
      <c r="B42" s="164" t="s">
        <v>69</v>
      </c>
      <c r="C42" s="164" t="s">
        <v>250</v>
      </c>
      <c r="D42" s="164" t="s">
        <v>251</v>
      </c>
      <c r="E42" s="164" t="s">
        <v>110</v>
      </c>
      <c r="F42" s="164" t="s">
        <v>111</v>
      </c>
      <c r="G42" s="164" t="s">
        <v>228</v>
      </c>
      <c r="H42" s="164" t="s">
        <v>229</v>
      </c>
      <c r="I42" s="145">
        <v>33600</v>
      </c>
      <c r="J42" s="145">
        <v>33600</v>
      </c>
      <c r="K42" s="16"/>
      <c r="L42" s="16"/>
      <c r="M42" s="159">
        <v>33600</v>
      </c>
      <c r="N42" s="16"/>
      <c r="O42" s="145"/>
      <c r="P42" s="145"/>
      <c r="Q42" s="145"/>
      <c r="R42" s="145"/>
      <c r="S42" s="145"/>
      <c r="T42" s="145"/>
      <c r="U42" s="145"/>
      <c r="V42" s="145"/>
      <c r="W42" s="145"/>
      <c r="X42" s="145"/>
    </row>
    <row r="43" s="1" customFormat="1" ht="17.25" customHeight="1" spans="1:24">
      <c r="A43" s="31" t="s">
        <v>179</v>
      </c>
      <c r="B43" s="32"/>
      <c r="C43" s="165"/>
      <c r="D43" s="165"/>
      <c r="E43" s="165"/>
      <c r="F43" s="165"/>
      <c r="G43" s="165"/>
      <c r="H43" s="167"/>
      <c r="I43" s="145">
        <v>2589808.52</v>
      </c>
      <c r="J43" s="145">
        <v>2589808.52</v>
      </c>
      <c r="K43" s="145"/>
      <c r="L43" s="145"/>
      <c r="M43" s="159">
        <v>2589808.52</v>
      </c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</row>
  </sheetData>
  <mergeCells count="31">
    <mergeCell ref="A3:X3"/>
    <mergeCell ref="A4:H4"/>
    <mergeCell ref="I5:X5"/>
    <mergeCell ref="J6:N6"/>
    <mergeCell ref="O6:Q6"/>
    <mergeCell ref="S6:X6"/>
    <mergeCell ref="A43:H4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2" activePane="bottomLeft" state="frozen"/>
      <selection/>
      <selection pane="bottomLeft" activeCell="A9" sqref="$A9:$XFD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2:23">
      <c r="B2" s="154"/>
      <c r="E2" s="3"/>
      <c r="F2" s="3"/>
      <c r="G2" s="3"/>
      <c r="H2" s="3"/>
      <c r="U2" s="154"/>
      <c r="W2" s="160" t="s">
        <v>252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"单位名称："&amp;"寻甸回族彝族自治县残疾人联合会"</f>
        <v>单位名称：寻甸回族彝族自治县残疾人联合会</v>
      </c>
      <c r="B4" s="6"/>
      <c r="C4" s="6"/>
      <c r="D4" s="6"/>
      <c r="E4" s="6"/>
      <c r="F4" s="6"/>
      <c r="G4" s="6"/>
      <c r="H4" s="6"/>
      <c r="I4" s="21"/>
      <c r="J4" s="21"/>
      <c r="K4" s="21"/>
      <c r="L4" s="21"/>
      <c r="M4" s="21"/>
      <c r="N4" s="21"/>
      <c r="O4" s="21"/>
      <c r="P4" s="21"/>
      <c r="Q4" s="21"/>
      <c r="U4" s="154"/>
      <c r="W4" s="131" t="s">
        <v>1</v>
      </c>
    </row>
    <row r="5" ht="21.75" customHeight="1" spans="1:23">
      <c r="A5" s="7" t="s">
        <v>253</v>
      </c>
      <c r="B5" s="8"/>
      <c r="C5" s="7" t="s">
        <v>190</v>
      </c>
      <c r="D5" s="7" t="s">
        <v>254</v>
      </c>
      <c r="E5" s="8" t="s">
        <v>191</v>
      </c>
      <c r="F5" s="8" t="s">
        <v>192</v>
      </c>
      <c r="G5" s="8" t="s">
        <v>255</v>
      </c>
      <c r="H5" s="8" t="s">
        <v>256</v>
      </c>
      <c r="I5" s="33" t="s">
        <v>54</v>
      </c>
      <c r="J5" s="23" t="s">
        <v>257</v>
      </c>
      <c r="K5" s="24"/>
      <c r="L5" s="24"/>
      <c r="M5" s="25"/>
      <c r="N5" s="23" t="s">
        <v>197</v>
      </c>
      <c r="O5" s="24"/>
      <c r="P5" s="25"/>
      <c r="Q5" s="8" t="s">
        <v>60</v>
      </c>
      <c r="R5" s="23" t="s">
        <v>61</v>
      </c>
      <c r="S5" s="24"/>
      <c r="T5" s="24"/>
      <c r="U5" s="24"/>
      <c r="V5" s="24"/>
      <c r="W5" s="25"/>
    </row>
    <row r="6" ht="21.75" customHeight="1" spans="1:23">
      <c r="A6" s="9"/>
      <c r="B6" s="34"/>
      <c r="C6" s="9"/>
      <c r="D6" s="9"/>
      <c r="E6" s="10"/>
      <c r="F6" s="10"/>
      <c r="G6" s="10"/>
      <c r="H6" s="10"/>
      <c r="I6" s="34"/>
      <c r="J6" s="155" t="s">
        <v>57</v>
      </c>
      <c r="K6" s="156"/>
      <c r="L6" s="8" t="s">
        <v>58</v>
      </c>
      <c r="M6" s="8" t="s">
        <v>59</v>
      </c>
      <c r="N6" s="8" t="s">
        <v>57</v>
      </c>
      <c r="O6" s="8" t="s">
        <v>58</v>
      </c>
      <c r="P6" s="8" t="s">
        <v>59</v>
      </c>
      <c r="Q6" s="10"/>
      <c r="R6" s="8" t="s">
        <v>56</v>
      </c>
      <c r="S6" s="8" t="s">
        <v>63</v>
      </c>
      <c r="T6" s="8" t="s">
        <v>203</v>
      </c>
      <c r="U6" s="8" t="s">
        <v>65</v>
      </c>
      <c r="V6" s="8" t="s">
        <v>66</v>
      </c>
      <c r="W6" s="8" t="s">
        <v>67</v>
      </c>
    </row>
    <row r="7" ht="21" customHeight="1" spans="1:23">
      <c r="A7" s="34"/>
      <c r="B7" s="34"/>
      <c r="C7" s="34"/>
      <c r="D7" s="34"/>
      <c r="E7" s="34"/>
      <c r="F7" s="34"/>
      <c r="G7" s="34"/>
      <c r="H7" s="34"/>
      <c r="I7" s="34"/>
      <c r="J7" s="157" t="s">
        <v>56</v>
      </c>
      <c r="K7" s="15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ht="39.75" customHeight="1" spans="1:23">
      <c r="A8" s="11"/>
      <c r="B8" s="27"/>
      <c r="C8" s="11"/>
      <c r="D8" s="11"/>
      <c r="E8" s="12"/>
      <c r="F8" s="12"/>
      <c r="G8" s="12"/>
      <c r="H8" s="12"/>
      <c r="I8" s="27"/>
      <c r="J8" s="73" t="s">
        <v>56</v>
      </c>
      <c r="K8" s="73" t="s">
        <v>258</v>
      </c>
      <c r="L8" s="12"/>
      <c r="M8" s="12"/>
      <c r="N8" s="12"/>
      <c r="O8" s="12"/>
      <c r="P8" s="12"/>
      <c r="Q8" s="12"/>
      <c r="R8" s="12"/>
      <c r="S8" s="12"/>
      <c r="T8" s="12"/>
      <c r="U8" s="27"/>
      <c r="V8" s="12"/>
      <c r="W8" s="12"/>
    </row>
    <row r="9" s="1" customFormat="1" ht="15" customHeight="1" spans="1:23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13">
        <v>21</v>
      </c>
      <c r="V9" s="37">
        <v>22</v>
      </c>
      <c r="W9" s="13">
        <v>23</v>
      </c>
    </row>
    <row r="10" s="1" customFormat="1" ht="21.75" customHeight="1" spans="1:23">
      <c r="A10" s="74" t="s">
        <v>259</v>
      </c>
      <c r="B10" s="74" t="s">
        <v>260</v>
      </c>
      <c r="C10" s="74" t="s">
        <v>261</v>
      </c>
      <c r="D10" s="74" t="s">
        <v>69</v>
      </c>
      <c r="E10" s="74" t="s">
        <v>106</v>
      </c>
      <c r="F10" s="74" t="s">
        <v>107</v>
      </c>
      <c r="G10" s="74" t="s">
        <v>262</v>
      </c>
      <c r="H10" s="74" t="s">
        <v>263</v>
      </c>
      <c r="I10" s="145">
        <v>9984</v>
      </c>
      <c r="J10" s="145">
        <v>9984</v>
      </c>
      <c r="K10" s="159">
        <v>9984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s="1" customFormat="1" ht="21.75" customHeight="1" spans="1:23">
      <c r="A11" s="74" t="s">
        <v>264</v>
      </c>
      <c r="B11" s="74" t="s">
        <v>265</v>
      </c>
      <c r="C11" s="74" t="s">
        <v>266</v>
      </c>
      <c r="D11" s="74" t="s">
        <v>69</v>
      </c>
      <c r="E11" s="74" t="s">
        <v>110</v>
      </c>
      <c r="F11" s="74" t="s">
        <v>111</v>
      </c>
      <c r="G11" s="74" t="s">
        <v>242</v>
      </c>
      <c r="H11" s="74" t="s">
        <v>243</v>
      </c>
      <c r="I11" s="145">
        <v>45200</v>
      </c>
      <c r="J11" s="145">
        <v>45200</v>
      </c>
      <c r="K11" s="159">
        <v>45200</v>
      </c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s="1" customFormat="1" ht="21.75" customHeight="1" spans="1:23">
      <c r="A12" s="74" t="s">
        <v>267</v>
      </c>
      <c r="B12" s="74" t="s">
        <v>268</v>
      </c>
      <c r="C12" s="74" t="s">
        <v>269</v>
      </c>
      <c r="D12" s="74" t="s">
        <v>69</v>
      </c>
      <c r="E12" s="74" t="s">
        <v>139</v>
      </c>
      <c r="F12" s="74" t="s">
        <v>140</v>
      </c>
      <c r="G12" s="74" t="s">
        <v>270</v>
      </c>
      <c r="H12" s="74" t="s">
        <v>271</v>
      </c>
      <c r="I12" s="145">
        <v>2000</v>
      </c>
      <c r="J12" s="145"/>
      <c r="K12" s="159"/>
      <c r="L12" s="145"/>
      <c r="M12" s="145"/>
      <c r="N12" s="145"/>
      <c r="O12" s="145">
        <v>2000</v>
      </c>
      <c r="P12" s="145"/>
      <c r="Q12" s="145"/>
      <c r="R12" s="145"/>
      <c r="S12" s="145"/>
      <c r="T12" s="145"/>
      <c r="U12" s="145"/>
      <c r="V12" s="145"/>
      <c r="W12" s="145"/>
    </row>
    <row r="13" s="1" customFormat="1" ht="21.75" customHeight="1" spans="1:23">
      <c r="A13" s="74" t="s">
        <v>267</v>
      </c>
      <c r="B13" s="74" t="s">
        <v>272</v>
      </c>
      <c r="C13" s="74" t="s">
        <v>273</v>
      </c>
      <c r="D13" s="74" t="s">
        <v>69</v>
      </c>
      <c r="E13" s="74" t="s">
        <v>116</v>
      </c>
      <c r="F13" s="74" t="s">
        <v>117</v>
      </c>
      <c r="G13" s="74" t="s">
        <v>262</v>
      </c>
      <c r="H13" s="74" t="s">
        <v>263</v>
      </c>
      <c r="I13" s="145">
        <v>280000</v>
      </c>
      <c r="J13" s="145">
        <v>280000</v>
      </c>
      <c r="K13" s="159">
        <v>280000</v>
      </c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s="1" customFormat="1" ht="21.75" customHeight="1" spans="1:23">
      <c r="A14" s="74" t="s">
        <v>267</v>
      </c>
      <c r="B14" s="74" t="s">
        <v>274</v>
      </c>
      <c r="C14" s="74" t="s">
        <v>275</v>
      </c>
      <c r="D14" s="74" t="s">
        <v>69</v>
      </c>
      <c r="E14" s="74" t="s">
        <v>116</v>
      </c>
      <c r="F14" s="74" t="s">
        <v>117</v>
      </c>
      <c r="G14" s="74" t="s">
        <v>262</v>
      </c>
      <c r="H14" s="74" t="s">
        <v>263</v>
      </c>
      <c r="I14" s="145">
        <v>1500000</v>
      </c>
      <c r="J14" s="145">
        <v>1500000</v>
      </c>
      <c r="K14" s="159">
        <v>1500000</v>
      </c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s="1" customFormat="1" ht="21.75" customHeight="1" spans="1:23">
      <c r="A15" s="74" t="s">
        <v>267</v>
      </c>
      <c r="B15" s="74" t="s">
        <v>276</v>
      </c>
      <c r="C15" s="74" t="s">
        <v>277</v>
      </c>
      <c r="D15" s="74" t="s">
        <v>69</v>
      </c>
      <c r="E15" s="74" t="s">
        <v>114</v>
      </c>
      <c r="F15" s="74" t="s">
        <v>115</v>
      </c>
      <c r="G15" s="74" t="s">
        <v>262</v>
      </c>
      <c r="H15" s="74" t="s">
        <v>263</v>
      </c>
      <c r="I15" s="145">
        <v>35200</v>
      </c>
      <c r="J15" s="145">
        <v>35200</v>
      </c>
      <c r="K15" s="159">
        <v>35200</v>
      </c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s="1" customFormat="1" ht="21.75" customHeight="1" spans="1:23">
      <c r="A16" s="74" t="s">
        <v>267</v>
      </c>
      <c r="B16" s="74" t="s">
        <v>278</v>
      </c>
      <c r="C16" s="74" t="s">
        <v>279</v>
      </c>
      <c r="D16" s="74" t="s">
        <v>69</v>
      </c>
      <c r="E16" s="74" t="s">
        <v>114</v>
      </c>
      <c r="F16" s="74" t="s">
        <v>115</v>
      </c>
      <c r="G16" s="74" t="s">
        <v>262</v>
      </c>
      <c r="H16" s="74" t="s">
        <v>263</v>
      </c>
      <c r="I16" s="145">
        <v>34400</v>
      </c>
      <c r="J16" s="145">
        <v>34400</v>
      </c>
      <c r="K16" s="159">
        <v>34400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s="1" customFormat="1" ht="21.75" customHeight="1" spans="1:23">
      <c r="A17" s="74" t="s">
        <v>267</v>
      </c>
      <c r="B17" s="74" t="s">
        <v>280</v>
      </c>
      <c r="C17" s="74" t="s">
        <v>281</v>
      </c>
      <c r="D17" s="74" t="s">
        <v>69</v>
      </c>
      <c r="E17" s="74" t="s">
        <v>112</v>
      </c>
      <c r="F17" s="74" t="s">
        <v>113</v>
      </c>
      <c r="G17" s="74" t="s">
        <v>282</v>
      </c>
      <c r="H17" s="74" t="s">
        <v>283</v>
      </c>
      <c r="I17" s="145">
        <v>200000</v>
      </c>
      <c r="J17" s="145">
        <v>200000</v>
      </c>
      <c r="K17" s="159">
        <v>200000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s="1" customFormat="1" ht="21.75" customHeight="1" spans="1:23">
      <c r="A18" s="74" t="s">
        <v>267</v>
      </c>
      <c r="B18" s="74" t="s">
        <v>284</v>
      </c>
      <c r="C18" s="74" t="s">
        <v>285</v>
      </c>
      <c r="D18" s="74" t="s">
        <v>69</v>
      </c>
      <c r="E18" s="74" t="s">
        <v>112</v>
      </c>
      <c r="F18" s="74" t="s">
        <v>113</v>
      </c>
      <c r="G18" s="74" t="s">
        <v>282</v>
      </c>
      <c r="H18" s="74" t="s">
        <v>283</v>
      </c>
      <c r="I18" s="145">
        <v>260000</v>
      </c>
      <c r="J18" s="145">
        <v>260000</v>
      </c>
      <c r="K18" s="159">
        <v>260000</v>
      </c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s="1" customFormat="1" ht="21.75" customHeight="1" spans="1:23">
      <c r="A19" s="74" t="s">
        <v>267</v>
      </c>
      <c r="B19" s="74" t="s">
        <v>284</v>
      </c>
      <c r="C19" s="74" t="s">
        <v>285</v>
      </c>
      <c r="D19" s="74" t="s">
        <v>69</v>
      </c>
      <c r="E19" s="74" t="s">
        <v>114</v>
      </c>
      <c r="F19" s="74" t="s">
        <v>115</v>
      </c>
      <c r="G19" s="74" t="s">
        <v>282</v>
      </c>
      <c r="H19" s="74" t="s">
        <v>283</v>
      </c>
      <c r="I19" s="145">
        <v>535500</v>
      </c>
      <c r="J19" s="145">
        <v>535500</v>
      </c>
      <c r="K19" s="159">
        <v>535500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s="1" customFormat="1" ht="18.75" customHeight="1" spans="1:23">
      <c r="A20" s="31" t="s">
        <v>179</v>
      </c>
      <c r="B20" s="32"/>
      <c r="C20" s="32"/>
      <c r="D20" s="32"/>
      <c r="E20" s="32"/>
      <c r="F20" s="32"/>
      <c r="G20" s="32"/>
      <c r="H20" s="36"/>
      <c r="I20" s="145">
        <v>2902284</v>
      </c>
      <c r="J20" s="145">
        <v>2900284</v>
      </c>
      <c r="K20" s="159">
        <v>2900284</v>
      </c>
      <c r="L20" s="145"/>
      <c r="M20" s="145"/>
      <c r="N20" s="145"/>
      <c r="O20" s="145">
        <v>2000</v>
      </c>
      <c r="P20" s="145"/>
      <c r="Q20" s="145"/>
      <c r="R20" s="145"/>
      <c r="S20" s="145"/>
      <c r="T20" s="145"/>
      <c r="U20" s="145"/>
      <c r="V20" s="145"/>
      <c r="W20" s="145"/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28">
    <mergeCell ref="A3:W3"/>
    <mergeCell ref="A4:H4"/>
    <mergeCell ref="J5:M5"/>
    <mergeCell ref="N5:P5"/>
    <mergeCell ref="R5:W5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A6" sqref="$A6:$XFD3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20" t="s">
        <v>286</v>
      </c>
    </row>
    <row r="3" ht="39.75" customHeight="1" spans="1:10">
      <c r="A3" s="72" t="str">
        <f>"2026"&amp;"年部门项目支出绩效目标表"</f>
        <v>2026年部门项目支出绩效目标表</v>
      </c>
      <c r="B3" s="4"/>
      <c r="C3" s="4"/>
      <c r="D3" s="4"/>
      <c r="E3" s="4"/>
      <c r="F3" s="78"/>
      <c r="G3" s="4"/>
      <c r="H3" s="78"/>
      <c r="I3" s="78"/>
      <c r="J3" s="4"/>
    </row>
    <row r="4" ht="17.25" customHeight="1" spans="1:1">
      <c r="A4" s="5" t="str">
        <f>"单位名称："&amp;"寻甸回族彝族自治县残疾人联合会"</f>
        <v>单位名称：寻甸回族彝族自治县残疾人联合会</v>
      </c>
    </row>
    <row r="5" ht="44.25" customHeight="1" spans="1:10">
      <c r="A5" s="73" t="s">
        <v>190</v>
      </c>
      <c r="B5" s="73" t="s">
        <v>287</v>
      </c>
      <c r="C5" s="73" t="s">
        <v>288</v>
      </c>
      <c r="D5" s="73" t="s">
        <v>289</v>
      </c>
      <c r="E5" s="73" t="s">
        <v>290</v>
      </c>
      <c r="F5" s="79" t="s">
        <v>291</v>
      </c>
      <c r="G5" s="73" t="s">
        <v>292</v>
      </c>
      <c r="H5" s="79" t="s">
        <v>293</v>
      </c>
      <c r="I5" s="79" t="s">
        <v>294</v>
      </c>
      <c r="J5" s="73" t="s">
        <v>295</v>
      </c>
    </row>
    <row r="6" s="1" customFormat="1" ht="18.75" customHeight="1" spans="1:10">
      <c r="A6" s="150">
        <v>1</v>
      </c>
      <c r="B6" s="150">
        <v>2</v>
      </c>
      <c r="C6" s="150">
        <v>3</v>
      </c>
      <c r="D6" s="150">
        <v>4</v>
      </c>
      <c r="E6" s="150">
        <v>5</v>
      </c>
      <c r="F6" s="37">
        <v>6</v>
      </c>
      <c r="G6" s="150">
        <v>7</v>
      </c>
      <c r="H6" s="37">
        <v>8</v>
      </c>
      <c r="I6" s="37">
        <v>9</v>
      </c>
      <c r="J6" s="150">
        <v>10</v>
      </c>
    </row>
    <row r="7" s="1" customFormat="1" ht="42" customHeight="1" spans="1:10">
      <c r="A7" s="29" t="s">
        <v>69</v>
      </c>
      <c r="B7" s="74"/>
      <c r="C7" s="74"/>
      <c r="D7" s="74"/>
      <c r="E7" s="152"/>
      <c r="F7" s="153"/>
      <c r="G7" s="152"/>
      <c r="H7" s="153"/>
      <c r="I7" s="153"/>
      <c r="J7" s="152"/>
    </row>
    <row r="8" s="1" customFormat="1" ht="42" customHeight="1" spans="1:10">
      <c r="A8" s="151" t="s">
        <v>275</v>
      </c>
      <c r="B8" s="14" t="s">
        <v>296</v>
      </c>
      <c r="C8" s="14" t="s">
        <v>297</v>
      </c>
      <c r="D8" s="14" t="s">
        <v>298</v>
      </c>
      <c r="E8" s="29" t="s">
        <v>299</v>
      </c>
      <c r="F8" s="14" t="s">
        <v>300</v>
      </c>
      <c r="G8" s="29" t="s">
        <v>82</v>
      </c>
      <c r="H8" s="14" t="s">
        <v>301</v>
      </c>
      <c r="I8" s="14" t="s">
        <v>302</v>
      </c>
      <c r="J8" s="29" t="s">
        <v>296</v>
      </c>
    </row>
    <row r="9" s="1" customFormat="1" ht="42" customHeight="1" spans="1:10">
      <c r="A9" s="151" t="s">
        <v>275</v>
      </c>
      <c r="B9" s="14" t="s">
        <v>296</v>
      </c>
      <c r="C9" s="14" t="s">
        <v>303</v>
      </c>
      <c r="D9" s="14" t="s">
        <v>304</v>
      </c>
      <c r="E9" s="29" t="s">
        <v>305</v>
      </c>
      <c r="F9" s="14" t="s">
        <v>306</v>
      </c>
      <c r="G9" s="29" t="s">
        <v>307</v>
      </c>
      <c r="H9" s="14" t="s">
        <v>308</v>
      </c>
      <c r="I9" s="14" t="s">
        <v>309</v>
      </c>
      <c r="J9" s="29" t="s">
        <v>296</v>
      </c>
    </row>
    <row r="10" s="1" customFormat="1" ht="42" customHeight="1" spans="1:10">
      <c r="A10" s="151" t="s">
        <v>275</v>
      </c>
      <c r="B10" s="14" t="s">
        <v>296</v>
      </c>
      <c r="C10" s="14" t="s">
        <v>310</v>
      </c>
      <c r="D10" s="14" t="s">
        <v>311</v>
      </c>
      <c r="E10" s="29" t="s">
        <v>312</v>
      </c>
      <c r="F10" s="14" t="s">
        <v>300</v>
      </c>
      <c r="G10" s="29" t="s">
        <v>313</v>
      </c>
      <c r="H10" s="14" t="s">
        <v>308</v>
      </c>
      <c r="I10" s="14" t="s">
        <v>302</v>
      </c>
      <c r="J10" s="29" t="s">
        <v>296</v>
      </c>
    </row>
    <row r="11" s="1" customFormat="1" ht="42" customHeight="1" spans="1:10">
      <c r="A11" s="151" t="s">
        <v>285</v>
      </c>
      <c r="B11" s="14" t="s">
        <v>296</v>
      </c>
      <c r="C11" s="14" t="s">
        <v>297</v>
      </c>
      <c r="D11" s="14" t="s">
        <v>298</v>
      </c>
      <c r="E11" s="29" t="s">
        <v>299</v>
      </c>
      <c r="F11" s="14" t="s">
        <v>300</v>
      </c>
      <c r="G11" s="29" t="s">
        <v>82</v>
      </c>
      <c r="H11" s="14" t="s">
        <v>301</v>
      </c>
      <c r="I11" s="14" t="s">
        <v>302</v>
      </c>
      <c r="J11" s="29" t="s">
        <v>296</v>
      </c>
    </row>
    <row r="12" s="1" customFormat="1" ht="42" customHeight="1" spans="1:10">
      <c r="A12" s="151" t="s">
        <v>285</v>
      </c>
      <c r="B12" s="14" t="s">
        <v>296</v>
      </c>
      <c r="C12" s="14" t="s">
        <v>303</v>
      </c>
      <c r="D12" s="14" t="s">
        <v>304</v>
      </c>
      <c r="E12" s="29" t="s">
        <v>305</v>
      </c>
      <c r="F12" s="14" t="s">
        <v>306</v>
      </c>
      <c r="G12" s="29" t="s">
        <v>307</v>
      </c>
      <c r="H12" s="14" t="s">
        <v>308</v>
      </c>
      <c r="I12" s="14" t="s">
        <v>309</v>
      </c>
      <c r="J12" s="29" t="s">
        <v>296</v>
      </c>
    </row>
    <row r="13" s="1" customFormat="1" ht="42" customHeight="1" spans="1:10">
      <c r="A13" s="151" t="s">
        <v>285</v>
      </c>
      <c r="B13" s="14" t="s">
        <v>296</v>
      </c>
      <c r="C13" s="14" t="s">
        <v>310</v>
      </c>
      <c r="D13" s="14" t="s">
        <v>311</v>
      </c>
      <c r="E13" s="29" t="s">
        <v>312</v>
      </c>
      <c r="F13" s="14" t="s">
        <v>300</v>
      </c>
      <c r="G13" s="29" t="s">
        <v>314</v>
      </c>
      <c r="H13" s="14" t="s">
        <v>308</v>
      </c>
      <c r="I13" s="14" t="s">
        <v>302</v>
      </c>
      <c r="J13" s="29" t="s">
        <v>296</v>
      </c>
    </row>
    <row r="14" s="1" customFormat="1" ht="42" customHeight="1" spans="1:10">
      <c r="A14" s="151" t="s">
        <v>281</v>
      </c>
      <c r="B14" s="14" t="s">
        <v>296</v>
      </c>
      <c r="C14" s="14" t="s">
        <v>297</v>
      </c>
      <c r="D14" s="14" t="s">
        <v>298</v>
      </c>
      <c r="E14" s="29" t="s">
        <v>299</v>
      </c>
      <c r="F14" s="14" t="s">
        <v>300</v>
      </c>
      <c r="G14" s="29" t="s">
        <v>82</v>
      </c>
      <c r="H14" s="14" t="s">
        <v>301</v>
      </c>
      <c r="I14" s="14" t="s">
        <v>302</v>
      </c>
      <c r="J14" s="29" t="s">
        <v>296</v>
      </c>
    </row>
    <row r="15" s="1" customFormat="1" ht="42" customHeight="1" spans="1:10">
      <c r="A15" s="151" t="s">
        <v>281</v>
      </c>
      <c r="B15" s="14" t="s">
        <v>296</v>
      </c>
      <c r="C15" s="14" t="s">
        <v>303</v>
      </c>
      <c r="D15" s="14" t="s">
        <v>304</v>
      </c>
      <c r="E15" s="29" t="s">
        <v>305</v>
      </c>
      <c r="F15" s="14" t="s">
        <v>306</v>
      </c>
      <c r="G15" s="29" t="s">
        <v>307</v>
      </c>
      <c r="H15" s="14" t="s">
        <v>308</v>
      </c>
      <c r="I15" s="14" t="s">
        <v>309</v>
      </c>
      <c r="J15" s="29" t="s">
        <v>296</v>
      </c>
    </row>
    <row r="16" s="1" customFormat="1" ht="42" customHeight="1" spans="1:10">
      <c r="A16" s="151" t="s">
        <v>281</v>
      </c>
      <c r="B16" s="14" t="s">
        <v>296</v>
      </c>
      <c r="C16" s="14" t="s">
        <v>310</v>
      </c>
      <c r="D16" s="14" t="s">
        <v>311</v>
      </c>
      <c r="E16" s="29" t="s">
        <v>312</v>
      </c>
      <c r="F16" s="14" t="s">
        <v>300</v>
      </c>
      <c r="G16" s="29" t="s">
        <v>314</v>
      </c>
      <c r="H16" s="14" t="s">
        <v>308</v>
      </c>
      <c r="I16" s="14" t="s">
        <v>302</v>
      </c>
      <c r="J16" s="29" t="s">
        <v>296</v>
      </c>
    </row>
    <row r="17" s="1" customFormat="1" ht="42" customHeight="1" spans="1:10">
      <c r="A17" s="151" t="s">
        <v>277</v>
      </c>
      <c r="B17" s="14" t="s">
        <v>296</v>
      </c>
      <c r="C17" s="14" t="s">
        <v>297</v>
      </c>
      <c r="D17" s="14" t="s">
        <v>298</v>
      </c>
      <c r="E17" s="29" t="s">
        <v>299</v>
      </c>
      <c r="F17" s="14" t="s">
        <v>300</v>
      </c>
      <c r="G17" s="29" t="s">
        <v>82</v>
      </c>
      <c r="H17" s="14" t="s">
        <v>301</v>
      </c>
      <c r="I17" s="14" t="s">
        <v>302</v>
      </c>
      <c r="J17" s="29" t="s">
        <v>296</v>
      </c>
    </row>
    <row r="18" s="1" customFormat="1" ht="42" customHeight="1" spans="1:10">
      <c r="A18" s="151" t="s">
        <v>277</v>
      </c>
      <c r="B18" s="14" t="s">
        <v>296</v>
      </c>
      <c r="C18" s="14" t="s">
        <v>303</v>
      </c>
      <c r="D18" s="14" t="s">
        <v>304</v>
      </c>
      <c r="E18" s="29" t="s">
        <v>305</v>
      </c>
      <c r="F18" s="14" t="s">
        <v>306</v>
      </c>
      <c r="G18" s="29" t="s">
        <v>307</v>
      </c>
      <c r="H18" s="14" t="s">
        <v>308</v>
      </c>
      <c r="I18" s="14" t="s">
        <v>309</v>
      </c>
      <c r="J18" s="29" t="s">
        <v>296</v>
      </c>
    </row>
    <row r="19" s="1" customFormat="1" ht="42" customHeight="1" spans="1:10">
      <c r="A19" s="151" t="s">
        <v>277</v>
      </c>
      <c r="B19" s="14" t="s">
        <v>296</v>
      </c>
      <c r="C19" s="14" t="s">
        <v>310</v>
      </c>
      <c r="D19" s="14" t="s">
        <v>311</v>
      </c>
      <c r="E19" s="29" t="s">
        <v>312</v>
      </c>
      <c r="F19" s="14" t="s">
        <v>300</v>
      </c>
      <c r="G19" s="29" t="s">
        <v>314</v>
      </c>
      <c r="H19" s="14" t="s">
        <v>308</v>
      </c>
      <c r="I19" s="14" t="s">
        <v>302</v>
      </c>
      <c r="J19" s="29" t="s">
        <v>296</v>
      </c>
    </row>
    <row r="20" s="1" customFormat="1" ht="42" customHeight="1" spans="1:10">
      <c r="A20" s="151" t="s">
        <v>266</v>
      </c>
      <c r="B20" s="14" t="s">
        <v>296</v>
      </c>
      <c r="C20" s="14" t="s">
        <v>297</v>
      </c>
      <c r="D20" s="14" t="s">
        <v>315</v>
      </c>
      <c r="E20" s="29" t="s">
        <v>299</v>
      </c>
      <c r="F20" s="14" t="s">
        <v>300</v>
      </c>
      <c r="G20" s="29" t="s">
        <v>82</v>
      </c>
      <c r="H20" s="14" t="s">
        <v>301</v>
      </c>
      <c r="I20" s="14" t="s">
        <v>302</v>
      </c>
      <c r="J20" s="29" t="s">
        <v>296</v>
      </c>
    </row>
    <row r="21" s="1" customFormat="1" ht="42" customHeight="1" spans="1:10">
      <c r="A21" s="151" t="s">
        <v>266</v>
      </c>
      <c r="B21" s="14" t="s">
        <v>296</v>
      </c>
      <c r="C21" s="14" t="s">
        <v>303</v>
      </c>
      <c r="D21" s="14" t="s">
        <v>304</v>
      </c>
      <c r="E21" s="29" t="s">
        <v>305</v>
      </c>
      <c r="F21" s="14" t="s">
        <v>306</v>
      </c>
      <c r="G21" s="29" t="s">
        <v>307</v>
      </c>
      <c r="H21" s="14" t="s">
        <v>308</v>
      </c>
      <c r="I21" s="14" t="s">
        <v>309</v>
      </c>
      <c r="J21" s="29" t="s">
        <v>296</v>
      </c>
    </row>
    <row r="22" s="1" customFormat="1" ht="42" customHeight="1" spans="1:10">
      <c r="A22" s="151" t="s">
        <v>266</v>
      </c>
      <c r="B22" s="14" t="s">
        <v>296</v>
      </c>
      <c r="C22" s="14" t="s">
        <v>310</v>
      </c>
      <c r="D22" s="14" t="s">
        <v>311</v>
      </c>
      <c r="E22" s="29" t="s">
        <v>312</v>
      </c>
      <c r="F22" s="14" t="s">
        <v>300</v>
      </c>
      <c r="G22" s="29" t="s">
        <v>314</v>
      </c>
      <c r="H22" s="14" t="s">
        <v>308</v>
      </c>
      <c r="I22" s="14" t="s">
        <v>302</v>
      </c>
      <c r="J22" s="29" t="s">
        <v>296</v>
      </c>
    </row>
    <row r="23" s="1" customFormat="1" ht="42" customHeight="1" spans="1:10">
      <c r="A23" s="151" t="s">
        <v>273</v>
      </c>
      <c r="B23" s="14" t="s">
        <v>296</v>
      </c>
      <c r="C23" s="14" t="s">
        <v>297</v>
      </c>
      <c r="D23" s="14" t="s">
        <v>298</v>
      </c>
      <c r="E23" s="29" t="s">
        <v>299</v>
      </c>
      <c r="F23" s="14" t="s">
        <v>300</v>
      </c>
      <c r="G23" s="29" t="s">
        <v>82</v>
      </c>
      <c r="H23" s="14" t="s">
        <v>301</v>
      </c>
      <c r="I23" s="14" t="s">
        <v>302</v>
      </c>
      <c r="J23" s="29" t="s">
        <v>296</v>
      </c>
    </row>
    <row r="24" s="1" customFormat="1" ht="42" customHeight="1" spans="1:10">
      <c r="A24" s="151" t="s">
        <v>273</v>
      </c>
      <c r="B24" s="14" t="s">
        <v>296</v>
      </c>
      <c r="C24" s="14" t="s">
        <v>303</v>
      </c>
      <c r="D24" s="14" t="s">
        <v>304</v>
      </c>
      <c r="E24" s="29" t="s">
        <v>305</v>
      </c>
      <c r="F24" s="14" t="s">
        <v>306</v>
      </c>
      <c r="G24" s="29" t="s">
        <v>316</v>
      </c>
      <c r="H24" s="14" t="s">
        <v>308</v>
      </c>
      <c r="I24" s="14" t="s">
        <v>309</v>
      </c>
      <c r="J24" s="29" t="s">
        <v>296</v>
      </c>
    </row>
    <row r="25" s="1" customFormat="1" ht="42" customHeight="1" spans="1:10">
      <c r="A25" s="151" t="s">
        <v>273</v>
      </c>
      <c r="B25" s="14" t="s">
        <v>296</v>
      </c>
      <c r="C25" s="14" t="s">
        <v>310</v>
      </c>
      <c r="D25" s="14" t="s">
        <v>311</v>
      </c>
      <c r="E25" s="29" t="s">
        <v>312</v>
      </c>
      <c r="F25" s="14" t="s">
        <v>300</v>
      </c>
      <c r="G25" s="29" t="s">
        <v>314</v>
      </c>
      <c r="H25" s="14" t="s">
        <v>308</v>
      </c>
      <c r="I25" s="14" t="s">
        <v>302</v>
      </c>
      <c r="J25" s="29" t="s">
        <v>296</v>
      </c>
    </row>
    <row r="26" s="1" customFormat="1" ht="42" customHeight="1" spans="1:10">
      <c r="A26" s="151" t="s">
        <v>279</v>
      </c>
      <c r="B26" s="14" t="s">
        <v>296</v>
      </c>
      <c r="C26" s="14" t="s">
        <v>297</v>
      </c>
      <c r="D26" s="14" t="s">
        <v>298</v>
      </c>
      <c r="E26" s="29" t="s">
        <v>299</v>
      </c>
      <c r="F26" s="14" t="s">
        <v>300</v>
      </c>
      <c r="G26" s="29" t="s">
        <v>82</v>
      </c>
      <c r="H26" s="14" t="s">
        <v>301</v>
      </c>
      <c r="I26" s="14" t="s">
        <v>302</v>
      </c>
      <c r="J26" s="29" t="s">
        <v>296</v>
      </c>
    </row>
    <row r="27" s="1" customFormat="1" ht="42" customHeight="1" spans="1:10">
      <c r="A27" s="151" t="s">
        <v>279</v>
      </c>
      <c r="B27" s="14" t="s">
        <v>296</v>
      </c>
      <c r="C27" s="14" t="s">
        <v>303</v>
      </c>
      <c r="D27" s="14" t="s">
        <v>304</v>
      </c>
      <c r="E27" s="29" t="s">
        <v>305</v>
      </c>
      <c r="F27" s="14" t="s">
        <v>306</v>
      </c>
      <c r="G27" s="29" t="s">
        <v>307</v>
      </c>
      <c r="H27" s="14" t="s">
        <v>308</v>
      </c>
      <c r="I27" s="14" t="s">
        <v>309</v>
      </c>
      <c r="J27" s="29" t="s">
        <v>296</v>
      </c>
    </row>
    <row r="28" s="1" customFormat="1" ht="42" customHeight="1" spans="1:10">
      <c r="A28" s="151" t="s">
        <v>279</v>
      </c>
      <c r="B28" s="14" t="s">
        <v>296</v>
      </c>
      <c r="C28" s="14" t="s">
        <v>310</v>
      </c>
      <c r="D28" s="14" t="s">
        <v>311</v>
      </c>
      <c r="E28" s="29" t="s">
        <v>312</v>
      </c>
      <c r="F28" s="14" t="s">
        <v>300</v>
      </c>
      <c r="G28" s="29" t="s">
        <v>314</v>
      </c>
      <c r="H28" s="14" t="s">
        <v>317</v>
      </c>
      <c r="I28" s="14" t="s">
        <v>302</v>
      </c>
      <c r="J28" s="29" t="s">
        <v>296</v>
      </c>
    </row>
    <row r="29" s="1" customFormat="1" ht="42" customHeight="1" spans="1:10">
      <c r="A29" s="151" t="s">
        <v>261</v>
      </c>
      <c r="B29" s="14" t="s">
        <v>296</v>
      </c>
      <c r="C29" s="14" t="s">
        <v>297</v>
      </c>
      <c r="D29" s="14" t="s">
        <v>298</v>
      </c>
      <c r="E29" s="29" t="s">
        <v>318</v>
      </c>
      <c r="F29" s="14" t="s">
        <v>300</v>
      </c>
      <c r="G29" s="29" t="s">
        <v>82</v>
      </c>
      <c r="H29" s="14" t="s">
        <v>301</v>
      </c>
      <c r="I29" s="14" t="s">
        <v>302</v>
      </c>
      <c r="J29" s="29" t="s">
        <v>296</v>
      </c>
    </row>
    <row r="30" s="1" customFormat="1" ht="42" customHeight="1" spans="1:10">
      <c r="A30" s="151" t="s">
        <v>261</v>
      </c>
      <c r="B30" s="14" t="s">
        <v>296</v>
      </c>
      <c r="C30" s="14" t="s">
        <v>303</v>
      </c>
      <c r="D30" s="14" t="s">
        <v>304</v>
      </c>
      <c r="E30" s="29" t="s">
        <v>304</v>
      </c>
      <c r="F30" s="14" t="s">
        <v>300</v>
      </c>
      <c r="G30" s="29" t="s">
        <v>313</v>
      </c>
      <c r="H30" s="14" t="s">
        <v>308</v>
      </c>
      <c r="I30" s="14" t="s">
        <v>302</v>
      </c>
      <c r="J30" s="29" t="s">
        <v>296</v>
      </c>
    </row>
    <row r="31" s="1" customFormat="1" ht="42" customHeight="1" spans="1:10">
      <c r="A31" s="151" t="s">
        <v>261</v>
      </c>
      <c r="B31" s="14" t="s">
        <v>296</v>
      </c>
      <c r="C31" s="14" t="s">
        <v>310</v>
      </c>
      <c r="D31" s="14" t="s">
        <v>311</v>
      </c>
      <c r="E31" s="29" t="s">
        <v>312</v>
      </c>
      <c r="F31" s="14" t="s">
        <v>300</v>
      </c>
      <c r="G31" s="29" t="s">
        <v>313</v>
      </c>
      <c r="H31" s="14" t="s">
        <v>308</v>
      </c>
      <c r="I31" s="14" t="s">
        <v>302</v>
      </c>
      <c r="J31" s="29" t="s">
        <v>296</v>
      </c>
    </row>
    <row r="33" customHeight="1" spans="2:2">
      <c r="B33" s="1"/>
    </row>
    <row r="34" customHeight="1" spans="2:2">
      <c r="B34" s="1"/>
    </row>
    <row r="35" customHeight="1" spans="2:2">
      <c r="B35" s="1"/>
    </row>
    <row r="37" customHeight="1" spans="2:2">
      <c r="B37" s="1"/>
    </row>
  </sheetData>
  <mergeCells count="18">
    <mergeCell ref="A3:J3"/>
    <mergeCell ref="A4:H4"/>
    <mergeCell ref="A8:A10"/>
    <mergeCell ref="A11:A13"/>
    <mergeCell ref="A14:A16"/>
    <mergeCell ref="A17:A19"/>
    <mergeCell ref="A20:A22"/>
    <mergeCell ref="A23:A25"/>
    <mergeCell ref="A26:A28"/>
    <mergeCell ref="A29:A31"/>
    <mergeCell ref="B8:B10"/>
    <mergeCell ref="B11:B13"/>
    <mergeCell ref="B14:B16"/>
    <mergeCell ref="B17:B19"/>
    <mergeCell ref="B20:B22"/>
    <mergeCell ref="B23:B25"/>
    <mergeCell ref="B26:B28"/>
    <mergeCell ref="B29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2025-02-06T15:09:00Z</dcterms:created>
  <dcterms:modified xsi:type="dcterms:W3CDTF">2026-03-03T10:11:46Z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2052-12.8.2.1119</vt:lpwstr>
  </property>
</Properties>
</file>