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2" activeTab="1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<sst xmlns="http://schemas.openxmlformats.org/spreadsheetml/2006/main" count="744" uniqueCount="355">
  <si>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</si>
  <si>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</si>
  <si>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</si>
  <si>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</si>
  <si>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</si>
  <si>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</si>
  <si>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</si>
  <si>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</si>
  <si>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</si>
  <si>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</si>
  <si>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</si>
  <si>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</si>
  <si>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</si>
  <si>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</si>
  <si>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</si>
  <si>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</si>
  <si>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</si>
  <si>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</si>
  <si>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</si>
  <si>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</si>
  <si>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</si>
  <si>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</si>
  <si>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</si>
  <si>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</si>
  <si>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</si>
  <si>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</si>
  <si>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</si>
  <si>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</si>
  <si>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</si>
  <si>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</si>
  <si>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</si>
  <si>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</si>
  <si>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</si>
  <si>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</si>
  <si>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</si>
  <si>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</si>
  <si>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</si>
  <si>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</si>
  <si>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</si>
  <si>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</si>
  <si>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</si>
  <si>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</si>
  <si>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</si>
  <si>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</si>
  <si>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</si>
  <si>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</si>
  <si>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</si>
  <si>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</si>
  <si>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</si>
  <si>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</si>
  <si>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</si>
  <si>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</si>
  <si>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</si>
  <si>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</si>
  <si>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</si>
  <si>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</si>
  <si>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</si>
  <si>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</si>
  <si>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</si>
  <si>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</si>
  <si>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</si>
  <si>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</si>
  <si>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</si>
  <si>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</si>
  <si>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</si>
  <si>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</si>
  <si>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</si>
  <si>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</si>
  <si>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</si>
  <si>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131017</t>
  </si>
  <si>
    <t>寻甸回族彝族自治县功山镇中心卫生院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</si>
  <si>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</si>
  <si>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</si>
  <si>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</si>
  <si>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</si>
  <si>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</si>
  <si>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</si>
  <si>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</si>
  <si>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</si>
  <si>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</si>
  <si>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</si>
  <si>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</si>
  <si>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</si>
  <si>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</si>
  <si>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</si>
  <si>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</si>
  <si>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</si>
  <si>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</si>
  <si>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</si>
  <si>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</si>
  <si>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</si>
  <si>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</si>
  <si>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</si>
  <si>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</si>
  <si>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</si>
  <si>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</si>
  <si>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</si>
  <si>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</si>
  <si>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</si>
  <si>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</si>
  <si>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</si>
  <si>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</si>
  <si>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</si>
  <si>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</si>
  <si>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</si>
  <si>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</si>
  <si>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</si>
  <si>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</si>
  <si>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</si>
  <si>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</si>
  <si>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</si>
  <si>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</si>
  <si>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</si>
  <si>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</si>
  <si>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</si>
  <si>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</si>
  <si>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</si>
  <si>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</si>
  <si>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</si>
  <si>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</si>
  <si>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</si>
  <si>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</si>
  <si>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</si>
  <si>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</si>
  <si>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</si>
  <si>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</si>
  <si>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</si>
  <si>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</si>
  <si>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</si>
  <si>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</si>
  <si>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</si>
  <si>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</si>
  <si>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</si>
  <si>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</si>
  <si>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</si>
  <si>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</si>
  <si>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</si>
  <si>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</si>
  <si>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</si>
  <si>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</si>
  <si>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</si>
  <si>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</si>
  <si>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</si>
  <si>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</si>
  <si>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</si>
  <si>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</si>
  <si>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</si>
  <si>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</si>
  <si>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</si>
  <si>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</si>
  <si>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</si>
  <si>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</si>
  <si>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</si>
  <si>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</si>
  <si>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</si>
  <si>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</si>
  <si>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</si>
  <si>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</si>
  <si>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</si>
  <si>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</si>
  <si>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</si>
  <si>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</si>
  <si>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</si>
  <si>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</si>
  <si>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</si>
  <si>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</si>
  <si>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</si>
  <si>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</si>
  <si>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</si>
  <si>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2100409</t>
  </si>
  <si>
    <t>重大公共卫生服务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</si>
  <si>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</si>
  <si>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</si>
  <si>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</si>
  <si>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</si>
  <si>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</si>
  <si>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</si>
  <si>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</si>
  <si>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</si>
  <si>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</si>
  <si>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</si>
  <si>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</si>
  <si>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</si>
  <si>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</si>
  <si>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</si>
  <si>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</si>
  <si>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</si>
  <si>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</si>
  <si>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</si>
  <si>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</si>
  <si>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</si>
  <si>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</si>
  <si>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</si>
  <si>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</si>
  <si>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</si>
  <si>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</si>
  <si>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</si>
  <si>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</si>
  <si>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寻甸回族彝族自治县卫生健康局</t>
  </si>
  <si>
    <t>530129210000000004743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</si>
  <si>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</si>
  <si>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</si>
  <si>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</si>
  <si>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</si>
  <si>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</si>
  <si>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</si>
  <si>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</si>
  <si>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530129210000000004744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</si>
  <si>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</si>
  <si>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</si>
  <si>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</si>
  <si>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</si>
  <si>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</si>
  <si>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</si>
  <si>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</si>
  <si>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</si>
  <si>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</si>
  <si>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530129210000000004745</t>
  </si>
  <si>
    <t>30113</t>
  </si>
  <si>
    <t>530129231100001376746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</si>
  <si>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</si>
  <si>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</si>
  <si>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</si>
  <si>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</si>
  <si>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</si>
  <si>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</si>
  <si>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</si>
  <si>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</si>
  <si>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</si>
  <si>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530129261100005124122</t>
  </si>
  <si>
    <t>遗嘱补助经费</t>
  </si>
  <si>
    <t>30305</t>
  </si>
  <si>
    <t>生活补助</t>
  </si>
  <si>
    <t>其他运转类</t>
  </si>
  <si>
    <t>530129251100004758734</t>
  </si>
  <si>
    <t>2025年11月30日收支专户银行存款用于无形资产购置经费</t>
  </si>
  <si>
    <t>31022</t>
  </si>
  <si>
    <t>无形资产购置</t>
  </si>
  <si>
    <t>民生类</t>
  </si>
  <si>
    <t>530129251100004651441</t>
  </si>
  <si>
    <t>昆财社（2025）33号寻卫通51号下达2025年基本公共卫生服务项目中央补助资金</t>
  </si>
  <si>
    <t>30202</t>
  </si>
  <si>
    <t>印刷费</t>
  </si>
  <si>
    <t>30226</t>
  </si>
  <si>
    <t>劳务费</t>
  </si>
  <si>
    <t>事业发展类</t>
  </si>
  <si>
    <t>530129251100004381493</t>
  </si>
  <si>
    <t>2025年5月31日收支专户银行存款妇幼保健院拨付“三病”检测专项经费</t>
  </si>
  <si>
    <t>30218</t>
  </si>
  <si>
    <t>专用材料费</t>
  </si>
  <si>
    <t>530129251100004406386</t>
  </si>
  <si>
    <t>昆财社（2025）33号2025年第一次预拨2025年中央基本公共卫生服务项目资金</t>
  </si>
  <si>
    <t>30201</t>
  </si>
  <si>
    <t>办公费</t>
  </si>
  <si>
    <t>30211</t>
  </si>
  <si>
    <t>差旅费</t>
  </si>
  <si>
    <t>31002</t>
  </si>
  <si>
    <t>办公设备购置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</si>
  <si>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</si>
  <si>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</si>
  <si>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</si>
  <si>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</si>
  <si>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</si>
  <si>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</si>
  <si>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</si>
  <si>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</si>
  <si>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</si>
  <si>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</si>
  <si>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</si>
  <si>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</si>
  <si>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</si>
  <si>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供养遗属补助人数</t>
  </si>
  <si>
    <t>=</t>
  </si>
  <si>
    <t>9984</t>
  </si>
  <si>
    <t>元</t>
  </si>
  <si>
    <t>定量指标</t>
  </si>
  <si>
    <t>反映财政供养部门（单位）遗属补助人员数量。</t>
  </si>
  <si>
    <t>效益指标</t>
  </si>
  <si>
    <t>社会效益</t>
  </si>
  <si>
    <t>部门运转</t>
  </si>
  <si>
    <t>正常运转</t>
  </si>
  <si>
    <t>定性指标</t>
  </si>
  <si>
    <t>反映部门（单位）运转情况。</t>
  </si>
  <si>
    <t>满意度指标</t>
  </si>
  <si>
    <t>服务对象满意度</t>
  </si>
  <si>
    <t>单位人员满意度</t>
  </si>
  <si>
    <t>&gt;=</t>
  </si>
  <si>
    <t>95</t>
  </si>
  <si>
    <t>%</t>
  </si>
  <si>
    <t>反映部门（单位）人员对工资福利发放的满意程度。</t>
  </si>
  <si>
    <t>社会公众满意度</t>
  </si>
  <si>
    <t>90</t>
  </si>
  <si>
    <t>反映社会公众对部门（单位）履职情况的满意程度。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</si>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</sst>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209">
    <xf numFmtId="0" fontId="0" fillId="0" borderId="0" xfId="0"/>
    <xf numFmtId="0" fontId="0" fillId="0" borderId="0" xfId="0" applyFill="1"/>
    <xf numFmtId="49" fontId="1" fillId="0" borderId="0" xfId="0" applyNumberFormat="1" applyFont="1" applyFill="1"/>
    <xf numFmtId="0" fontId="2" fillId="0" borderId="0" xfId="0" applyFont="1" applyFill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/>
    <xf numFmtId="0" fontId="2" fillId="0" borderId="0" xfId="0" applyFont="1" applyFill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4" fontId="5" fillId="0" borderId="7" xfId="51" applyNumberFormat="1" applyFont="1" applyFill="1">
      <alignment horizontal="right" vertical="center"/>
    </xf>
    <xf numFmtId="0" fontId="2" fillId="0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Fill="1" applyAlignment="1" applyProtection="1">
      <alignment vertical="top"/>
      <protection locked="0"/>
    </xf>
    <xf numFmtId="0" fontId="6" fillId="0" borderId="0" xfId="0" applyFont="1" applyFill="1" applyAlignment="1">
      <alignment vertical="top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/>
    <xf numFmtId="0" fontId="2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right" vertical="center"/>
      <protection locked="0"/>
    </xf>
    <xf numFmtId="0" fontId="1" fillId="0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right" vertical="center"/>
      <protection locked="0"/>
    </xf>
    <xf numFmtId="0" fontId="1" fillId="0" borderId="7" xfId="0" applyFont="1" applyFill="1" applyBorder="1" applyAlignment="1" applyProtection="1">
      <alignment horizontal="right" vertical="center" wrapText="1"/>
      <protection locked="0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3" fontId="2" fillId="0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right" vertical="center"/>
    </xf>
    <xf numFmtId="0" fontId="2" fillId="0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5" fillId="0" borderId="7" xfId="51" applyFont="1" applyFill="1">
      <alignment horizontal="right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Protection="1">
      <protection locked="0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176" fontId="5" fillId="0" borderId="7" xfId="51" applyFo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/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0" fontId="9" fillId="0" borderId="0" xfId="0" applyFont="1" applyFill="1" applyAlignment="1" applyProtection="1">
      <alignment horizontal="right"/>
      <protection locked="0"/>
    </xf>
    <xf numFmtId="49" fontId="9" fillId="0" borderId="0" xfId="0" applyNumberFormat="1" applyFont="1" applyFill="1" applyProtection="1">
      <protection locked="0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1" fillId="0" borderId="0" xfId="0" applyFont="1" applyFill="1" applyAlignment="1">
      <alignment vertical="top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1" fillId="0" borderId="0" xfId="0" applyFont="1" applyFill="1" applyAlignment="1" applyProtection="1">
      <alignment vertical="top"/>
      <protection locked="0"/>
    </xf>
    <xf numFmtId="49" fontId="1" fillId="0" borderId="0" xfId="0" applyNumberFormat="1" applyFont="1" applyFill="1" applyProtection="1"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49" fontId="5" fillId="0" borderId="7" xfId="50" applyFont="1" applyFill="1">
      <alignment horizontal="left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right" vertical="center" wrapText="1"/>
    </xf>
    <xf numFmtId="0" fontId="1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6" fillId="0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vertical="top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2" workbookViewId="0">
      <selection activeCell="A2" sqref="$A1:$XFD1048576"/>
    </sheetView>
  </sheetViews>
  <sheetFormatPr defaultColWidth="8.575" defaultRowHeight="12.75" customHeight="1" outlineLevelCol="3"/>
  <cols>
    <col min="1" max="4" width="41" style="1" customWidth="1"/>
    <col min="5" max="16384" width="8.575" style="1"/>
  </cols>
  <sheetData>
    <row r="1" ht="15" customHeight="1" spans="1:4">
      <c r="A1" s="43"/>
      <c r="B1" s="43"/>
      <c r="C1" s="43"/>
      <c r="D1" s="55" t="s">
        <v>0</v>
      </c>
    </row>
    <row r="2" ht="41.25" customHeight="1" spans="1:1">
      <c r="A2" s="38" t="str">
        <f>"2026"&amp;"年部门财务收支预算总表"</f>
        <v>2026年部门财务收支预算总表</v>
      </c>
    </row>
    <row r="3" ht="17.25" customHeight="1" spans="1:4">
      <c r="A3" s="41" t="str">
        <f>"单位名称："&amp;"寻甸回族彝族自治县功山镇中心卫生院"</f>
        <v>单位名称：寻甸回族彝族自治县功山镇中心卫生院</v>
      </c>
      <c r="B3" s="177"/>
      <c r="D3" s="151" t="s">
        <v>1</v>
      </c>
    </row>
    <row r="4" ht="23.25" customHeight="1" spans="1:4">
      <c r="A4" s="178" t="s">
        <v>2</v>
      </c>
      <c r="B4" s="179"/>
      <c r="C4" s="178" t="s">
        <v>3</v>
      </c>
      <c r="D4" s="179"/>
    </row>
    <row r="5" ht="24" customHeight="1" spans="1:4">
      <c r="A5" s="178" t="s">
        <v>4</v>
      </c>
      <c r="B5" s="178" t="s">
        <v>5</v>
      </c>
      <c r="C5" s="178" t="s">
        <v>6</v>
      </c>
      <c r="D5" s="178" t="s">
        <v>5</v>
      </c>
    </row>
    <row r="6" ht="17.25" customHeight="1" spans="1:4">
      <c r="A6" s="180" t="s">
        <v>7</v>
      </c>
      <c r="B6" s="70">
        <v>6833378.09</v>
      </c>
      <c r="C6" s="180" t="s">
        <v>8</v>
      </c>
      <c r="D6" s="70"/>
    </row>
    <row r="7" ht="17.25" customHeight="1" spans="1:4">
      <c r="A7" s="180" t="s">
        <v>9</v>
      </c>
      <c r="B7" s="70"/>
      <c r="C7" s="180" t="s">
        <v>10</v>
      </c>
      <c r="D7" s="70"/>
    </row>
    <row r="8" ht="17.25" customHeight="1" spans="1:4">
      <c r="A8" s="180" t="s">
        <v>11</v>
      </c>
      <c r="B8" s="70"/>
      <c r="C8" s="208" t="s">
        <v>12</v>
      </c>
      <c r="D8" s="70"/>
    </row>
    <row r="9" ht="17.25" customHeight="1" spans="1:4">
      <c r="A9" s="180" t="s">
        <v>13</v>
      </c>
      <c r="B9" s="70"/>
      <c r="C9" s="208" t="s">
        <v>14</v>
      </c>
      <c r="D9" s="70"/>
    </row>
    <row r="10" ht="17.25" customHeight="1" spans="1:4">
      <c r="A10" s="180" t="s">
        <v>15</v>
      </c>
      <c r="B10" s="70"/>
      <c r="C10" s="208" t="s">
        <v>16</v>
      </c>
      <c r="D10" s="70"/>
    </row>
    <row r="11" ht="17.25" customHeight="1" spans="1:4">
      <c r="A11" s="180" t="s">
        <v>17</v>
      </c>
      <c r="B11" s="70"/>
      <c r="C11" s="208" t="s">
        <v>18</v>
      </c>
      <c r="D11" s="70"/>
    </row>
    <row r="12" ht="17.25" customHeight="1" spans="1:4">
      <c r="A12" s="180" t="s">
        <v>19</v>
      </c>
      <c r="B12" s="70"/>
      <c r="C12" s="21" t="s">
        <v>20</v>
      </c>
      <c r="D12" s="70"/>
    </row>
    <row r="13" ht="17.25" customHeight="1" spans="1:4">
      <c r="A13" s="180" t="s">
        <v>21</v>
      </c>
      <c r="B13" s="70"/>
      <c r="C13" s="21" t="s">
        <v>22</v>
      </c>
      <c r="D13" s="70">
        <v>706662.24</v>
      </c>
    </row>
    <row r="14" ht="17.25" customHeight="1" spans="1:4">
      <c r="A14" s="180" t="s">
        <v>23</v>
      </c>
      <c r="B14" s="70"/>
      <c r="C14" s="21" t="s">
        <v>24</v>
      </c>
      <c r="D14" s="70">
        <v>6040297.26</v>
      </c>
    </row>
    <row r="15" ht="17.25" customHeight="1" spans="1:4">
      <c r="A15" s="180" t="s">
        <v>25</v>
      </c>
      <c r="B15" s="150"/>
      <c r="C15" s="21" t="s">
        <v>26</v>
      </c>
      <c r="D15" s="70"/>
    </row>
    <row r="16" ht="17.25" customHeight="1" spans="1:4">
      <c r="A16" s="156"/>
      <c r="B16" s="70"/>
      <c r="C16" s="21" t="s">
        <v>27</v>
      </c>
      <c r="D16" s="70"/>
    </row>
    <row r="17" ht="17.25" customHeight="1" spans="1:4">
      <c r="A17" s="181"/>
      <c r="B17" s="70"/>
      <c r="C17" s="21" t="s">
        <v>28</v>
      </c>
      <c r="D17" s="70"/>
    </row>
    <row r="18" ht="17.25" customHeight="1" spans="1:4">
      <c r="A18" s="181"/>
      <c r="B18" s="70"/>
      <c r="C18" s="21" t="s">
        <v>29</v>
      </c>
      <c r="D18" s="70"/>
    </row>
    <row r="19" ht="17.25" customHeight="1" spans="1:4">
      <c r="A19" s="181"/>
      <c r="B19" s="70"/>
      <c r="C19" s="21" t="s">
        <v>30</v>
      </c>
      <c r="D19" s="70"/>
    </row>
    <row r="20" ht="17.25" customHeight="1" spans="1:4">
      <c r="A20" s="181"/>
      <c r="B20" s="70"/>
      <c r="C20" s="21" t="s">
        <v>31</v>
      </c>
      <c r="D20" s="70"/>
    </row>
    <row r="21" ht="17.25" customHeight="1" spans="1:4">
      <c r="A21" s="181"/>
      <c r="B21" s="70"/>
      <c r="C21" s="21" t="s">
        <v>32</v>
      </c>
      <c r="D21" s="70"/>
    </row>
    <row r="22" ht="17.25" customHeight="1" spans="1:4">
      <c r="A22" s="181"/>
      <c r="B22" s="70"/>
      <c r="C22" s="21" t="s">
        <v>33</v>
      </c>
      <c r="D22" s="70"/>
    </row>
    <row r="23" ht="17.25" customHeight="1" spans="1:4">
      <c r="A23" s="181"/>
      <c r="B23" s="70"/>
      <c r="C23" s="21" t="s">
        <v>34</v>
      </c>
      <c r="D23" s="70"/>
    </row>
    <row r="24" ht="17.25" customHeight="1" spans="1:4">
      <c r="A24" s="181"/>
      <c r="B24" s="70"/>
      <c r="C24" s="21" t="s">
        <v>35</v>
      </c>
      <c r="D24" s="70">
        <v>522508.68</v>
      </c>
    </row>
    <row r="25" ht="17.25" customHeight="1" spans="1:4">
      <c r="A25" s="181"/>
      <c r="B25" s="70"/>
      <c r="C25" s="21" t="s">
        <v>36</v>
      </c>
      <c r="D25" s="70"/>
    </row>
    <row r="26" ht="17.25" customHeight="1" spans="1:4">
      <c r="A26" s="181"/>
      <c r="B26" s="70"/>
      <c r="C26" s="156" t="s">
        <v>37</v>
      </c>
      <c r="D26" s="70"/>
    </row>
    <row r="27" ht="17.25" customHeight="1" spans="1:4">
      <c r="A27" s="181"/>
      <c r="B27" s="70"/>
      <c r="C27" s="21" t="s">
        <v>38</v>
      </c>
      <c r="D27" s="70"/>
    </row>
    <row r="28" ht="16.5" customHeight="1" spans="1:4">
      <c r="A28" s="181"/>
      <c r="B28" s="70"/>
      <c r="C28" s="21" t="s">
        <v>39</v>
      </c>
      <c r="D28" s="70"/>
    </row>
    <row r="29" ht="16.5" customHeight="1" spans="1:4">
      <c r="A29" s="181"/>
      <c r="B29" s="70"/>
      <c r="C29" s="156" t="s">
        <v>40</v>
      </c>
      <c r="D29" s="70"/>
    </row>
    <row r="30" ht="17.25" customHeight="1" spans="1:4">
      <c r="A30" s="181"/>
      <c r="B30" s="70"/>
      <c r="C30" s="156" t="s">
        <v>41</v>
      </c>
      <c r="D30" s="70"/>
    </row>
    <row r="31" ht="17.25" customHeight="1" spans="1:4">
      <c r="A31" s="181"/>
      <c r="B31" s="70"/>
      <c r="C31" s="21" t="s">
        <v>42</v>
      </c>
      <c r="D31" s="70"/>
    </row>
    <row r="32" ht="16.5" customHeight="1" spans="1:4">
      <c r="A32" s="181" t="s">
        <v>43</v>
      </c>
      <c r="B32" s="70">
        <v>6833378.09</v>
      </c>
      <c r="C32" s="181" t="s">
        <v>44</v>
      </c>
      <c r="D32" s="70">
        <v>7269468.18</v>
      </c>
    </row>
    <row r="33" ht="16.5" customHeight="1" spans="1:4">
      <c r="A33" s="156" t="s">
        <v>45</v>
      </c>
      <c r="B33" s="70">
        <v>436090.09</v>
      </c>
      <c r="C33" s="156" t="s">
        <v>46</v>
      </c>
      <c r="D33" s="70"/>
    </row>
    <row r="34" ht="16.5" customHeight="1" spans="1:4">
      <c r="A34" s="21" t="s">
        <v>47</v>
      </c>
      <c r="B34" s="150">
        <v>436090.09</v>
      </c>
      <c r="C34" s="21" t="s">
        <v>47</v>
      </c>
      <c r="D34" s="150"/>
    </row>
    <row r="35" ht="16.5" customHeight="1" spans="1:4">
      <c r="A35" s="21" t="s">
        <v>48</v>
      </c>
      <c r="B35" s="150"/>
      <c r="C35" s="21" t="s">
        <v>49</v>
      </c>
      <c r="D35" s="150"/>
    </row>
    <row r="36" ht="16.5" customHeight="1" spans="1:4">
      <c r="A36" s="182" t="s">
        <v>50</v>
      </c>
      <c r="B36" s="70">
        <v>7269468.18</v>
      </c>
      <c r="C36" s="182" t="s">
        <v>51</v>
      </c>
      <c r="D36" s="70">
        <v>7269468.18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1" sqref="$A1:$XFD1048576"/>
    </sheetView>
  </sheetViews>
  <sheetFormatPr defaultColWidth="9.14166666666667" defaultRowHeight="14.25" customHeight="1" outlineLevelCol="5"/>
  <cols>
    <col min="1" max="1" width="32.1416666666667" style="1" customWidth="1"/>
    <col min="2" max="2" width="20.7083333333333" style="1" customWidth="1"/>
    <col min="3" max="3" width="32.1416666666667" style="1" customWidth="1"/>
    <col min="4" max="4" width="27.7083333333333" style="1" customWidth="1"/>
    <col min="5" max="6" width="36.7083333333333" style="1" customWidth="1"/>
    <col min="7" max="16384" width="9.14166666666667" style="1"/>
  </cols>
  <sheetData>
    <row r="1" ht="12" customHeight="1" spans="1:6">
      <c r="A1" s="128">
        <v>1</v>
      </c>
      <c r="B1" s="129">
        <v>0</v>
      </c>
      <c r="C1" s="128">
        <v>1</v>
      </c>
      <c r="D1" s="130"/>
      <c r="E1" s="130"/>
      <c r="F1" s="131" t="s">
        <v>293</v>
      </c>
    </row>
    <row r="2" ht="42" customHeight="1" spans="1:6">
      <c r="A2" s="132" t="str">
        <f>"2026"&amp;"年部门政府性基金预算支出预算表"</f>
        <v>2026年部门政府性基金预算支出预算表</v>
      </c>
      <c r="B2" s="132" t="s">
        <v>294</v>
      </c>
      <c r="C2" s="133"/>
      <c r="D2" s="134"/>
      <c r="E2" s="134"/>
      <c r="F2" s="134"/>
    </row>
    <row r="3" ht="13.5" customHeight="1" spans="1:6">
      <c r="A3" s="5" t="str">
        <f>"单位名称："&amp;"寻甸回族彝族自治县功山镇中心卫生院"</f>
        <v>单位名称：寻甸回族彝族自治县功山镇中心卫生院</v>
      </c>
      <c r="B3" s="5" t="s">
        <v>295</v>
      </c>
      <c r="C3" s="128"/>
      <c r="D3" s="130"/>
      <c r="E3" s="130"/>
      <c r="F3" s="131" t="s">
        <v>1</v>
      </c>
    </row>
    <row r="4" ht="19.5" customHeight="1" spans="1:6">
      <c r="A4" s="135" t="s">
        <v>181</v>
      </c>
      <c r="B4" s="136" t="s">
        <v>72</v>
      </c>
      <c r="C4" s="135" t="s">
        <v>73</v>
      </c>
      <c r="D4" s="11" t="s">
        <v>296</v>
      </c>
      <c r="E4" s="12"/>
      <c r="F4" s="13"/>
    </row>
    <row r="5" ht="18.75" customHeight="1" spans="1:6">
      <c r="A5" s="137"/>
      <c r="B5" s="138"/>
      <c r="C5" s="137"/>
      <c r="D5" s="16" t="s">
        <v>55</v>
      </c>
      <c r="E5" s="11" t="s">
        <v>75</v>
      </c>
      <c r="F5" s="16" t="s">
        <v>76</v>
      </c>
    </row>
    <row r="6" ht="18.75" customHeight="1" spans="1:6">
      <c r="A6" s="59">
        <v>1</v>
      </c>
      <c r="B6" s="139" t="s">
        <v>83</v>
      </c>
      <c r="C6" s="59">
        <v>3</v>
      </c>
      <c r="D6" s="140">
        <v>4</v>
      </c>
      <c r="E6" s="140">
        <v>5</v>
      </c>
      <c r="F6" s="140">
        <v>6</v>
      </c>
    </row>
    <row r="7" ht="21" customHeight="1" spans="1:6">
      <c r="A7" s="21"/>
      <c r="B7" s="21"/>
      <c r="C7" s="21"/>
      <c r="D7" s="70"/>
      <c r="E7" s="70"/>
      <c r="F7" s="70"/>
    </row>
    <row r="8" ht="21" customHeight="1" spans="1:6">
      <c r="A8" s="21"/>
      <c r="B8" s="21"/>
      <c r="C8" s="21"/>
      <c r="D8" s="70"/>
      <c r="E8" s="70"/>
      <c r="F8" s="70"/>
    </row>
    <row r="9" ht="18.75" customHeight="1" spans="1:6">
      <c r="A9" s="141" t="s">
        <v>171</v>
      </c>
      <c r="B9" s="141" t="s">
        <v>171</v>
      </c>
      <c r="C9" s="142" t="s">
        <v>171</v>
      </c>
      <c r="D9" s="70"/>
      <c r="E9" s="70"/>
      <c r="F9" s="70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75"/>
      <c r="C1" s="75"/>
      <c r="R1" s="125"/>
      <c r="S1" s="125" t="s">
        <v>297</v>
      </c>
    </row>
    <row r="2" ht="41.25" customHeight="1" spans="1:19">
      <c r="A2" s="76" t="str">
        <f>"2026"&amp;"年部门政府采购预算表"</f>
        <v>2026年部门政府采购预算表</v>
      </c>
      <c r="B2" s="77"/>
      <c r="C2" s="77"/>
      <c r="D2" s="114"/>
      <c r="E2" s="114"/>
      <c r="F2" s="114"/>
      <c r="G2" s="114"/>
      <c r="H2" s="114"/>
      <c r="I2" s="114"/>
      <c r="J2" s="114"/>
      <c r="K2" s="114"/>
      <c r="L2" s="114"/>
      <c r="M2" s="77"/>
      <c r="N2" s="114"/>
      <c r="O2" s="114"/>
      <c r="P2" s="77"/>
      <c r="Q2" s="114"/>
      <c r="R2" s="77"/>
      <c r="S2" s="77"/>
    </row>
    <row r="3" ht="18.75" customHeight="1" spans="1:19">
      <c r="A3" s="115" t="str">
        <f>"单位名称："&amp;"寻甸回族彝族自治县功山镇中心卫生院"</f>
        <v>单位名称：寻甸回族彝族自治县功山镇中心卫生院</v>
      </c>
      <c r="B3" s="80"/>
      <c r="C3" s="80"/>
      <c r="D3" s="116"/>
      <c r="E3" s="116"/>
      <c r="F3" s="116"/>
      <c r="G3" s="116"/>
      <c r="H3" s="116"/>
      <c r="I3" s="116"/>
      <c r="J3" s="116"/>
      <c r="K3" s="116"/>
      <c r="L3" s="116"/>
      <c r="R3" s="126"/>
      <c r="S3" s="127" t="s">
        <v>1</v>
      </c>
    </row>
    <row r="4" ht="15.75" customHeight="1" spans="1:19">
      <c r="A4" s="82" t="s">
        <v>180</v>
      </c>
      <c r="B4" s="83" t="s">
        <v>181</v>
      </c>
      <c r="C4" s="83" t="s">
        <v>298</v>
      </c>
      <c r="D4" s="84" t="s">
        <v>299</v>
      </c>
      <c r="E4" s="84" t="s">
        <v>300</v>
      </c>
      <c r="F4" s="84" t="s">
        <v>301</v>
      </c>
      <c r="G4" s="84" t="s">
        <v>302</v>
      </c>
      <c r="H4" s="84" t="s">
        <v>303</v>
      </c>
      <c r="I4" s="100" t="s">
        <v>188</v>
      </c>
      <c r="J4" s="100"/>
      <c r="K4" s="100"/>
      <c r="L4" s="100"/>
      <c r="M4" s="101"/>
      <c r="N4" s="100"/>
      <c r="O4" s="100"/>
      <c r="P4" s="109"/>
      <c r="Q4" s="100"/>
      <c r="R4" s="101"/>
      <c r="S4" s="110"/>
    </row>
    <row r="5" ht="17.25" customHeight="1" spans="1:19">
      <c r="A5" s="85"/>
      <c r="B5" s="86"/>
      <c r="C5" s="86"/>
      <c r="D5" s="87"/>
      <c r="E5" s="87"/>
      <c r="F5" s="87"/>
      <c r="G5" s="87"/>
      <c r="H5" s="87"/>
      <c r="I5" s="87" t="s">
        <v>55</v>
      </c>
      <c r="J5" s="87" t="s">
        <v>58</v>
      </c>
      <c r="K5" s="87" t="s">
        <v>304</v>
      </c>
      <c r="L5" s="87" t="s">
        <v>305</v>
      </c>
      <c r="M5" s="102" t="s">
        <v>306</v>
      </c>
      <c r="N5" s="103" t="s">
        <v>307</v>
      </c>
      <c r="O5" s="103"/>
      <c r="P5" s="111"/>
      <c r="Q5" s="103"/>
      <c r="R5" s="112"/>
      <c r="S5" s="89"/>
    </row>
    <row r="6" ht="54" customHeight="1" spans="1:19">
      <c r="A6" s="88"/>
      <c r="B6" s="89"/>
      <c r="C6" s="89"/>
      <c r="D6" s="90"/>
      <c r="E6" s="90"/>
      <c r="F6" s="90"/>
      <c r="G6" s="90"/>
      <c r="H6" s="90"/>
      <c r="I6" s="90"/>
      <c r="J6" s="90" t="s">
        <v>57</v>
      </c>
      <c r="K6" s="90"/>
      <c r="L6" s="90"/>
      <c r="M6" s="104"/>
      <c r="N6" s="90" t="s">
        <v>57</v>
      </c>
      <c r="O6" s="90" t="s">
        <v>64</v>
      </c>
      <c r="P6" s="89" t="s">
        <v>65</v>
      </c>
      <c r="Q6" s="90" t="s">
        <v>66</v>
      </c>
      <c r="R6" s="104" t="s">
        <v>67</v>
      </c>
      <c r="S6" s="89" t="s">
        <v>68</v>
      </c>
    </row>
    <row r="7" ht="18" customHeight="1" spans="1:19">
      <c r="A7" s="117">
        <v>1</v>
      </c>
      <c r="B7" s="117" t="s">
        <v>83</v>
      </c>
      <c r="C7" s="118">
        <v>3</v>
      </c>
      <c r="D7" s="118">
        <v>4</v>
      </c>
      <c r="E7" s="117">
        <v>5</v>
      </c>
      <c r="F7" s="117">
        <v>6</v>
      </c>
      <c r="G7" s="117">
        <v>7</v>
      </c>
      <c r="H7" s="117">
        <v>8</v>
      </c>
      <c r="I7" s="117">
        <v>9</v>
      </c>
      <c r="J7" s="117">
        <v>10</v>
      </c>
      <c r="K7" s="117">
        <v>11</v>
      </c>
      <c r="L7" s="117">
        <v>12</v>
      </c>
      <c r="M7" s="117">
        <v>13</v>
      </c>
      <c r="N7" s="117">
        <v>14</v>
      </c>
      <c r="O7" s="117">
        <v>15</v>
      </c>
      <c r="P7" s="117">
        <v>16</v>
      </c>
      <c r="Q7" s="117">
        <v>17</v>
      </c>
      <c r="R7" s="117">
        <v>18</v>
      </c>
      <c r="S7" s="117">
        <v>19</v>
      </c>
    </row>
    <row r="8" ht="21" customHeight="1" spans="1:19">
      <c r="A8" s="92"/>
      <c r="B8" s="93"/>
      <c r="C8" s="93"/>
      <c r="D8" s="94"/>
      <c r="E8" s="94"/>
      <c r="F8" s="94"/>
      <c r="G8" s="119"/>
      <c r="H8" s="105"/>
      <c r="I8" s="105"/>
      <c r="J8" s="105"/>
      <c r="K8" s="105"/>
      <c r="L8" s="105"/>
      <c r="M8" s="105"/>
      <c r="N8" s="105"/>
      <c r="O8" s="105"/>
      <c r="P8" s="113"/>
      <c r="Q8" s="113"/>
      <c r="R8" s="105"/>
      <c r="S8" s="105"/>
    </row>
    <row r="9" ht="21" customHeight="1" spans="1:19">
      <c r="A9" s="95" t="s">
        <v>171</v>
      </c>
      <c r="B9" s="96"/>
      <c r="C9" s="96"/>
      <c r="D9" s="97"/>
      <c r="E9" s="97"/>
      <c r="F9" s="97"/>
      <c r="G9" s="120"/>
      <c r="H9" s="105"/>
      <c r="I9" s="105"/>
      <c r="J9" s="105"/>
      <c r="K9" s="105"/>
      <c r="L9" s="105"/>
      <c r="M9" s="105"/>
      <c r="N9" s="105"/>
      <c r="O9" s="105"/>
      <c r="P9" s="113"/>
      <c r="Q9" s="113"/>
      <c r="R9" s="105"/>
      <c r="S9" s="105"/>
    </row>
    <row r="10" ht="21" customHeight="1" spans="1:19">
      <c r="A10" s="121" t="s">
        <v>308</v>
      </c>
      <c r="B10" s="122"/>
      <c r="C10" s="122"/>
      <c r="D10" s="121"/>
      <c r="E10" s="121"/>
      <c r="F10" s="121"/>
      <c r="G10" s="123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4"/>
      <c r="B1" s="75"/>
      <c r="C1" s="75"/>
      <c r="D1" s="75"/>
      <c r="E1" s="75"/>
      <c r="F1" s="75"/>
      <c r="G1" s="75"/>
      <c r="H1" s="74"/>
      <c r="I1" s="74"/>
      <c r="J1" s="74"/>
      <c r="K1" s="74"/>
      <c r="L1" s="74"/>
      <c r="M1" s="74"/>
      <c r="N1" s="98"/>
      <c r="O1" s="74"/>
      <c r="P1" s="74"/>
      <c r="Q1" s="75"/>
      <c r="R1" s="74"/>
      <c r="S1" s="107"/>
      <c r="T1" s="107" t="s">
        <v>309</v>
      </c>
    </row>
    <row r="2" ht="41.25" customHeight="1" spans="1:20">
      <c r="A2" s="76" t="str">
        <f>"2026"&amp;"年部门政府购买服务预算表"</f>
        <v>2026年部门政府购买服务预算表</v>
      </c>
      <c r="B2" s="77"/>
      <c r="C2" s="77"/>
      <c r="D2" s="77"/>
      <c r="E2" s="77"/>
      <c r="F2" s="77"/>
      <c r="G2" s="77"/>
      <c r="H2" s="78"/>
      <c r="I2" s="78"/>
      <c r="J2" s="78"/>
      <c r="K2" s="78"/>
      <c r="L2" s="78"/>
      <c r="M2" s="78"/>
      <c r="N2" s="99"/>
      <c r="O2" s="78"/>
      <c r="P2" s="78"/>
      <c r="Q2" s="77"/>
      <c r="R2" s="78"/>
      <c r="S2" s="99"/>
      <c r="T2" s="77"/>
    </row>
    <row r="3" ht="22.5" customHeight="1" spans="1:20">
      <c r="A3" s="79" t="str">
        <f>"单位名称："&amp;"寻甸回族彝族自治县功山镇中心卫生院"</f>
        <v>单位名称：寻甸回族彝族自治县功山镇中心卫生院</v>
      </c>
      <c r="B3" s="80"/>
      <c r="C3" s="80"/>
      <c r="D3" s="80"/>
      <c r="E3" s="80"/>
      <c r="F3" s="80"/>
      <c r="G3" s="80"/>
      <c r="H3" s="81"/>
      <c r="I3" s="81"/>
      <c r="J3" s="81"/>
      <c r="K3" s="81"/>
      <c r="L3" s="81"/>
      <c r="M3" s="81"/>
      <c r="N3" s="98"/>
      <c r="O3" s="74"/>
      <c r="P3" s="74"/>
      <c r="Q3" s="75"/>
      <c r="R3" s="74"/>
      <c r="S3" s="108"/>
      <c r="T3" s="107" t="s">
        <v>1</v>
      </c>
    </row>
    <row r="4" ht="24" customHeight="1" spans="1:20">
      <c r="A4" s="82" t="s">
        <v>180</v>
      </c>
      <c r="B4" s="83" t="s">
        <v>181</v>
      </c>
      <c r="C4" s="83" t="s">
        <v>298</v>
      </c>
      <c r="D4" s="83" t="s">
        <v>310</v>
      </c>
      <c r="E4" s="83" t="s">
        <v>311</v>
      </c>
      <c r="F4" s="83" t="s">
        <v>312</v>
      </c>
      <c r="G4" s="83" t="s">
        <v>313</v>
      </c>
      <c r="H4" s="84" t="s">
        <v>314</v>
      </c>
      <c r="I4" s="84" t="s">
        <v>315</v>
      </c>
      <c r="J4" s="100" t="s">
        <v>188</v>
      </c>
      <c r="K4" s="100"/>
      <c r="L4" s="100"/>
      <c r="M4" s="100"/>
      <c r="N4" s="101"/>
      <c r="O4" s="100"/>
      <c r="P4" s="100"/>
      <c r="Q4" s="109"/>
      <c r="R4" s="100"/>
      <c r="S4" s="101"/>
      <c r="T4" s="110"/>
    </row>
    <row r="5" ht="24" customHeight="1" spans="1:20">
      <c r="A5" s="85"/>
      <c r="B5" s="86"/>
      <c r="C5" s="86"/>
      <c r="D5" s="86"/>
      <c r="E5" s="86"/>
      <c r="F5" s="86"/>
      <c r="G5" s="86"/>
      <c r="H5" s="87"/>
      <c r="I5" s="87"/>
      <c r="J5" s="87" t="s">
        <v>55</v>
      </c>
      <c r="K5" s="87" t="s">
        <v>58</v>
      </c>
      <c r="L5" s="87" t="s">
        <v>304</v>
      </c>
      <c r="M5" s="87" t="s">
        <v>305</v>
      </c>
      <c r="N5" s="102" t="s">
        <v>306</v>
      </c>
      <c r="O5" s="103" t="s">
        <v>307</v>
      </c>
      <c r="P5" s="103"/>
      <c r="Q5" s="111"/>
      <c r="R5" s="103"/>
      <c r="S5" s="112"/>
      <c r="T5" s="89"/>
    </row>
    <row r="6" ht="54" customHeight="1" spans="1:20">
      <c r="A6" s="88"/>
      <c r="B6" s="89"/>
      <c r="C6" s="89"/>
      <c r="D6" s="89"/>
      <c r="E6" s="89"/>
      <c r="F6" s="89"/>
      <c r="G6" s="89"/>
      <c r="H6" s="90"/>
      <c r="I6" s="90"/>
      <c r="J6" s="90"/>
      <c r="K6" s="90" t="s">
        <v>57</v>
      </c>
      <c r="L6" s="90"/>
      <c r="M6" s="90"/>
      <c r="N6" s="104"/>
      <c r="O6" s="90" t="s">
        <v>57</v>
      </c>
      <c r="P6" s="90" t="s">
        <v>64</v>
      </c>
      <c r="Q6" s="89" t="s">
        <v>65</v>
      </c>
      <c r="R6" s="90" t="s">
        <v>66</v>
      </c>
      <c r="S6" s="104" t="s">
        <v>67</v>
      </c>
      <c r="T6" s="89" t="s">
        <v>68</v>
      </c>
    </row>
    <row r="7" ht="17.25" customHeight="1" spans="1:20">
      <c r="A7" s="91">
        <v>1</v>
      </c>
      <c r="B7" s="89">
        <v>2</v>
      </c>
      <c r="C7" s="91">
        <v>3</v>
      </c>
      <c r="D7" s="91">
        <v>4</v>
      </c>
      <c r="E7" s="89">
        <v>5</v>
      </c>
      <c r="F7" s="91">
        <v>6</v>
      </c>
      <c r="G7" s="91">
        <v>7</v>
      </c>
      <c r="H7" s="89">
        <v>8</v>
      </c>
      <c r="I7" s="91">
        <v>9</v>
      </c>
      <c r="J7" s="91">
        <v>10</v>
      </c>
      <c r="K7" s="89">
        <v>11</v>
      </c>
      <c r="L7" s="91">
        <v>12</v>
      </c>
      <c r="M7" s="91">
        <v>13</v>
      </c>
      <c r="N7" s="89">
        <v>14</v>
      </c>
      <c r="O7" s="91">
        <v>15</v>
      </c>
      <c r="P7" s="91">
        <v>16</v>
      </c>
      <c r="Q7" s="89">
        <v>17</v>
      </c>
      <c r="R7" s="91">
        <v>18</v>
      </c>
      <c r="S7" s="91">
        <v>19</v>
      </c>
      <c r="T7" s="91">
        <v>20</v>
      </c>
    </row>
    <row r="8" ht="21" customHeight="1" spans="1:20">
      <c r="A8" s="92"/>
      <c r="B8" s="93"/>
      <c r="C8" s="93"/>
      <c r="D8" s="93"/>
      <c r="E8" s="93"/>
      <c r="F8" s="93"/>
      <c r="G8" s="93"/>
      <c r="H8" s="94"/>
      <c r="I8" s="94"/>
      <c r="J8" s="105"/>
      <c r="K8" s="105"/>
      <c r="L8" s="105"/>
      <c r="M8" s="105"/>
      <c r="N8" s="105"/>
      <c r="O8" s="105"/>
      <c r="P8" s="105"/>
      <c r="Q8" s="113"/>
      <c r="R8" s="113"/>
      <c r="S8" s="105"/>
      <c r="T8" s="105"/>
    </row>
    <row r="9" ht="21" customHeight="1" spans="1:20">
      <c r="A9" s="95" t="s">
        <v>171</v>
      </c>
      <c r="B9" s="96"/>
      <c r="C9" s="96"/>
      <c r="D9" s="96"/>
      <c r="E9" s="96"/>
      <c r="F9" s="96"/>
      <c r="G9" s="96"/>
      <c r="H9" s="97"/>
      <c r="I9" s="106"/>
      <c r="J9" s="105"/>
      <c r="K9" s="105"/>
      <c r="L9" s="105"/>
      <c r="M9" s="105"/>
      <c r="N9" s="105"/>
      <c r="O9" s="105"/>
      <c r="P9" s="105"/>
      <c r="Q9" s="113"/>
      <c r="R9" s="113"/>
      <c r="S9" s="105"/>
      <c r="T9" s="105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8"/>
  <sheetViews>
    <sheetView showZeros="0" workbookViewId="0">
      <selection activeCell="A1" sqref="$A1:$XFD1048576"/>
    </sheetView>
  </sheetViews>
  <sheetFormatPr defaultColWidth="9.14166666666667" defaultRowHeight="14.25" customHeight="1" outlineLevelRow="7"/>
  <cols>
    <col min="1" max="1" width="37.7083333333333" style="1" customWidth="1"/>
    <col min="2" max="24" width="20" style="1" customWidth="1"/>
    <col min="25" max="16384" width="9.14166666666667" style="1"/>
  </cols>
  <sheetData>
    <row r="1" ht="17.25" customHeight="1" spans="4:24">
      <c r="D1" s="62"/>
      <c r="W1" s="3"/>
      <c r="X1" s="3" t="s">
        <v>316</v>
      </c>
    </row>
    <row r="2" ht="41.25" customHeight="1" spans="1:24">
      <c r="A2" s="63" t="str">
        <f>"2026"&amp;"年对下转移支付预算表"</f>
        <v>2026年对下转移支付预算表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7"/>
      <c r="X2" s="57"/>
    </row>
    <row r="3" ht="18" customHeight="1" spans="1:24">
      <c r="A3" s="64" t="str">
        <f>"单位名称："&amp;"寻甸回族彝族自治县功山镇中心卫生院"</f>
        <v>单位名称：寻甸回族彝族自治县功山镇中心卫生院</v>
      </c>
      <c r="B3" s="65"/>
      <c r="C3" s="65"/>
      <c r="D3" s="66"/>
      <c r="E3" s="67"/>
      <c r="F3" s="67"/>
      <c r="G3" s="67"/>
      <c r="H3" s="67"/>
      <c r="I3" s="67"/>
      <c r="W3" s="8"/>
      <c r="X3" s="8" t="s">
        <v>1</v>
      </c>
    </row>
    <row r="4" ht="19.5" customHeight="1" spans="1:24">
      <c r="A4" s="16" t="s">
        <v>317</v>
      </c>
      <c r="B4" s="11" t="s">
        <v>188</v>
      </c>
      <c r="C4" s="12"/>
      <c r="D4" s="12"/>
      <c r="E4" s="11" t="s">
        <v>318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71"/>
      <c r="X4" s="72"/>
    </row>
    <row r="5" ht="40.5" customHeight="1" spans="1:24">
      <c r="A5" s="19"/>
      <c r="B5" s="27" t="s">
        <v>55</v>
      </c>
      <c r="C5" s="10" t="s">
        <v>58</v>
      </c>
      <c r="D5" s="68" t="s">
        <v>304</v>
      </c>
      <c r="E5" s="33" t="s">
        <v>319</v>
      </c>
      <c r="F5" s="33" t="s">
        <v>320</v>
      </c>
      <c r="G5" s="33" t="s">
        <v>321</v>
      </c>
      <c r="H5" s="33" t="s">
        <v>322</v>
      </c>
      <c r="I5" s="33" t="s">
        <v>323</v>
      </c>
      <c r="J5" s="33" t="s">
        <v>324</v>
      </c>
      <c r="K5" s="33" t="s">
        <v>325</v>
      </c>
      <c r="L5" s="33" t="s">
        <v>326</v>
      </c>
      <c r="M5" s="33" t="s">
        <v>327</v>
      </c>
      <c r="N5" s="33" t="s">
        <v>328</v>
      </c>
      <c r="O5" s="33" t="s">
        <v>329</v>
      </c>
      <c r="P5" s="33" t="s">
        <v>330</v>
      </c>
      <c r="Q5" s="33" t="s">
        <v>331</v>
      </c>
      <c r="R5" s="33" t="s">
        <v>332</v>
      </c>
      <c r="S5" s="33" t="s">
        <v>333</v>
      </c>
      <c r="T5" s="33" t="s">
        <v>334</v>
      </c>
      <c r="U5" s="33" t="s">
        <v>335</v>
      </c>
      <c r="V5" s="33" t="s">
        <v>336</v>
      </c>
      <c r="W5" s="33" t="s">
        <v>337</v>
      </c>
      <c r="X5" s="73" t="s">
        <v>338</v>
      </c>
    </row>
    <row r="6" ht="19.5" customHeight="1" spans="1:24">
      <c r="A6" s="20">
        <v>1</v>
      </c>
      <c r="B6" s="20">
        <v>2</v>
      </c>
      <c r="C6" s="20">
        <v>3</v>
      </c>
      <c r="D6" s="69">
        <v>4</v>
      </c>
      <c r="E6" s="33">
        <v>5</v>
      </c>
      <c r="F6" s="20">
        <v>6</v>
      </c>
      <c r="G6" s="20">
        <v>7</v>
      </c>
      <c r="H6" s="69">
        <v>8</v>
      </c>
      <c r="I6" s="20">
        <v>9</v>
      </c>
      <c r="J6" s="20">
        <v>10</v>
      </c>
      <c r="K6" s="20">
        <v>11</v>
      </c>
      <c r="L6" s="69">
        <v>12</v>
      </c>
      <c r="M6" s="20">
        <v>13</v>
      </c>
      <c r="N6" s="20">
        <v>14</v>
      </c>
      <c r="O6" s="20">
        <v>15</v>
      </c>
      <c r="P6" s="69">
        <v>16</v>
      </c>
      <c r="Q6" s="20">
        <v>17</v>
      </c>
      <c r="R6" s="20">
        <v>18</v>
      </c>
      <c r="S6" s="20">
        <v>19</v>
      </c>
      <c r="T6" s="69">
        <v>20</v>
      </c>
      <c r="U6" s="69">
        <v>21</v>
      </c>
      <c r="V6" s="69">
        <v>22</v>
      </c>
      <c r="W6" s="33">
        <v>23</v>
      </c>
      <c r="X6" s="33">
        <v>24</v>
      </c>
    </row>
    <row r="7" ht="19.5" customHeight="1" spans="1:24">
      <c r="A7" s="28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</row>
    <row r="8" ht="19.5" customHeight="1" spans="1:24">
      <c r="A8" s="6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tabSelected="1" workbookViewId="0">
      <selection activeCell="I21" sqref="I21"/>
    </sheetView>
  </sheetViews>
  <sheetFormatPr defaultColWidth="9.14166666666667" defaultRowHeight="12" customHeight="1" outlineLevelRow="6"/>
  <cols>
    <col min="1" max="1" width="34.2833333333333" style="1" customWidth="1"/>
    <col min="2" max="2" width="29" style="1" customWidth="1"/>
    <col min="3" max="5" width="23.575" style="1" customWidth="1"/>
    <col min="6" max="6" width="11.2833333333333" style="1" customWidth="1"/>
    <col min="7" max="7" width="25.1416666666667" style="1" customWidth="1"/>
    <col min="8" max="8" width="15.575" style="1" customWidth="1"/>
    <col min="9" max="9" width="13.425" style="1" customWidth="1"/>
    <col min="10" max="10" width="18.85" style="1" customWidth="1"/>
    <col min="11" max="16384" width="9.14166666666667" style="1"/>
  </cols>
  <sheetData>
    <row r="1" ht="16.5" customHeight="1" spans="10:10">
      <c r="J1" s="3" t="s">
        <v>339</v>
      </c>
    </row>
    <row r="2" ht="41.25" customHeight="1" spans="1:10">
      <c r="A2" s="56" t="str">
        <f>"2026"&amp;"年对下转移支付绩效目标表"</f>
        <v>2026年对下转移支付绩效目标表</v>
      </c>
      <c r="B2" s="4"/>
      <c r="C2" s="4"/>
      <c r="D2" s="4"/>
      <c r="E2" s="4"/>
      <c r="F2" s="57"/>
      <c r="G2" s="4"/>
      <c r="H2" s="57"/>
      <c r="I2" s="57"/>
      <c r="J2" s="4"/>
    </row>
    <row r="3" ht="17.25" customHeight="1" spans="1:1">
      <c r="A3" s="5" t="str">
        <f>"单位名称："&amp;"寻甸回族彝族自治县功山镇中心卫生院"</f>
        <v>单位名称：寻甸回族彝族自治县功山镇中心卫生院</v>
      </c>
    </row>
    <row r="4" ht="44.25" customHeight="1" spans="1:10">
      <c r="A4" s="58" t="s">
        <v>317</v>
      </c>
      <c r="B4" s="58" t="s">
        <v>259</v>
      </c>
      <c r="C4" s="58" t="s">
        <v>260</v>
      </c>
      <c r="D4" s="58" t="s">
        <v>261</v>
      </c>
      <c r="E4" s="58" t="s">
        <v>262</v>
      </c>
      <c r="F4" s="59" t="s">
        <v>263</v>
      </c>
      <c r="G4" s="58" t="s">
        <v>264</v>
      </c>
      <c r="H4" s="59" t="s">
        <v>265</v>
      </c>
      <c r="I4" s="59" t="s">
        <v>266</v>
      </c>
      <c r="J4" s="58" t="s">
        <v>267</v>
      </c>
    </row>
    <row r="5" ht="14.25" customHeight="1" spans="1:10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9">
        <v>6</v>
      </c>
      <c r="G5" s="58">
        <v>7</v>
      </c>
      <c r="H5" s="59">
        <v>8</v>
      </c>
      <c r="I5" s="59">
        <v>9</v>
      </c>
      <c r="J5" s="58">
        <v>10</v>
      </c>
    </row>
    <row r="6" ht="42" customHeight="1" spans="1:10">
      <c r="A6" s="28"/>
      <c r="B6" s="60"/>
      <c r="C6" s="60"/>
      <c r="D6" s="60"/>
      <c r="E6" s="47"/>
      <c r="F6" s="61"/>
      <c r="G6" s="47"/>
      <c r="H6" s="61"/>
      <c r="I6" s="61"/>
      <c r="J6" s="47"/>
    </row>
    <row r="7" ht="42" customHeight="1" spans="1:10">
      <c r="A7" s="28"/>
      <c r="B7" s="21"/>
      <c r="C7" s="21"/>
      <c r="D7" s="21"/>
      <c r="E7" s="28"/>
      <c r="F7" s="21"/>
      <c r="G7" s="28"/>
      <c r="H7" s="21"/>
      <c r="I7" s="21"/>
      <c r="J7" s="28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topLeftCell="E1" workbookViewId="0">
      <selection activeCell="A1" sqref="$A1:$XFD1048576"/>
    </sheetView>
  </sheetViews>
  <sheetFormatPr defaultColWidth="10.425" defaultRowHeight="14.25" customHeight="1" outlineLevelRow="7"/>
  <cols>
    <col min="1" max="3" width="33.7083333333333" style="1" customWidth="1"/>
    <col min="4" max="4" width="45.575" style="1" customWidth="1"/>
    <col min="5" max="5" width="27.575" style="1" customWidth="1"/>
    <col min="6" max="6" width="21.7083333333333" style="1" customWidth="1"/>
    <col min="7" max="9" width="26.2833333333333" style="1" customWidth="1"/>
    <col min="10" max="16384" width="10.425" style="1"/>
  </cols>
  <sheetData>
    <row r="1" customHeight="1" spans="1:9">
      <c r="A1" s="35" t="s">
        <v>340</v>
      </c>
      <c r="B1" s="36"/>
      <c r="C1" s="36"/>
      <c r="D1" s="37"/>
      <c r="E1" s="37"/>
      <c r="F1" s="37"/>
      <c r="G1" s="36"/>
      <c r="H1" s="36"/>
      <c r="I1" s="37"/>
    </row>
    <row r="2" ht="41.25" customHeight="1" spans="1:9">
      <c r="A2" s="38" t="str">
        <f>"2026"&amp;"年新增资产配置预算表"</f>
        <v>2026年新增资产配置预算表</v>
      </c>
      <c r="B2" s="39"/>
      <c r="C2" s="39"/>
      <c r="D2" s="40"/>
      <c r="E2" s="40"/>
      <c r="F2" s="40"/>
      <c r="G2" s="39"/>
      <c r="H2" s="39"/>
      <c r="I2" s="40"/>
    </row>
    <row r="3" customHeight="1" spans="1:9">
      <c r="A3" s="41" t="str">
        <f>"单位名称："&amp;"寻甸回族彝族自治县功山镇中心卫生院"</f>
        <v>单位名称：寻甸回族彝族自治县功山镇中心卫生院</v>
      </c>
      <c r="B3" s="42"/>
      <c r="C3" s="42"/>
      <c r="D3" s="43"/>
      <c r="F3" s="40"/>
      <c r="G3" s="39"/>
      <c r="H3" s="39"/>
      <c r="I3" s="55" t="s">
        <v>1</v>
      </c>
    </row>
    <row r="4" ht="28.5" customHeight="1" spans="1:9">
      <c r="A4" s="44" t="s">
        <v>180</v>
      </c>
      <c r="B4" s="33" t="s">
        <v>181</v>
      </c>
      <c r="C4" s="44" t="s">
        <v>341</v>
      </c>
      <c r="D4" s="44" t="s">
        <v>342</v>
      </c>
      <c r="E4" s="44" t="s">
        <v>343</v>
      </c>
      <c r="F4" s="44" t="s">
        <v>344</v>
      </c>
      <c r="G4" s="33" t="s">
        <v>345</v>
      </c>
      <c r="H4" s="33"/>
      <c r="I4" s="44"/>
    </row>
    <row r="5" ht="21" customHeight="1" spans="1:9">
      <c r="A5" s="44"/>
      <c r="B5" s="45"/>
      <c r="C5" s="45"/>
      <c r="D5" s="46"/>
      <c r="E5" s="45"/>
      <c r="F5" s="45"/>
      <c r="G5" s="33" t="s">
        <v>302</v>
      </c>
      <c r="H5" s="33" t="s">
        <v>346</v>
      </c>
      <c r="I5" s="33" t="s">
        <v>347</v>
      </c>
    </row>
    <row r="6" ht="17.25" customHeight="1" spans="1:9">
      <c r="A6" s="47" t="s">
        <v>82</v>
      </c>
      <c r="B6" s="48" t="s">
        <v>83</v>
      </c>
      <c r="C6" s="47" t="s">
        <v>84</v>
      </c>
      <c r="D6" s="47" t="s">
        <v>85</v>
      </c>
      <c r="E6" s="47" t="s">
        <v>86</v>
      </c>
      <c r="F6" s="48" t="s">
        <v>87</v>
      </c>
      <c r="G6" s="48" t="s">
        <v>88</v>
      </c>
      <c r="H6" s="47" t="s">
        <v>89</v>
      </c>
      <c r="I6" s="47">
        <v>9</v>
      </c>
    </row>
    <row r="7" ht="19.5" customHeight="1" spans="1:9">
      <c r="A7" s="28"/>
      <c r="B7" s="21"/>
      <c r="C7" s="21"/>
      <c r="D7" s="28"/>
      <c r="E7" s="21"/>
      <c r="F7" s="48"/>
      <c r="G7" s="49"/>
      <c r="H7" s="50"/>
      <c r="I7" s="50"/>
    </row>
    <row r="8" ht="19.5" customHeight="1" spans="1:9">
      <c r="A8" s="51" t="s">
        <v>55</v>
      </c>
      <c r="B8" s="52"/>
      <c r="C8" s="52"/>
      <c r="D8" s="53"/>
      <c r="E8" s="54"/>
      <c r="F8" s="54"/>
      <c r="G8" s="49"/>
      <c r="H8" s="50"/>
      <c r="I8" s="50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workbookViewId="0">
      <selection activeCell="A1" sqref="$A1:$XFD1048576"/>
    </sheetView>
  </sheetViews>
  <sheetFormatPr defaultColWidth="9.14166666666667" defaultRowHeight="14.25" customHeight="1"/>
  <cols>
    <col min="1" max="1" width="19.2833333333333" style="1" customWidth="1"/>
    <col min="2" max="2" width="33.85" style="1" customWidth="1"/>
    <col min="3" max="3" width="23.85" style="1" customWidth="1"/>
    <col min="4" max="4" width="11.1416666666667" style="1" customWidth="1"/>
    <col min="5" max="5" width="17.7083333333333" style="1" customWidth="1"/>
    <col min="6" max="6" width="9.85" style="1" customWidth="1"/>
    <col min="7" max="7" width="17.7083333333333" style="1" customWidth="1"/>
    <col min="8" max="11" width="23.1416666666667" style="1" customWidth="1"/>
    <col min="12" max="16384" width="9.14166666666667" style="1"/>
  </cols>
  <sheetData>
    <row r="1" customHeight="1" spans="4:11">
      <c r="D1" s="2"/>
      <c r="E1" s="2"/>
      <c r="F1" s="2"/>
      <c r="G1" s="2"/>
      <c r="K1" s="3" t="s">
        <v>348</v>
      </c>
    </row>
    <row r="2" ht="41.25" customHeight="1" spans="1:11">
      <c r="A2" s="4" t="str">
        <f>"2026"&amp;"年上级转移支付补助项目支出预算表"</f>
        <v>2026年上级转移支付补助项目支出预算表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customHeight="1" spans="1:11">
      <c r="A3" s="5" t="str">
        <f>"单位名称："&amp;"寻甸回族彝族自治县功山镇中心卫生院"</f>
        <v>单位名称：寻甸回族彝族自治县功山镇中心卫生院</v>
      </c>
      <c r="B3" s="6"/>
      <c r="C3" s="6"/>
      <c r="D3" s="6"/>
      <c r="E3" s="6"/>
      <c r="F3" s="6"/>
      <c r="G3" s="6"/>
      <c r="H3" s="7"/>
      <c r="I3" s="7"/>
      <c r="J3" s="7"/>
      <c r="K3" s="8" t="s">
        <v>1</v>
      </c>
    </row>
    <row r="4" ht="21.75" customHeight="1" spans="1:11">
      <c r="A4" s="9" t="s">
        <v>222</v>
      </c>
      <c r="B4" s="9" t="s">
        <v>183</v>
      </c>
      <c r="C4" s="9" t="s">
        <v>223</v>
      </c>
      <c r="D4" s="10" t="s">
        <v>184</v>
      </c>
      <c r="E4" s="10" t="s">
        <v>185</v>
      </c>
      <c r="F4" s="10" t="s">
        <v>224</v>
      </c>
      <c r="G4" s="10" t="s">
        <v>225</v>
      </c>
      <c r="H4" s="16" t="s">
        <v>55</v>
      </c>
      <c r="I4" s="11" t="s">
        <v>349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27"/>
      <c r="I5" s="10" t="s">
        <v>58</v>
      </c>
      <c r="J5" s="10" t="s">
        <v>59</v>
      </c>
      <c r="K5" s="10" t="s">
        <v>60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57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3">
        <v>10</v>
      </c>
      <c r="K7" s="33">
        <v>11</v>
      </c>
    </row>
    <row r="8" ht="18.75" customHeight="1" spans="1:11">
      <c r="A8" s="28"/>
      <c r="B8" s="21"/>
      <c r="C8" s="28"/>
      <c r="D8" s="28"/>
      <c r="E8" s="28"/>
      <c r="F8" s="28"/>
      <c r="G8" s="28"/>
      <c r="H8" s="29"/>
      <c r="I8" s="34"/>
      <c r="J8" s="34"/>
      <c r="K8" s="29"/>
    </row>
    <row r="9" ht="18.75" customHeight="1" spans="1:11">
      <c r="A9" s="21"/>
      <c r="B9" s="21"/>
      <c r="C9" s="21"/>
      <c r="D9" s="21"/>
      <c r="E9" s="21"/>
      <c r="F9" s="21"/>
      <c r="G9" s="21"/>
      <c r="H9" s="23"/>
      <c r="I9" s="23"/>
      <c r="J9" s="23"/>
      <c r="K9" s="29"/>
    </row>
    <row r="10" ht="18.75" customHeight="1" spans="1:11">
      <c r="A10" s="30" t="s">
        <v>171</v>
      </c>
      <c r="B10" s="31"/>
      <c r="C10" s="31"/>
      <c r="D10" s="31"/>
      <c r="E10" s="31"/>
      <c r="F10" s="31"/>
      <c r="G10" s="32"/>
      <c r="H10" s="23"/>
      <c r="I10" s="23"/>
      <c r="J10" s="23"/>
      <c r="K10" s="29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opLeftCell="B1" workbookViewId="0">
      <selection activeCell="B1" sqref="$A1:$XFD1048576"/>
    </sheetView>
  </sheetViews>
  <sheetFormatPr defaultColWidth="9.14166666666667" defaultRowHeight="14.25" customHeight="1" outlineLevelCol="6"/>
  <cols>
    <col min="1" max="1" width="35.2833333333333" style="1" customWidth="1"/>
    <col min="2" max="4" width="28" style="1" customWidth="1"/>
    <col min="5" max="7" width="23.85" style="1" customWidth="1"/>
    <col min="8" max="16384" width="9.14166666666667" style="1"/>
  </cols>
  <sheetData>
    <row r="1" ht="13.5" customHeight="1" spans="4:7">
      <c r="D1" s="2"/>
      <c r="G1" s="3" t="s">
        <v>350</v>
      </c>
    </row>
    <row r="2" ht="41.25" customHeight="1" spans="1:7">
      <c r="A2" s="4" t="str">
        <f>"2026"&amp;"年部门项目中期规划预算表"</f>
        <v>2026年部门项目中期规划预算表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"单位名称："&amp;"寻甸回族彝族自治县功山镇中心卫生院"</f>
        <v>单位名称：寻甸回族彝族自治县功山镇中心卫生院</v>
      </c>
      <c r="B3" s="6"/>
      <c r="C3" s="6"/>
      <c r="D3" s="6"/>
      <c r="E3" s="7"/>
      <c r="F3" s="7"/>
      <c r="G3" s="8" t="s">
        <v>1</v>
      </c>
    </row>
    <row r="4" ht="21.75" customHeight="1" spans="1:7">
      <c r="A4" s="9" t="s">
        <v>223</v>
      </c>
      <c r="B4" s="9" t="s">
        <v>222</v>
      </c>
      <c r="C4" s="9" t="s">
        <v>183</v>
      </c>
      <c r="D4" s="10" t="s">
        <v>351</v>
      </c>
      <c r="E4" s="11" t="s">
        <v>58</v>
      </c>
      <c r="F4" s="12"/>
      <c r="G4" s="13"/>
    </row>
    <row r="5" ht="21.75" customHeight="1" spans="1:7">
      <c r="A5" s="14"/>
      <c r="B5" s="14"/>
      <c r="C5" s="14"/>
      <c r="D5" s="15"/>
      <c r="E5" s="16" t="str">
        <f>"2026"&amp;"年"</f>
        <v>2026年</v>
      </c>
      <c r="F5" s="10" t="str">
        <f>("2026"+1)&amp;"年"</f>
        <v>2027年</v>
      </c>
      <c r="G5" s="10" t="str">
        <f>("2026"+2)&amp;"年"</f>
        <v>2028年</v>
      </c>
    </row>
    <row r="6" ht="40.5" customHeight="1" spans="1:7">
      <c r="A6" s="17"/>
      <c r="B6" s="17"/>
      <c r="C6" s="17"/>
      <c r="D6" s="18"/>
      <c r="E6" s="19"/>
      <c r="F6" s="18" t="s">
        <v>57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17.25" customHeight="1" spans="1:7">
      <c r="A8" s="21" t="s">
        <v>70</v>
      </c>
      <c r="B8" s="22"/>
      <c r="C8" s="22"/>
      <c r="D8" s="21"/>
      <c r="E8" s="23">
        <v>9984</v>
      </c>
      <c r="F8" s="23"/>
      <c r="G8" s="23"/>
    </row>
    <row r="9" ht="18.75" customHeight="1" spans="1:7">
      <c r="A9" s="21"/>
      <c r="B9" s="21" t="s">
        <v>352</v>
      </c>
      <c r="C9" s="21" t="s">
        <v>230</v>
      </c>
      <c r="D9" s="21" t="s">
        <v>353</v>
      </c>
      <c r="E9" s="23">
        <v>9984</v>
      </c>
      <c r="F9" s="23"/>
      <c r="G9" s="23"/>
    </row>
    <row r="10" ht="18.75" customHeight="1" spans="1:7">
      <c r="A10" s="24" t="s">
        <v>55</v>
      </c>
      <c r="B10" s="25" t="s">
        <v>354</v>
      </c>
      <c r="C10" s="25"/>
      <c r="D10" s="26"/>
      <c r="E10" s="23">
        <v>9984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topLeftCell="I1" workbookViewId="0">
      <selection activeCell="A1" sqref="$A1:$XFD1048576"/>
    </sheetView>
  </sheetViews>
  <sheetFormatPr defaultColWidth="8.575" defaultRowHeight="12.75" customHeight="1"/>
  <cols>
    <col min="1" max="1" width="15.8916666666667" style="1" customWidth="1"/>
    <col min="2" max="2" width="35" style="1" customWidth="1"/>
    <col min="3" max="19" width="22" style="1" customWidth="1"/>
    <col min="20" max="16384" width="8.575" style="1"/>
  </cols>
  <sheetData>
    <row r="1" ht="17.25" customHeight="1" spans="1:1">
      <c r="A1" s="55" t="s">
        <v>52</v>
      </c>
    </row>
    <row r="2" ht="41.25" customHeight="1" spans="1:1">
      <c r="A2" s="38" t="str">
        <f>"2026"&amp;"年部门收入预算表"</f>
        <v>2026年部门收入预算表</v>
      </c>
    </row>
    <row r="3" ht="17.25" customHeight="1" spans="1:19">
      <c r="A3" s="41" t="str">
        <f>"单位名称："&amp;"寻甸回族彝族自治县功山镇中心卫生院"</f>
        <v>单位名称：寻甸回族彝族自治县功山镇中心卫生院</v>
      </c>
      <c r="S3" s="43" t="s">
        <v>1</v>
      </c>
    </row>
    <row r="4" ht="21.75" customHeight="1" spans="1:19">
      <c r="A4" s="195" t="s">
        <v>53</v>
      </c>
      <c r="B4" s="196" t="s">
        <v>54</v>
      </c>
      <c r="C4" s="196" t="s">
        <v>55</v>
      </c>
      <c r="D4" s="197" t="s">
        <v>56</v>
      </c>
      <c r="E4" s="197"/>
      <c r="F4" s="197"/>
      <c r="G4" s="197"/>
      <c r="H4" s="197"/>
      <c r="I4" s="141"/>
      <c r="J4" s="197"/>
      <c r="K4" s="197"/>
      <c r="L4" s="197"/>
      <c r="M4" s="197"/>
      <c r="N4" s="203"/>
      <c r="O4" s="197" t="s">
        <v>45</v>
      </c>
      <c r="P4" s="197"/>
      <c r="Q4" s="197"/>
      <c r="R4" s="197"/>
      <c r="S4" s="203"/>
    </row>
    <row r="5" ht="27" customHeight="1" spans="1:19">
      <c r="A5" s="198"/>
      <c r="B5" s="199"/>
      <c r="C5" s="199"/>
      <c r="D5" s="199" t="s">
        <v>57</v>
      </c>
      <c r="E5" s="199" t="s">
        <v>58</v>
      </c>
      <c r="F5" s="199" t="s">
        <v>59</v>
      </c>
      <c r="G5" s="199" t="s">
        <v>60</v>
      </c>
      <c r="H5" s="199" t="s">
        <v>61</v>
      </c>
      <c r="I5" s="204" t="s">
        <v>62</v>
      </c>
      <c r="J5" s="205"/>
      <c r="K5" s="205"/>
      <c r="L5" s="205"/>
      <c r="M5" s="205"/>
      <c r="N5" s="206"/>
      <c r="O5" s="199" t="s">
        <v>57</v>
      </c>
      <c r="P5" s="199" t="s">
        <v>58</v>
      </c>
      <c r="Q5" s="199" t="s">
        <v>59</v>
      </c>
      <c r="R5" s="199" t="s">
        <v>60</v>
      </c>
      <c r="S5" s="199" t="s">
        <v>63</v>
      </c>
    </row>
    <row r="6" ht="30" customHeight="1" spans="1:19">
      <c r="A6" s="200"/>
      <c r="B6" s="201"/>
      <c r="C6" s="202"/>
      <c r="D6" s="202"/>
      <c r="E6" s="202"/>
      <c r="F6" s="202"/>
      <c r="G6" s="202"/>
      <c r="H6" s="202"/>
      <c r="I6" s="61" t="s">
        <v>57</v>
      </c>
      <c r="J6" s="206" t="s">
        <v>64</v>
      </c>
      <c r="K6" s="206" t="s">
        <v>65</v>
      </c>
      <c r="L6" s="206" t="s">
        <v>66</v>
      </c>
      <c r="M6" s="206" t="s">
        <v>67</v>
      </c>
      <c r="N6" s="206" t="s">
        <v>68</v>
      </c>
      <c r="O6" s="207"/>
      <c r="P6" s="207"/>
      <c r="Q6" s="207"/>
      <c r="R6" s="207"/>
      <c r="S6" s="202"/>
    </row>
    <row r="7" ht="15" customHeight="1" spans="1:19">
      <c r="A7" s="51">
        <v>1</v>
      </c>
      <c r="B7" s="51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>
        <v>8</v>
      </c>
      <c r="I7" s="61">
        <v>9</v>
      </c>
      <c r="J7" s="51">
        <v>10</v>
      </c>
      <c r="K7" s="51">
        <v>11</v>
      </c>
      <c r="L7" s="51">
        <v>12</v>
      </c>
      <c r="M7" s="51">
        <v>13</v>
      </c>
      <c r="N7" s="51">
        <v>14</v>
      </c>
      <c r="O7" s="51">
        <v>15</v>
      </c>
      <c r="P7" s="51">
        <v>16</v>
      </c>
      <c r="Q7" s="51">
        <v>17</v>
      </c>
      <c r="R7" s="51">
        <v>18</v>
      </c>
      <c r="S7" s="51">
        <v>19</v>
      </c>
    </row>
    <row r="8" ht="18" customHeight="1" spans="1:19">
      <c r="A8" s="21" t="s">
        <v>69</v>
      </c>
      <c r="B8" s="21" t="s">
        <v>70</v>
      </c>
      <c r="C8" s="150">
        <v>7269468.18</v>
      </c>
      <c r="D8" s="70">
        <v>6833378.09</v>
      </c>
      <c r="E8" s="70">
        <v>6833378.09</v>
      </c>
      <c r="F8" s="70"/>
      <c r="G8" s="70"/>
      <c r="H8" s="70"/>
      <c r="I8" s="70"/>
      <c r="J8" s="70"/>
      <c r="K8" s="70"/>
      <c r="L8" s="70"/>
      <c r="M8" s="70"/>
      <c r="N8" s="70"/>
      <c r="O8" s="70">
        <v>436090.09</v>
      </c>
      <c r="P8" s="70">
        <v>436090.09</v>
      </c>
      <c r="Q8" s="70"/>
      <c r="R8" s="70"/>
      <c r="S8" s="70"/>
    </row>
    <row r="9" ht="18" customHeight="1" spans="1:19">
      <c r="A9" s="44" t="s">
        <v>55</v>
      </c>
      <c r="B9" s="171"/>
      <c r="C9" s="70">
        <v>7269468.18</v>
      </c>
      <c r="D9" s="70">
        <v>6833378.09</v>
      </c>
      <c r="E9" s="70">
        <v>6833378.09</v>
      </c>
      <c r="F9" s="70"/>
      <c r="G9" s="70"/>
      <c r="H9" s="70"/>
      <c r="I9" s="70"/>
      <c r="J9" s="70"/>
      <c r="K9" s="70"/>
      <c r="L9" s="70"/>
      <c r="M9" s="70"/>
      <c r="N9" s="70"/>
      <c r="O9" s="70">
        <v>436090.09</v>
      </c>
      <c r="P9" s="70">
        <v>436090.09</v>
      </c>
      <c r="Q9" s="70"/>
      <c r="R9" s="70"/>
      <c r="S9" s="7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GridLines="0" showZeros="0" workbookViewId="0">
      <selection activeCell="A1" sqref="$A1:$XFD1048576"/>
    </sheetView>
  </sheetViews>
  <sheetFormatPr defaultColWidth="8.575" defaultRowHeight="12.75" customHeight="1"/>
  <cols>
    <col min="1" max="1" width="14.2833333333333" style="1" customWidth="1"/>
    <col min="2" max="2" width="37.575" style="1" customWidth="1"/>
    <col min="3" max="8" width="24.575" style="1" customWidth="1"/>
    <col min="9" max="9" width="26.7083333333333" style="1" customWidth="1"/>
    <col min="10" max="11" width="24.425" style="1" customWidth="1"/>
    <col min="12" max="15" width="24.575" style="1" customWidth="1"/>
    <col min="16" max="16384" width="8.575" style="1"/>
  </cols>
  <sheetData>
    <row r="1" ht="17.25" customHeight="1" spans="1:1">
      <c r="A1" s="43" t="s">
        <v>71</v>
      </c>
    </row>
    <row r="2" ht="41.25" customHeight="1" spans="1:1">
      <c r="A2" s="38" t="str">
        <f>"2026"&amp;"年部门支出预算表"</f>
        <v>2026年部门支出预算表</v>
      </c>
    </row>
    <row r="3" ht="17.25" customHeight="1" spans="1:15">
      <c r="A3" s="41" t="str">
        <f>"单位名称："&amp;"寻甸回族彝族自治县功山镇中心卫生院"</f>
        <v>单位名称：寻甸回族彝族自治县功山镇中心卫生院</v>
      </c>
      <c r="O3" s="43" t="s">
        <v>1</v>
      </c>
    </row>
    <row r="4" ht="27" customHeight="1" spans="1:15">
      <c r="A4" s="184" t="s">
        <v>72</v>
      </c>
      <c r="B4" s="184" t="s">
        <v>73</v>
      </c>
      <c r="C4" s="184" t="s">
        <v>55</v>
      </c>
      <c r="D4" s="185" t="s">
        <v>58</v>
      </c>
      <c r="E4" s="186"/>
      <c r="F4" s="187"/>
      <c r="G4" s="188" t="s">
        <v>59</v>
      </c>
      <c r="H4" s="188" t="s">
        <v>60</v>
      </c>
      <c r="I4" s="188" t="s">
        <v>74</v>
      </c>
      <c r="J4" s="185" t="s">
        <v>62</v>
      </c>
      <c r="K4" s="186"/>
      <c r="L4" s="186"/>
      <c r="M4" s="186"/>
      <c r="N4" s="193"/>
      <c r="O4" s="194"/>
    </row>
    <row r="5" ht="42" customHeight="1" spans="1:15">
      <c r="A5" s="189"/>
      <c r="B5" s="189"/>
      <c r="C5" s="190"/>
      <c r="D5" s="191" t="s">
        <v>57</v>
      </c>
      <c r="E5" s="191" t="s">
        <v>75</v>
      </c>
      <c r="F5" s="191" t="s">
        <v>76</v>
      </c>
      <c r="G5" s="190"/>
      <c r="H5" s="190"/>
      <c r="I5" s="189"/>
      <c r="J5" s="191" t="s">
        <v>57</v>
      </c>
      <c r="K5" s="178" t="s">
        <v>77</v>
      </c>
      <c r="L5" s="178" t="s">
        <v>78</v>
      </c>
      <c r="M5" s="178" t="s">
        <v>79</v>
      </c>
      <c r="N5" s="178" t="s">
        <v>80</v>
      </c>
      <c r="O5" s="178" t="s">
        <v>81</v>
      </c>
    </row>
    <row r="6" ht="18" customHeight="1" spans="1:15">
      <c r="A6" s="47" t="s">
        <v>82</v>
      </c>
      <c r="B6" s="47" t="s">
        <v>83</v>
      </c>
      <c r="C6" s="47" t="s">
        <v>84</v>
      </c>
      <c r="D6" s="48" t="s">
        <v>85</v>
      </c>
      <c r="E6" s="48" t="s">
        <v>86</v>
      </c>
      <c r="F6" s="48" t="s">
        <v>87</v>
      </c>
      <c r="G6" s="48" t="s">
        <v>88</v>
      </c>
      <c r="H6" s="48" t="s">
        <v>89</v>
      </c>
      <c r="I6" s="48" t="s">
        <v>90</v>
      </c>
      <c r="J6" s="48" t="s">
        <v>91</v>
      </c>
      <c r="K6" s="48" t="s">
        <v>92</v>
      </c>
      <c r="L6" s="48" t="s">
        <v>93</v>
      </c>
      <c r="M6" s="48" t="s">
        <v>94</v>
      </c>
      <c r="N6" s="47" t="s">
        <v>95</v>
      </c>
      <c r="O6" s="48" t="s">
        <v>96</v>
      </c>
    </row>
    <row r="7" ht="21" customHeight="1" spans="1:15">
      <c r="A7" s="28" t="s">
        <v>97</v>
      </c>
      <c r="B7" s="28" t="s">
        <v>98</v>
      </c>
      <c r="C7" s="70">
        <v>706662.24</v>
      </c>
      <c r="D7" s="70">
        <v>706662.24</v>
      </c>
      <c r="E7" s="70">
        <v>696678.24</v>
      </c>
      <c r="F7" s="70">
        <v>9984</v>
      </c>
      <c r="G7" s="70"/>
      <c r="H7" s="70"/>
      <c r="I7" s="70"/>
      <c r="J7" s="70"/>
      <c r="K7" s="70"/>
      <c r="L7" s="70"/>
      <c r="M7" s="70"/>
      <c r="N7" s="70"/>
      <c r="O7" s="70"/>
    </row>
    <row r="8" ht="21" customHeight="1" spans="1:15">
      <c r="A8" s="144" t="s">
        <v>99</v>
      </c>
      <c r="B8" s="144" t="s">
        <v>100</v>
      </c>
      <c r="C8" s="70">
        <v>696678.24</v>
      </c>
      <c r="D8" s="70">
        <v>696678.24</v>
      </c>
      <c r="E8" s="70">
        <v>696678.24</v>
      </c>
      <c r="F8" s="70"/>
      <c r="G8" s="70"/>
      <c r="H8" s="70"/>
      <c r="I8" s="70"/>
      <c r="J8" s="70"/>
      <c r="K8" s="70"/>
      <c r="L8" s="70"/>
      <c r="M8" s="70"/>
      <c r="N8" s="70"/>
      <c r="O8" s="70"/>
    </row>
    <row r="9" ht="21" customHeight="1" spans="1:15">
      <c r="A9" s="175" t="s">
        <v>101</v>
      </c>
      <c r="B9" s="175" t="s">
        <v>102</v>
      </c>
      <c r="C9" s="70">
        <v>696678.24</v>
      </c>
      <c r="D9" s="70">
        <v>696678.24</v>
      </c>
      <c r="E9" s="70">
        <v>696678.24</v>
      </c>
      <c r="F9" s="70"/>
      <c r="G9" s="70"/>
      <c r="H9" s="70"/>
      <c r="I9" s="70"/>
      <c r="J9" s="70"/>
      <c r="K9" s="70"/>
      <c r="L9" s="70"/>
      <c r="M9" s="70"/>
      <c r="N9" s="70"/>
      <c r="O9" s="70"/>
    </row>
    <row r="10" ht="21" customHeight="1" spans="1:15">
      <c r="A10" s="144" t="s">
        <v>103</v>
      </c>
      <c r="B10" s="144" t="s">
        <v>104</v>
      </c>
      <c r="C10" s="70">
        <v>9984</v>
      </c>
      <c r="D10" s="70">
        <v>9984</v>
      </c>
      <c r="E10" s="70"/>
      <c r="F10" s="70">
        <v>9984</v>
      </c>
      <c r="G10" s="70"/>
      <c r="H10" s="70"/>
      <c r="I10" s="70"/>
      <c r="J10" s="70"/>
      <c r="K10" s="70"/>
      <c r="L10" s="70"/>
      <c r="M10" s="70"/>
      <c r="N10" s="70"/>
      <c r="O10" s="70"/>
    </row>
    <row r="11" ht="21" customHeight="1" spans="1:15">
      <c r="A11" s="175" t="s">
        <v>105</v>
      </c>
      <c r="B11" s="175" t="s">
        <v>106</v>
      </c>
      <c r="C11" s="70">
        <v>9984</v>
      </c>
      <c r="D11" s="70">
        <v>9984</v>
      </c>
      <c r="E11" s="70"/>
      <c r="F11" s="70">
        <v>9984</v>
      </c>
      <c r="G11" s="70"/>
      <c r="H11" s="70"/>
      <c r="I11" s="70"/>
      <c r="J11" s="70"/>
      <c r="K11" s="70"/>
      <c r="L11" s="70"/>
      <c r="M11" s="70"/>
      <c r="N11" s="70"/>
      <c r="O11" s="70"/>
    </row>
    <row r="12" ht="21" customHeight="1" spans="1:15">
      <c r="A12" s="28" t="s">
        <v>107</v>
      </c>
      <c r="B12" s="28" t="s">
        <v>108</v>
      </c>
      <c r="C12" s="70">
        <v>6040297.26</v>
      </c>
      <c r="D12" s="70">
        <v>6040297.26</v>
      </c>
      <c r="E12" s="70">
        <v>5604207.17</v>
      </c>
      <c r="F12" s="70">
        <v>436090.09</v>
      </c>
      <c r="G12" s="70"/>
      <c r="H12" s="70"/>
      <c r="I12" s="70"/>
      <c r="J12" s="70"/>
      <c r="K12" s="70"/>
      <c r="L12" s="70"/>
      <c r="M12" s="70"/>
      <c r="N12" s="70"/>
      <c r="O12" s="70"/>
    </row>
    <row r="13" ht="21" customHeight="1" spans="1:15">
      <c r="A13" s="144" t="s">
        <v>109</v>
      </c>
      <c r="B13" s="144" t="s">
        <v>110</v>
      </c>
      <c r="C13" s="70">
        <v>4971599</v>
      </c>
      <c r="D13" s="70">
        <v>4971599</v>
      </c>
      <c r="E13" s="70">
        <v>4971599</v>
      </c>
      <c r="F13" s="70"/>
      <c r="G13" s="70"/>
      <c r="H13" s="70"/>
      <c r="I13" s="70"/>
      <c r="J13" s="70"/>
      <c r="K13" s="70"/>
      <c r="L13" s="70"/>
      <c r="M13" s="70"/>
      <c r="N13" s="70"/>
      <c r="O13" s="70"/>
    </row>
    <row r="14" ht="21" customHeight="1" spans="1:15">
      <c r="A14" s="175" t="s">
        <v>111</v>
      </c>
      <c r="B14" s="175" t="s">
        <v>112</v>
      </c>
      <c r="C14" s="70">
        <v>4971599</v>
      </c>
      <c r="D14" s="70">
        <v>4971599</v>
      </c>
      <c r="E14" s="70">
        <v>4971599</v>
      </c>
      <c r="F14" s="70"/>
      <c r="G14" s="70"/>
      <c r="H14" s="70"/>
      <c r="I14" s="70"/>
      <c r="J14" s="70"/>
      <c r="K14" s="70"/>
      <c r="L14" s="70"/>
      <c r="M14" s="70"/>
      <c r="N14" s="70"/>
      <c r="O14" s="70"/>
    </row>
    <row r="15" ht="21" customHeight="1" spans="1:15">
      <c r="A15" s="144" t="s">
        <v>113</v>
      </c>
      <c r="B15" s="144" t="s">
        <v>114</v>
      </c>
      <c r="C15" s="70">
        <v>436090.09</v>
      </c>
      <c r="D15" s="70">
        <v>436090.09</v>
      </c>
      <c r="E15" s="70"/>
      <c r="F15" s="70">
        <v>436090.09</v>
      </c>
      <c r="G15" s="70"/>
      <c r="H15" s="70"/>
      <c r="I15" s="70"/>
      <c r="J15" s="70"/>
      <c r="K15" s="70"/>
      <c r="L15" s="70"/>
      <c r="M15" s="70"/>
      <c r="N15" s="70"/>
      <c r="O15" s="70"/>
    </row>
    <row r="16" ht="21" customHeight="1" spans="1:15">
      <c r="A16" s="175" t="s">
        <v>115</v>
      </c>
      <c r="B16" s="175" t="s">
        <v>116</v>
      </c>
      <c r="C16" s="70">
        <v>436090.09</v>
      </c>
      <c r="D16" s="70">
        <v>436090.09</v>
      </c>
      <c r="E16" s="70"/>
      <c r="F16" s="70">
        <v>436090.09</v>
      </c>
      <c r="G16" s="70"/>
      <c r="H16" s="70"/>
      <c r="I16" s="70"/>
      <c r="J16" s="70"/>
      <c r="K16" s="70"/>
      <c r="L16" s="70"/>
      <c r="M16" s="70"/>
      <c r="N16" s="70"/>
      <c r="O16" s="70"/>
    </row>
    <row r="17" ht="21" customHeight="1" spans="1:15">
      <c r="A17" s="144" t="s">
        <v>117</v>
      </c>
      <c r="B17" s="144" t="s">
        <v>118</v>
      </c>
      <c r="C17" s="70">
        <v>632608.17</v>
      </c>
      <c r="D17" s="70">
        <v>632608.17</v>
      </c>
      <c r="E17" s="70">
        <v>632608.17</v>
      </c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ht="21" customHeight="1" spans="1:15">
      <c r="A18" s="175" t="s">
        <v>119</v>
      </c>
      <c r="B18" s="175" t="s">
        <v>120</v>
      </c>
      <c r="C18" s="70">
        <v>397805.66</v>
      </c>
      <c r="D18" s="70">
        <v>397805.66</v>
      </c>
      <c r="E18" s="70">
        <v>397805.66</v>
      </c>
      <c r="F18" s="70"/>
      <c r="G18" s="70"/>
      <c r="H18" s="70"/>
      <c r="I18" s="70"/>
      <c r="J18" s="70"/>
      <c r="K18" s="70"/>
      <c r="L18" s="70"/>
      <c r="M18" s="70"/>
      <c r="N18" s="70"/>
      <c r="O18" s="70"/>
    </row>
    <row r="19" ht="21" customHeight="1" spans="1:15">
      <c r="A19" s="175" t="s">
        <v>121</v>
      </c>
      <c r="B19" s="175" t="s">
        <v>122</v>
      </c>
      <c r="C19" s="70">
        <v>200911.95</v>
      </c>
      <c r="D19" s="70">
        <v>200911.95</v>
      </c>
      <c r="E19" s="70">
        <v>200911.95</v>
      </c>
      <c r="F19" s="70"/>
      <c r="G19" s="70"/>
      <c r="H19" s="70"/>
      <c r="I19" s="70"/>
      <c r="J19" s="70"/>
      <c r="K19" s="70"/>
      <c r="L19" s="70"/>
      <c r="M19" s="70"/>
      <c r="N19" s="70"/>
      <c r="O19" s="70"/>
    </row>
    <row r="20" ht="21" customHeight="1" spans="1:15">
      <c r="A20" s="175" t="s">
        <v>123</v>
      </c>
      <c r="B20" s="175" t="s">
        <v>124</v>
      </c>
      <c r="C20" s="70">
        <v>33890.56</v>
      </c>
      <c r="D20" s="70">
        <v>33890.56</v>
      </c>
      <c r="E20" s="70">
        <v>33890.56</v>
      </c>
      <c r="F20" s="70"/>
      <c r="G20" s="70"/>
      <c r="H20" s="70"/>
      <c r="I20" s="70"/>
      <c r="J20" s="70"/>
      <c r="K20" s="70"/>
      <c r="L20" s="70"/>
      <c r="M20" s="70"/>
      <c r="N20" s="70"/>
      <c r="O20" s="70"/>
    </row>
    <row r="21" ht="21" customHeight="1" spans="1:15">
      <c r="A21" s="28" t="s">
        <v>125</v>
      </c>
      <c r="B21" s="28" t="s">
        <v>126</v>
      </c>
      <c r="C21" s="70">
        <v>522508.68</v>
      </c>
      <c r="D21" s="70">
        <v>522508.68</v>
      </c>
      <c r="E21" s="70">
        <v>522508.68</v>
      </c>
      <c r="F21" s="70"/>
      <c r="G21" s="70"/>
      <c r="H21" s="70"/>
      <c r="I21" s="70"/>
      <c r="J21" s="70"/>
      <c r="K21" s="70"/>
      <c r="L21" s="70"/>
      <c r="M21" s="70"/>
      <c r="N21" s="70"/>
      <c r="O21" s="70"/>
    </row>
    <row r="22" ht="21" customHeight="1" spans="1:15">
      <c r="A22" s="144" t="s">
        <v>127</v>
      </c>
      <c r="B22" s="144" t="s">
        <v>128</v>
      </c>
      <c r="C22" s="70">
        <v>522508.68</v>
      </c>
      <c r="D22" s="70">
        <v>522508.68</v>
      </c>
      <c r="E22" s="70">
        <v>522508.68</v>
      </c>
      <c r="F22" s="70"/>
      <c r="G22" s="70"/>
      <c r="H22" s="70"/>
      <c r="I22" s="70"/>
      <c r="J22" s="70"/>
      <c r="K22" s="70"/>
      <c r="L22" s="70"/>
      <c r="M22" s="70"/>
      <c r="N22" s="70"/>
      <c r="O22" s="70"/>
    </row>
    <row r="23" ht="21" customHeight="1" spans="1:15">
      <c r="A23" s="175" t="s">
        <v>129</v>
      </c>
      <c r="B23" s="175" t="s">
        <v>130</v>
      </c>
      <c r="C23" s="70">
        <v>522508.68</v>
      </c>
      <c r="D23" s="70">
        <v>522508.68</v>
      </c>
      <c r="E23" s="70">
        <v>522508.68</v>
      </c>
      <c r="F23" s="70"/>
      <c r="G23" s="70"/>
      <c r="H23" s="70"/>
      <c r="I23" s="70"/>
      <c r="J23" s="70"/>
      <c r="K23" s="70"/>
      <c r="L23" s="70"/>
      <c r="M23" s="70"/>
      <c r="N23" s="70"/>
      <c r="O23" s="70"/>
    </row>
    <row r="24" ht="21" customHeight="1" spans="1:15">
      <c r="A24" s="192" t="s">
        <v>55</v>
      </c>
      <c r="B24" s="32"/>
      <c r="C24" s="70">
        <v>7269468.18</v>
      </c>
      <c r="D24" s="70">
        <v>7269468.18</v>
      </c>
      <c r="E24" s="70">
        <v>6823394.09</v>
      </c>
      <c r="F24" s="70">
        <v>446074.09</v>
      </c>
      <c r="G24" s="70"/>
      <c r="H24" s="70"/>
      <c r="I24" s="70"/>
      <c r="J24" s="70"/>
      <c r="K24" s="70"/>
      <c r="L24" s="70"/>
      <c r="M24" s="70"/>
      <c r="N24" s="70"/>
      <c r="O24" s="70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$A1:$XFD1048576"/>
    </sheetView>
  </sheetViews>
  <sheetFormatPr defaultColWidth="8.575" defaultRowHeight="12.75" customHeight="1" outlineLevelCol="3"/>
  <cols>
    <col min="1" max="4" width="35.575" style="1" customWidth="1"/>
    <col min="5" max="16384" width="8.575" style="1"/>
  </cols>
  <sheetData>
    <row r="1" ht="15" customHeight="1" spans="1:4">
      <c r="A1" s="39"/>
      <c r="B1" s="43"/>
      <c r="C1" s="43"/>
      <c r="D1" s="43" t="s">
        <v>131</v>
      </c>
    </row>
    <row r="2" ht="41.25" customHeight="1" spans="1:1">
      <c r="A2" s="38" t="str">
        <f>"2026"&amp;"年部门财政拨款收支预算总表"</f>
        <v>2026年部门财政拨款收支预算总表</v>
      </c>
    </row>
    <row r="3" ht="17.25" customHeight="1" spans="1:4">
      <c r="A3" s="41" t="str">
        <f>"单位名称："&amp;"寻甸回族彝族自治县功山镇中心卫生院"</f>
        <v>单位名称：寻甸回族彝族自治县功山镇中心卫生院</v>
      </c>
      <c r="B3" s="177"/>
      <c r="D3" s="43" t="s">
        <v>1</v>
      </c>
    </row>
    <row r="4" ht="17.25" customHeight="1" spans="1:4">
      <c r="A4" s="178" t="s">
        <v>2</v>
      </c>
      <c r="B4" s="179"/>
      <c r="C4" s="178" t="s">
        <v>3</v>
      </c>
      <c r="D4" s="179"/>
    </row>
    <row r="5" ht="18.75" customHeight="1" spans="1:4">
      <c r="A5" s="178" t="s">
        <v>4</v>
      </c>
      <c r="B5" s="178" t="s">
        <v>5</v>
      </c>
      <c r="C5" s="178" t="s">
        <v>6</v>
      </c>
      <c r="D5" s="178" t="s">
        <v>5</v>
      </c>
    </row>
    <row r="6" ht="16.5" customHeight="1" spans="1:4">
      <c r="A6" s="180" t="s">
        <v>132</v>
      </c>
      <c r="B6" s="70">
        <v>6833378.09</v>
      </c>
      <c r="C6" s="180" t="s">
        <v>133</v>
      </c>
      <c r="D6" s="150">
        <v>7269468.18</v>
      </c>
    </row>
    <row r="7" ht="16.5" customHeight="1" spans="1:4">
      <c r="A7" s="180" t="s">
        <v>134</v>
      </c>
      <c r="B7" s="70">
        <v>6833378.09</v>
      </c>
      <c r="C7" s="180" t="s">
        <v>135</v>
      </c>
      <c r="D7" s="150"/>
    </row>
    <row r="8" ht="16.5" customHeight="1" spans="1:4">
      <c r="A8" s="180" t="s">
        <v>136</v>
      </c>
      <c r="B8" s="70"/>
      <c r="C8" s="180" t="s">
        <v>137</v>
      </c>
      <c r="D8" s="150"/>
    </row>
    <row r="9" ht="16.5" customHeight="1" spans="1:4">
      <c r="A9" s="180" t="s">
        <v>138</v>
      </c>
      <c r="B9" s="70"/>
      <c r="C9" s="180" t="s">
        <v>139</v>
      </c>
      <c r="D9" s="150"/>
    </row>
    <row r="10" ht="16.5" customHeight="1" spans="1:4">
      <c r="A10" s="180" t="s">
        <v>140</v>
      </c>
      <c r="B10" s="70">
        <v>436090.09</v>
      </c>
      <c r="C10" s="180" t="s">
        <v>141</v>
      </c>
      <c r="D10" s="150"/>
    </row>
    <row r="11" ht="16.5" customHeight="1" spans="1:4">
      <c r="A11" s="180" t="s">
        <v>134</v>
      </c>
      <c r="B11" s="70">
        <v>436090.09</v>
      </c>
      <c r="C11" s="180" t="s">
        <v>142</v>
      </c>
      <c r="D11" s="150"/>
    </row>
    <row r="12" ht="16.5" customHeight="1" spans="1:4">
      <c r="A12" s="156" t="s">
        <v>136</v>
      </c>
      <c r="B12" s="70"/>
      <c r="C12" s="60" t="s">
        <v>143</v>
      </c>
      <c r="D12" s="150"/>
    </row>
    <row r="13" ht="16.5" customHeight="1" spans="1:4">
      <c r="A13" s="156" t="s">
        <v>138</v>
      </c>
      <c r="B13" s="70"/>
      <c r="C13" s="60" t="s">
        <v>144</v>
      </c>
      <c r="D13" s="150"/>
    </row>
    <row r="14" ht="16.5" customHeight="1" spans="1:4">
      <c r="A14" s="181"/>
      <c r="B14" s="70"/>
      <c r="C14" s="60" t="s">
        <v>145</v>
      </c>
      <c r="D14" s="150">
        <v>706662.24</v>
      </c>
    </row>
    <row r="15" ht="16.5" customHeight="1" spans="1:4">
      <c r="A15" s="181"/>
      <c r="B15" s="70"/>
      <c r="C15" s="60" t="s">
        <v>146</v>
      </c>
      <c r="D15" s="150">
        <v>6040297.26</v>
      </c>
    </row>
    <row r="16" ht="16.5" customHeight="1" spans="1:4">
      <c r="A16" s="181"/>
      <c r="B16" s="70"/>
      <c r="C16" s="60" t="s">
        <v>147</v>
      </c>
      <c r="D16" s="150"/>
    </row>
    <row r="17" ht="16.5" customHeight="1" spans="1:4">
      <c r="A17" s="181"/>
      <c r="B17" s="70"/>
      <c r="C17" s="60" t="s">
        <v>148</v>
      </c>
      <c r="D17" s="150"/>
    </row>
    <row r="18" ht="16.5" customHeight="1" spans="1:4">
      <c r="A18" s="181"/>
      <c r="B18" s="70"/>
      <c r="C18" s="60" t="s">
        <v>149</v>
      </c>
      <c r="D18" s="150"/>
    </row>
    <row r="19" ht="16.5" customHeight="1" spans="1:4">
      <c r="A19" s="181"/>
      <c r="B19" s="70"/>
      <c r="C19" s="60" t="s">
        <v>150</v>
      </c>
      <c r="D19" s="150"/>
    </row>
    <row r="20" ht="16.5" customHeight="1" spans="1:4">
      <c r="A20" s="181"/>
      <c r="B20" s="70"/>
      <c r="C20" s="60" t="s">
        <v>151</v>
      </c>
      <c r="D20" s="150"/>
    </row>
    <row r="21" ht="16.5" customHeight="1" spans="1:4">
      <c r="A21" s="181"/>
      <c r="B21" s="70"/>
      <c r="C21" s="60" t="s">
        <v>152</v>
      </c>
      <c r="D21" s="150"/>
    </row>
    <row r="22" ht="16.5" customHeight="1" spans="1:4">
      <c r="A22" s="181"/>
      <c r="B22" s="70"/>
      <c r="C22" s="60" t="s">
        <v>153</v>
      </c>
      <c r="D22" s="150"/>
    </row>
    <row r="23" ht="16.5" customHeight="1" spans="1:4">
      <c r="A23" s="181"/>
      <c r="B23" s="70"/>
      <c r="C23" s="60" t="s">
        <v>154</v>
      </c>
      <c r="D23" s="150"/>
    </row>
    <row r="24" ht="16.5" customHeight="1" spans="1:4">
      <c r="A24" s="181"/>
      <c r="B24" s="70"/>
      <c r="C24" s="60" t="s">
        <v>155</v>
      </c>
      <c r="D24" s="150"/>
    </row>
    <row r="25" ht="16.5" customHeight="1" spans="1:4">
      <c r="A25" s="181"/>
      <c r="B25" s="70"/>
      <c r="C25" s="60" t="s">
        <v>156</v>
      </c>
      <c r="D25" s="150">
        <v>522508.68</v>
      </c>
    </row>
    <row r="26" ht="16.5" customHeight="1" spans="1:4">
      <c r="A26" s="181"/>
      <c r="B26" s="70"/>
      <c r="C26" s="60" t="s">
        <v>157</v>
      </c>
      <c r="D26" s="150"/>
    </row>
    <row r="27" ht="16.5" customHeight="1" spans="1:4">
      <c r="A27" s="181"/>
      <c r="B27" s="70"/>
      <c r="C27" s="60" t="s">
        <v>158</v>
      </c>
      <c r="D27" s="150"/>
    </row>
    <row r="28" ht="16.5" customHeight="1" spans="1:4">
      <c r="A28" s="181"/>
      <c r="B28" s="70"/>
      <c r="C28" s="60" t="s">
        <v>159</v>
      </c>
      <c r="D28" s="150"/>
    </row>
    <row r="29" ht="16.5" customHeight="1" spans="1:4">
      <c r="A29" s="181"/>
      <c r="B29" s="70"/>
      <c r="C29" s="60" t="s">
        <v>160</v>
      </c>
      <c r="D29" s="150"/>
    </row>
    <row r="30" ht="16.5" customHeight="1" spans="1:4">
      <c r="A30" s="181"/>
      <c r="B30" s="70"/>
      <c r="C30" s="60" t="s">
        <v>161</v>
      </c>
      <c r="D30" s="150"/>
    </row>
    <row r="31" ht="16.5" customHeight="1" spans="1:4">
      <c r="A31" s="181"/>
      <c r="B31" s="70"/>
      <c r="C31" s="156" t="s">
        <v>162</v>
      </c>
      <c r="D31" s="150"/>
    </row>
    <row r="32" ht="16.5" customHeight="1" spans="1:4">
      <c r="A32" s="181"/>
      <c r="B32" s="70"/>
      <c r="C32" s="156" t="s">
        <v>163</v>
      </c>
      <c r="D32" s="150"/>
    </row>
    <row r="33" ht="16.5" customHeight="1" spans="1:4">
      <c r="A33" s="181"/>
      <c r="B33" s="70"/>
      <c r="C33" s="28" t="s">
        <v>164</v>
      </c>
      <c r="D33" s="150"/>
    </row>
    <row r="34" ht="15" customHeight="1" spans="1:4">
      <c r="A34" s="182" t="s">
        <v>50</v>
      </c>
      <c r="B34" s="183">
        <v>7269468.18</v>
      </c>
      <c r="C34" s="182" t="s">
        <v>51</v>
      </c>
      <c r="D34" s="183">
        <v>7269468.18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workbookViewId="0">
      <selection activeCell="A1" sqref="$A1:$XFD1048576"/>
    </sheetView>
  </sheetViews>
  <sheetFormatPr defaultColWidth="9.14166666666667" defaultRowHeight="14.25" customHeight="1" outlineLevelCol="6"/>
  <cols>
    <col min="1" max="1" width="20.1416666666667" style="1" customWidth="1"/>
    <col min="2" max="2" width="44" style="1" customWidth="1"/>
    <col min="3" max="7" width="24.1416666666667" style="1" customWidth="1"/>
    <col min="8" max="16384" width="9.14166666666667" style="1"/>
  </cols>
  <sheetData>
    <row r="1" customHeight="1" spans="4:7">
      <c r="D1" s="145"/>
      <c r="F1" s="62"/>
      <c r="G1" s="151" t="s">
        <v>165</v>
      </c>
    </row>
    <row r="2" ht="41.25" customHeight="1" spans="1:7">
      <c r="A2" s="134" t="str">
        <f>"2026"&amp;"年一般公共预算支出预算表（按功能科目分类）"</f>
        <v>2026年一般公共预算支出预算表（按功能科目分类）</v>
      </c>
      <c r="B2" s="134"/>
      <c r="C2" s="134"/>
      <c r="D2" s="134"/>
      <c r="E2" s="134"/>
      <c r="F2" s="134"/>
      <c r="G2" s="134"/>
    </row>
    <row r="3" ht="18" customHeight="1" spans="1:7">
      <c r="A3" s="5" t="str">
        <f>"单位名称："&amp;"寻甸回族彝族自治县功山镇中心卫生院"</f>
        <v>单位名称：寻甸回族彝族自治县功山镇中心卫生院</v>
      </c>
      <c r="F3" s="130"/>
      <c r="G3" s="151" t="s">
        <v>1</v>
      </c>
    </row>
    <row r="4" ht="20.25" customHeight="1" spans="1:7">
      <c r="A4" s="172" t="s">
        <v>166</v>
      </c>
      <c r="B4" s="173"/>
      <c r="C4" s="135" t="s">
        <v>55</v>
      </c>
      <c r="D4" s="161" t="s">
        <v>75</v>
      </c>
      <c r="E4" s="12"/>
      <c r="F4" s="13"/>
      <c r="G4" s="147" t="s">
        <v>76</v>
      </c>
    </row>
    <row r="5" ht="20.25" customHeight="1" spans="1:7">
      <c r="A5" s="174" t="s">
        <v>72</v>
      </c>
      <c r="B5" s="174" t="s">
        <v>73</v>
      </c>
      <c r="C5" s="19"/>
      <c r="D5" s="140" t="s">
        <v>57</v>
      </c>
      <c r="E5" s="140" t="s">
        <v>167</v>
      </c>
      <c r="F5" s="140" t="s">
        <v>168</v>
      </c>
      <c r="G5" s="149"/>
    </row>
    <row r="6" ht="15" customHeight="1" spans="1:7">
      <c r="A6" s="51" t="s">
        <v>82</v>
      </c>
      <c r="B6" s="51" t="s">
        <v>83</v>
      </c>
      <c r="C6" s="51" t="s">
        <v>84</v>
      </c>
      <c r="D6" s="51" t="s">
        <v>85</v>
      </c>
      <c r="E6" s="51" t="s">
        <v>86</v>
      </c>
      <c r="F6" s="51" t="s">
        <v>87</v>
      </c>
      <c r="G6" s="51" t="s">
        <v>88</v>
      </c>
    </row>
    <row r="7" ht="18" customHeight="1" spans="1:7">
      <c r="A7" s="28" t="s">
        <v>97</v>
      </c>
      <c r="B7" s="28" t="s">
        <v>98</v>
      </c>
      <c r="C7" s="70">
        <v>706662.24</v>
      </c>
      <c r="D7" s="70">
        <v>696678.24</v>
      </c>
      <c r="E7" s="70">
        <v>696678.24</v>
      </c>
      <c r="F7" s="70"/>
      <c r="G7" s="70">
        <v>9984</v>
      </c>
    </row>
    <row r="8" ht="18" customHeight="1" spans="1:7">
      <c r="A8" s="144" t="s">
        <v>99</v>
      </c>
      <c r="B8" s="144" t="s">
        <v>100</v>
      </c>
      <c r="C8" s="70">
        <v>696678.24</v>
      </c>
      <c r="D8" s="70">
        <v>696678.24</v>
      </c>
      <c r="E8" s="70">
        <v>696678.24</v>
      </c>
      <c r="F8" s="70"/>
      <c r="G8" s="70"/>
    </row>
    <row r="9" ht="18" customHeight="1" spans="1:7">
      <c r="A9" s="175" t="s">
        <v>101</v>
      </c>
      <c r="B9" s="175" t="s">
        <v>102</v>
      </c>
      <c r="C9" s="70">
        <v>696678.24</v>
      </c>
      <c r="D9" s="70">
        <v>696678.24</v>
      </c>
      <c r="E9" s="70">
        <v>696678.24</v>
      </c>
      <c r="F9" s="70"/>
      <c r="G9" s="70"/>
    </row>
    <row r="10" ht="18" customHeight="1" spans="1:7">
      <c r="A10" s="144" t="s">
        <v>103</v>
      </c>
      <c r="B10" s="144" t="s">
        <v>104</v>
      </c>
      <c r="C10" s="70">
        <v>9984</v>
      </c>
      <c r="D10" s="70"/>
      <c r="E10" s="70"/>
      <c r="F10" s="70"/>
      <c r="G10" s="70">
        <v>9984</v>
      </c>
    </row>
    <row r="11" ht="18" customHeight="1" spans="1:7">
      <c r="A11" s="175">
        <v>2080801</v>
      </c>
      <c r="B11" s="175" t="s">
        <v>106</v>
      </c>
      <c r="C11" s="70">
        <v>9984</v>
      </c>
      <c r="D11" s="70"/>
      <c r="E11" s="70"/>
      <c r="F11" s="70"/>
      <c r="G11" s="70">
        <v>9984</v>
      </c>
    </row>
    <row r="12" ht="18" customHeight="1" spans="1:7">
      <c r="A12" s="28" t="s">
        <v>107</v>
      </c>
      <c r="B12" s="28" t="s">
        <v>108</v>
      </c>
      <c r="C12" s="70">
        <v>6040297.26</v>
      </c>
      <c r="D12" s="70">
        <v>5604207.17</v>
      </c>
      <c r="E12" s="70">
        <v>5604207.17</v>
      </c>
      <c r="F12" s="70"/>
      <c r="G12" s="70">
        <v>436090.09</v>
      </c>
    </row>
    <row r="13" ht="18" customHeight="1" spans="1:7">
      <c r="A13" s="144" t="s">
        <v>109</v>
      </c>
      <c r="B13" s="144" t="s">
        <v>110</v>
      </c>
      <c r="C13" s="70">
        <v>4971599</v>
      </c>
      <c r="D13" s="70">
        <v>4971599</v>
      </c>
      <c r="E13" s="70">
        <v>4971599</v>
      </c>
      <c r="F13" s="70"/>
      <c r="G13" s="70"/>
    </row>
    <row r="14" ht="18" customHeight="1" spans="1:7">
      <c r="A14" s="175" t="s">
        <v>111</v>
      </c>
      <c r="B14" s="175" t="s">
        <v>112</v>
      </c>
      <c r="C14" s="70">
        <v>4971599</v>
      </c>
      <c r="D14" s="70">
        <v>4971599</v>
      </c>
      <c r="E14" s="70">
        <v>4971599</v>
      </c>
      <c r="F14" s="70"/>
      <c r="G14" s="70"/>
    </row>
    <row r="15" ht="18" customHeight="1" spans="1:7">
      <c r="A15" s="144" t="s">
        <v>113</v>
      </c>
      <c r="B15" s="144" t="s">
        <v>114</v>
      </c>
      <c r="C15" s="70">
        <v>436090.09</v>
      </c>
      <c r="D15" s="70"/>
      <c r="E15" s="70"/>
      <c r="F15" s="70"/>
      <c r="G15" s="70">
        <v>436090.09</v>
      </c>
    </row>
    <row r="16" ht="18" customHeight="1" spans="1:7">
      <c r="A16" s="175" t="s">
        <v>115</v>
      </c>
      <c r="B16" s="175" t="s">
        <v>116</v>
      </c>
      <c r="C16" s="70">
        <v>436090.09</v>
      </c>
      <c r="D16" s="70"/>
      <c r="E16" s="70"/>
      <c r="F16" s="70"/>
      <c r="G16" s="70">
        <v>436090.09</v>
      </c>
    </row>
    <row r="17" ht="18" customHeight="1" spans="1:7">
      <c r="A17" s="175" t="s">
        <v>169</v>
      </c>
      <c r="B17" s="175" t="s">
        <v>170</v>
      </c>
      <c r="C17" s="70"/>
      <c r="D17" s="70"/>
      <c r="E17" s="70"/>
      <c r="F17" s="70"/>
      <c r="G17" s="70"/>
    </row>
    <row r="18" ht="18" customHeight="1" spans="1:7">
      <c r="A18" s="144" t="s">
        <v>117</v>
      </c>
      <c r="B18" s="144" t="s">
        <v>118</v>
      </c>
      <c r="C18" s="70">
        <v>632608.17</v>
      </c>
      <c r="D18" s="70">
        <v>632608.17</v>
      </c>
      <c r="E18" s="70">
        <v>632608.17</v>
      </c>
      <c r="F18" s="70"/>
      <c r="G18" s="70"/>
    </row>
    <row r="19" ht="18" customHeight="1" spans="1:7">
      <c r="A19" s="175" t="s">
        <v>119</v>
      </c>
      <c r="B19" s="175" t="s">
        <v>120</v>
      </c>
      <c r="C19" s="70">
        <v>397805.66</v>
      </c>
      <c r="D19" s="70">
        <v>397805.66</v>
      </c>
      <c r="E19" s="70">
        <v>397805.66</v>
      </c>
      <c r="F19" s="70"/>
      <c r="G19" s="70"/>
    </row>
    <row r="20" ht="18" customHeight="1" spans="1:7">
      <c r="A20" s="175" t="s">
        <v>121</v>
      </c>
      <c r="B20" s="175" t="s">
        <v>122</v>
      </c>
      <c r="C20" s="70">
        <v>200911.95</v>
      </c>
      <c r="D20" s="70">
        <v>200911.95</v>
      </c>
      <c r="E20" s="70">
        <v>200911.95</v>
      </c>
      <c r="F20" s="70"/>
      <c r="G20" s="70"/>
    </row>
    <row r="21" ht="18" customHeight="1" spans="1:7">
      <c r="A21" s="175" t="s">
        <v>123</v>
      </c>
      <c r="B21" s="175" t="s">
        <v>124</v>
      </c>
      <c r="C21" s="70">
        <v>33890.56</v>
      </c>
      <c r="D21" s="70">
        <v>33890.56</v>
      </c>
      <c r="E21" s="70">
        <v>33890.56</v>
      </c>
      <c r="F21" s="70"/>
      <c r="G21" s="70"/>
    </row>
    <row r="22" ht="18" customHeight="1" spans="1:7">
      <c r="A22" s="28" t="s">
        <v>125</v>
      </c>
      <c r="B22" s="28" t="s">
        <v>126</v>
      </c>
      <c r="C22" s="70">
        <v>522508.68</v>
      </c>
      <c r="D22" s="70">
        <v>522508.68</v>
      </c>
      <c r="E22" s="70">
        <v>522508.68</v>
      </c>
      <c r="F22" s="70"/>
      <c r="G22" s="70"/>
    </row>
    <row r="23" ht="18" customHeight="1" spans="1:7">
      <c r="A23" s="144" t="s">
        <v>127</v>
      </c>
      <c r="B23" s="144" t="s">
        <v>128</v>
      </c>
      <c r="C23" s="70">
        <v>522508.68</v>
      </c>
      <c r="D23" s="70">
        <v>522508.68</v>
      </c>
      <c r="E23" s="70">
        <v>522508.68</v>
      </c>
      <c r="F23" s="70"/>
      <c r="G23" s="70"/>
    </row>
    <row r="24" ht="18" customHeight="1" spans="1:7">
      <c r="A24" s="175" t="s">
        <v>129</v>
      </c>
      <c r="B24" s="175" t="s">
        <v>130</v>
      </c>
      <c r="C24" s="70">
        <v>522508.68</v>
      </c>
      <c r="D24" s="70">
        <v>522508.68</v>
      </c>
      <c r="E24" s="70">
        <v>522508.68</v>
      </c>
      <c r="F24" s="70"/>
      <c r="G24" s="70"/>
    </row>
    <row r="25" ht="18" customHeight="1" spans="1:7">
      <c r="A25" s="69" t="s">
        <v>171</v>
      </c>
      <c r="B25" s="176" t="s">
        <v>171</v>
      </c>
      <c r="C25" s="70">
        <v>7269468.18</v>
      </c>
      <c r="D25" s="70">
        <v>6823394.09</v>
      </c>
      <c r="E25" s="70">
        <v>6823394.09</v>
      </c>
      <c r="F25" s="70"/>
      <c r="G25" s="70">
        <v>446074.09</v>
      </c>
    </row>
  </sheetData>
  <mergeCells count="6">
    <mergeCell ref="A2:G2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opLeftCell="B1" workbookViewId="0">
      <selection activeCell="B1" sqref="$A1:$XFD1048576"/>
    </sheetView>
  </sheetViews>
  <sheetFormatPr defaultColWidth="10.425" defaultRowHeight="14.25" customHeight="1" outlineLevelRow="6" outlineLevelCol="5"/>
  <cols>
    <col min="1" max="6" width="28.1416666666667" style="1" customWidth="1"/>
    <col min="7" max="16384" width="10.425" style="1"/>
  </cols>
  <sheetData>
    <row r="1" customHeight="1" spans="1:6">
      <c r="A1" s="40"/>
      <c r="B1" s="40"/>
      <c r="C1" s="40"/>
      <c r="D1" s="40"/>
      <c r="E1" s="39"/>
      <c r="F1" s="167" t="s">
        <v>172</v>
      </c>
    </row>
    <row r="2" ht="41.25" customHeight="1" spans="1:6">
      <c r="A2" s="168" t="str">
        <f>"2026"&amp;"年一般公共预算“三公”经费支出预算表"</f>
        <v>2026年一般公共预算“三公”经费支出预算表</v>
      </c>
      <c r="B2" s="40"/>
      <c r="C2" s="40"/>
      <c r="D2" s="40"/>
      <c r="E2" s="39"/>
      <c r="F2" s="40"/>
    </row>
    <row r="3" customHeight="1" spans="1:6">
      <c r="A3" s="169" t="str">
        <f>"单位名称："&amp;"寻甸回族彝族自治县功山镇中心卫生院"</f>
        <v>单位名称：寻甸回族彝族自治县功山镇中心卫生院</v>
      </c>
      <c r="B3" s="170"/>
      <c r="D3" s="40"/>
      <c r="E3" s="39"/>
      <c r="F3" s="55" t="s">
        <v>1</v>
      </c>
    </row>
    <row r="4" ht="27" customHeight="1" spans="1:6">
      <c r="A4" s="44" t="s">
        <v>173</v>
      </c>
      <c r="B4" s="44" t="s">
        <v>174</v>
      </c>
      <c r="C4" s="44" t="s">
        <v>175</v>
      </c>
      <c r="D4" s="44"/>
      <c r="E4" s="33"/>
      <c r="F4" s="44" t="s">
        <v>176</v>
      </c>
    </row>
    <row r="5" ht="28.5" customHeight="1" spans="1:6">
      <c r="A5" s="171"/>
      <c r="B5" s="46"/>
      <c r="C5" s="33" t="s">
        <v>57</v>
      </c>
      <c r="D5" s="33" t="s">
        <v>177</v>
      </c>
      <c r="E5" s="33" t="s">
        <v>178</v>
      </c>
      <c r="F5" s="45"/>
    </row>
    <row r="6" ht="17.25" customHeight="1" spans="1:6">
      <c r="A6" s="48" t="s">
        <v>82</v>
      </c>
      <c r="B6" s="48" t="s">
        <v>83</v>
      </c>
      <c r="C6" s="48" t="s">
        <v>84</v>
      </c>
      <c r="D6" s="48" t="s">
        <v>85</v>
      </c>
      <c r="E6" s="48" t="s">
        <v>86</v>
      </c>
      <c r="F6" s="48" t="s">
        <v>87</v>
      </c>
    </row>
    <row r="7" ht="17.25" customHeight="1" spans="1:6">
      <c r="A7" s="70"/>
      <c r="B7" s="70"/>
      <c r="C7" s="70"/>
      <c r="D7" s="70"/>
      <c r="E7" s="70"/>
      <c r="F7" s="70"/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3"/>
  <sheetViews>
    <sheetView showZeros="0" topLeftCell="F1" workbookViewId="0">
      <selection activeCell="F1" sqref="$A1:$XFD1048576"/>
    </sheetView>
  </sheetViews>
  <sheetFormatPr defaultColWidth="9.14166666666667" defaultRowHeight="14.25" customHeight="1"/>
  <cols>
    <col min="1" max="2" width="32.85" style="1" customWidth="1"/>
    <col min="3" max="3" width="20.7083333333333" style="1" customWidth="1"/>
    <col min="4" max="4" width="31.2833333333333" style="1" customWidth="1"/>
    <col min="5" max="5" width="10.1416666666667" style="1" customWidth="1"/>
    <col min="6" max="6" width="17.575" style="1" customWidth="1"/>
    <col min="7" max="7" width="10.2833333333333" style="1" customWidth="1"/>
    <col min="8" max="8" width="23" style="1" customWidth="1"/>
    <col min="9" max="24" width="18.7083333333333" style="1" customWidth="1"/>
    <col min="25" max="16384" width="9.14166666666667" style="1"/>
  </cols>
  <sheetData>
    <row r="1" ht="13.5" customHeight="1" spans="2:24">
      <c r="B1" s="145"/>
      <c r="C1" s="152"/>
      <c r="E1" s="153"/>
      <c r="F1" s="153"/>
      <c r="G1" s="153"/>
      <c r="H1" s="153"/>
      <c r="I1" s="159"/>
      <c r="J1" s="159"/>
      <c r="K1" s="159"/>
      <c r="L1" s="159"/>
      <c r="M1" s="159"/>
      <c r="N1" s="159"/>
      <c r="R1" s="159"/>
      <c r="V1" s="152"/>
      <c r="X1" s="3" t="s">
        <v>179</v>
      </c>
    </row>
    <row r="2" ht="45.75" customHeight="1" spans="1:24">
      <c r="A2" s="57" t="str">
        <f>"2026"&amp;"年部门基本支出预算表"</f>
        <v>2026年部门基本支出预算表</v>
      </c>
      <c r="B2" s="4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4"/>
      <c r="P2" s="4"/>
      <c r="Q2" s="4"/>
      <c r="R2" s="57"/>
      <c r="S2" s="57"/>
      <c r="T2" s="57"/>
      <c r="U2" s="57"/>
      <c r="V2" s="57"/>
      <c r="W2" s="57"/>
      <c r="X2" s="57"/>
    </row>
    <row r="3" ht="18.75" customHeight="1" spans="1:24">
      <c r="A3" s="5" t="str">
        <f>"单位名称："&amp;"寻甸回族彝族自治县功山镇中心卫生院"</f>
        <v>单位名称：寻甸回族彝族自治县功山镇中心卫生院</v>
      </c>
      <c r="B3" s="6"/>
      <c r="C3" s="154"/>
      <c r="D3" s="154"/>
      <c r="E3" s="154"/>
      <c r="F3" s="154"/>
      <c r="G3" s="154"/>
      <c r="H3" s="154"/>
      <c r="I3" s="160"/>
      <c r="J3" s="160"/>
      <c r="K3" s="160"/>
      <c r="L3" s="160"/>
      <c r="M3" s="160"/>
      <c r="N3" s="160"/>
      <c r="O3" s="7"/>
      <c r="P3" s="7"/>
      <c r="Q3" s="7"/>
      <c r="R3" s="160"/>
      <c r="V3" s="152"/>
      <c r="X3" s="3" t="s">
        <v>1</v>
      </c>
    </row>
    <row r="4" ht="18" customHeight="1" spans="1:24">
      <c r="A4" s="9" t="s">
        <v>180</v>
      </c>
      <c r="B4" s="9" t="s">
        <v>181</v>
      </c>
      <c r="C4" s="9" t="s">
        <v>182</v>
      </c>
      <c r="D4" s="9" t="s">
        <v>183</v>
      </c>
      <c r="E4" s="9" t="s">
        <v>184</v>
      </c>
      <c r="F4" s="9" t="s">
        <v>185</v>
      </c>
      <c r="G4" s="9" t="s">
        <v>186</v>
      </c>
      <c r="H4" s="9" t="s">
        <v>187</v>
      </c>
      <c r="I4" s="161" t="s">
        <v>188</v>
      </c>
      <c r="J4" s="71" t="s">
        <v>188</v>
      </c>
      <c r="K4" s="71"/>
      <c r="L4" s="71"/>
      <c r="M4" s="71"/>
      <c r="N4" s="71"/>
      <c r="O4" s="12"/>
      <c r="P4" s="12"/>
      <c r="Q4" s="12"/>
      <c r="R4" s="165" t="s">
        <v>61</v>
      </c>
      <c r="S4" s="71" t="s">
        <v>62</v>
      </c>
      <c r="T4" s="71"/>
      <c r="U4" s="71"/>
      <c r="V4" s="71"/>
      <c r="W4" s="71"/>
      <c r="X4" s="72"/>
    </row>
    <row r="5" ht="18" customHeight="1" spans="1:24">
      <c r="A5" s="14"/>
      <c r="B5" s="27"/>
      <c r="C5" s="137"/>
      <c r="D5" s="14"/>
      <c r="E5" s="14"/>
      <c r="F5" s="14"/>
      <c r="G5" s="14"/>
      <c r="H5" s="14"/>
      <c r="I5" s="135" t="s">
        <v>189</v>
      </c>
      <c r="J5" s="161" t="s">
        <v>58</v>
      </c>
      <c r="K5" s="71"/>
      <c r="L5" s="71"/>
      <c r="M5" s="71"/>
      <c r="N5" s="72"/>
      <c r="O5" s="11" t="s">
        <v>190</v>
      </c>
      <c r="P5" s="12"/>
      <c r="Q5" s="13"/>
      <c r="R5" s="9" t="s">
        <v>61</v>
      </c>
      <c r="S5" s="161" t="s">
        <v>62</v>
      </c>
      <c r="T5" s="165" t="s">
        <v>64</v>
      </c>
      <c r="U5" s="71" t="s">
        <v>62</v>
      </c>
      <c r="V5" s="165" t="s">
        <v>66</v>
      </c>
      <c r="W5" s="165" t="s">
        <v>67</v>
      </c>
      <c r="X5" s="166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62" t="s">
        <v>191</v>
      </c>
      <c r="K6" s="9" t="s">
        <v>192</v>
      </c>
      <c r="L6" s="9" t="s">
        <v>193</v>
      </c>
      <c r="M6" s="9" t="s">
        <v>194</v>
      </c>
      <c r="N6" s="9" t="s">
        <v>195</v>
      </c>
      <c r="O6" s="9" t="s">
        <v>58</v>
      </c>
      <c r="P6" s="9" t="s">
        <v>59</v>
      </c>
      <c r="Q6" s="9" t="s">
        <v>60</v>
      </c>
      <c r="R6" s="27"/>
      <c r="S6" s="9" t="s">
        <v>57</v>
      </c>
      <c r="T6" s="9" t="s">
        <v>64</v>
      </c>
      <c r="U6" s="9" t="s">
        <v>196</v>
      </c>
      <c r="V6" s="9" t="s">
        <v>66</v>
      </c>
      <c r="W6" s="9" t="s">
        <v>67</v>
      </c>
      <c r="X6" s="9" t="s">
        <v>68</v>
      </c>
    </row>
    <row r="7" ht="37.5" customHeight="1" spans="1:24">
      <c r="A7" s="155"/>
      <c r="B7" s="19"/>
      <c r="C7" s="155"/>
      <c r="D7" s="155"/>
      <c r="E7" s="155"/>
      <c r="F7" s="155"/>
      <c r="G7" s="155"/>
      <c r="H7" s="155"/>
      <c r="I7" s="155"/>
      <c r="J7" s="163" t="s">
        <v>57</v>
      </c>
      <c r="K7" s="17" t="s">
        <v>197</v>
      </c>
      <c r="L7" s="17" t="s">
        <v>193</v>
      </c>
      <c r="M7" s="17" t="s">
        <v>194</v>
      </c>
      <c r="N7" s="17" t="s">
        <v>195</v>
      </c>
      <c r="O7" s="17" t="s">
        <v>193</v>
      </c>
      <c r="P7" s="17" t="s">
        <v>194</v>
      </c>
      <c r="Q7" s="17" t="s">
        <v>195</v>
      </c>
      <c r="R7" s="17" t="s">
        <v>61</v>
      </c>
      <c r="S7" s="17" t="s">
        <v>57</v>
      </c>
      <c r="T7" s="17" t="s">
        <v>64</v>
      </c>
      <c r="U7" s="17" t="s">
        <v>196</v>
      </c>
      <c r="V7" s="17" t="s">
        <v>66</v>
      </c>
      <c r="W7" s="17" t="s">
        <v>67</v>
      </c>
      <c r="X7" s="17" t="s">
        <v>68</v>
      </c>
    </row>
    <row r="8" customHeight="1" spans="1:24">
      <c r="A8" s="33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  <c r="R8" s="33">
        <v>18</v>
      </c>
      <c r="S8" s="33">
        <v>19</v>
      </c>
      <c r="T8" s="33">
        <v>20</v>
      </c>
      <c r="U8" s="33">
        <v>21</v>
      </c>
      <c r="V8" s="33">
        <v>22</v>
      </c>
      <c r="W8" s="33">
        <v>23</v>
      </c>
      <c r="X8" s="33">
        <v>24</v>
      </c>
    </row>
    <row r="9" ht="20.25" customHeight="1" spans="1:24">
      <c r="A9" s="156" t="s">
        <v>198</v>
      </c>
      <c r="B9" s="156" t="s">
        <v>70</v>
      </c>
      <c r="C9" s="156" t="s">
        <v>199</v>
      </c>
      <c r="D9" s="156" t="s">
        <v>200</v>
      </c>
      <c r="E9" s="156" t="s">
        <v>111</v>
      </c>
      <c r="F9" s="156" t="s">
        <v>112</v>
      </c>
      <c r="G9" s="156" t="s">
        <v>201</v>
      </c>
      <c r="H9" s="156" t="s">
        <v>202</v>
      </c>
      <c r="I9" s="70">
        <v>1714932</v>
      </c>
      <c r="J9" s="70">
        <v>1714932</v>
      </c>
      <c r="K9" s="70"/>
      <c r="L9" s="70"/>
      <c r="M9" s="150">
        <v>1714932</v>
      </c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</row>
    <row r="10" ht="20.25" customHeight="1" spans="1:24">
      <c r="A10" s="156" t="s">
        <v>198</v>
      </c>
      <c r="B10" s="156" t="s">
        <v>70</v>
      </c>
      <c r="C10" s="156" t="s">
        <v>199</v>
      </c>
      <c r="D10" s="156" t="s">
        <v>200</v>
      </c>
      <c r="E10" s="156" t="s">
        <v>111</v>
      </c>
      <c r="F10" s="156" t="s">
        <v>112</v>
      </c>
      <c r="G10" s="156" t="s">
        <v>203</v>
      </c>
      <c r="H10" s="156" t="s">
        <v>204</v>
      </c>
      <c r="I10" s="70">
        <v>210000</v>
      </c>
      <c r="J10" s="70">
        <v>210000</v>
      </c>
      <c r="K10" s="164"/>
      <c r="L10" s="164"/>
      <c r="M10" s="150">
        <v>210000</v>
      </c>
      <c r="N10" s="164"/>
      <c r="O10" s="70"/>
      <c r="P10" s="70"/>
      <c r="Q10" s="70"/>
      <c r="R10" s="70"/>
      <c r="S10" s="70"/>
      <c r="T10" s="70"/>
      <c r="U10" s="70"/>
      <c r="V10" s="70"/>
      <c r="W10" s="70"/>
      <c r="X10" s="70"/>
    </row>
    <row r="11" ht="20.25" customHeight="1" spans="1:24">
      <c r="A11" s="156" t="s">
        <v>198</v>
      </c>
      <c r="B11" s="156" t="s">
        <v>70</v>
      </c>
      <c r="C11" s="156" t="s">
        <v>199</v>
      </c>
      <c r="D11" s="156" t="s">
        <v>200</v>
      </c>
      <c r="E11" s="156" t="s">
        <v>111</v>
      </c>
      <c r="F11" s="156" t="s">
        <v>112</v>
      </c>
      <c r="G11" s="156" t="s">
        <v>203</v>
      </c>
      <c r="H11" s="156" t="s">
        <v>204</v>
      </c>
      <c r="I11" s="70">
        <v>232536</v>
      </c>
      <c r="J11" s="70">
        <v>232536</v>
      </c>
      <c r="K11" s="164"/>
      <c r="L11" s="164"/>
      <c r="M11" s="150">
        <v>232536</v>
      </c>
      <c r="N11" s="164"/>
      <c r="O11" s="70"/>
      <c r="P11" s="70"/>
      <c r="Q11" s="70"/>
      <c r="R11" s="70"/>
      <c r="S11" s="70"/>
      <c r="T11" s="70"/>
      <c r="U11" s="70"/>
      <c r="V11" s="70"/>
      <c r="W11" s="70"/>
      <c r="X11" s="70"/>
    </row>
    <row r="12" ht="20.25" customHeight="1" spans="1:24">
      <c r="A12" s="156" t="s">
        <v>198</v>
      </c>
      <c r="B12" s="156" t="s">
        <v>70</v>
      </c>
      <c r="C12" s="156" t="s">
        <v>199</v>
      </c>
      <c r="D12" s="156" t="s">
        <v>200</v>
      </c>
      <c r="E12" s="156" t="s">
        <v>111</v>
      </c>
      <c r="F12" s="156" t="s">
        <v>112</v>
      </c>
      <c r="G12" s="156" t="s">
        <v>205</v>
      </c>
      <c r="H12" s="156" t="s">
        <v>206</v>
      </c>
      <c r="I12" s="70">
        <v>150911</v>
      </c>
      <c r="J12" s="70">
        <v>150911</v>
      </c>
      <c r="K12" s="164"/>
      <c r="L12" s="164"/>
      <c r="M12" s="150">
        <v>150911</v>
      </c>
      <c r="N12" s="164"/>
      <c r="O12" s="70"/>
      <c r="P12" s="70"/>
      <c r="Q12" s="70"/>
      <c r="R12" s="70"/>
      <c r="S12" s="70"/>
      <c r="T12" s="70"/>
      <c r="U12" s="70"/>
      <c r="V12" s="70"/>
      <c r="W12" s="70"/>
      <c r="X12" s="70"/>
    </row>
    <row r="13" ht="20.25" customHeight="1" spans="1:24">
      <c r="A13" s="156" t="s">
        <v>198</v>
      </c>
      <c r="B13" s="156" t="s">
        <v>70</v>
      </c>
      <c r="C13" s="156" t="s">
        <v>199</v>
      </c>
      <c r="D13" s="156" t="s">
        <v>200</v>
      </c>
      <c r="E13" s="156" t="s">
        <v>111</v>
      </c>
      <c r="F13" s="156" t="s">
        <v>112</v>
      </c>
      <c r="G13" s="156" t="s">
        <v>205</v>
      </c>
      <c r="H13" s="156" t="s">
        <v>206</v>
      </c>
      <c r="I13" s="70">
        <v>1198620</v>
      </c>
      <c r="J13" s="70">
        <v>1198620</v>
      </c>
      <c r="K13" s="164"/>
      <c r="L13" s="164"/>
      <c r="M13" s="150">
        <v>1198620</v>
      </c>
      <c r="N13" s="164"/>
      <c r="O13" s="70"/>
      <c r="P13" s="70"/>
      <c r="Q13" s="70"/>
      <c r="R13" s="70"/>
      <c r="S13" s="70"/>
      <c r="T13" s="70"/>
      <c r="U13" s="70"/>
      <c r="V13" s="70"/>
      <c r="W13" s="70"/>
      <c r="X13" s="70"/>
    </row>
    <row r="14" ht="20.25" customHeight="1" spans="1:24">
      <c r="A14" s="156" t="s">
        <v>198</v>
      </c>
      <c r="B14" s="156" t="s">
        <v>70</v>
      </c>
      <c r="C14" s="156" t="s">
        <v>199</v>
      </c>
      <c r="D14" s="156" t="s">
        <v>200</v>
      </c>
      <c r="E14" s="156" t="s">
        <v>111</v>
      </c>
      <c r="F14" s="156" t="s">
        <v>112</v>
      </c>
      <c r="G14" s="156" t="s">
        <v>205</v>
      </c>
      <c r="H14" s="156" t="s">
        <v>206</v>
      </c>
      <c r="I14" s="70">
        <v>729240</v>
      </c>
      <c r="J14" s="70">
        <v>729240</v>
      </c>
      <c r="K14" s="164"/>
      <c r="L14" s="164"/>
      <c r="M14" s="150">
        <v>729240</v>
      </c>
      <c r="N14" s="164"/>
      <c r="O14" s="70"/>
      <c r="P14" s="70"/>
      <c r="Q14" s="70"/>
      <c r="R14" s="70"/>
      <c r="S14" s="70"/>
      <c r="T14" s="70"/>
      <c r="U14" s="70"/>
      <c r="V14" s="70"/>
      <c r="W14" s="70"/>
      <c r="X14" s="70"/>
    </row>
    <row r="15" ht="20.25" customHeight="1" spans="1:24">
      <c r="A15" s="156" t="s">
        <v>198</v>
      </c>
      <c r="B15" s="156" t="s">
        <v>70</v>
      </c>
      <c r="C15" s="156" t="s">
        <v>207</v>
      </c>
      <c r="D15" s="156" t="s">
        <v>208</v>
      </c>
      <c r="E15" s="156" t="s">
        <v>101</v>
      </c>
      <c r="F15" s="156" t="s">
        <v>102</v>
      </c>
      <c r="G15" s="156" t="s">
        <v>209</v>
      </c>
      <c r="H15" s="156" t="s">
        <v>210</v>
      </c>
      <c r="I15" s="70">
        <v>696678.24</v>
      </c>
      <c r="J15" s="70">
        <v>696678.24</v>
      </c>
      <c r="K15" s="164"/>
      <c r="L15" s="164"/>
      <c r="M15" s="150">
        <v>696678.24</v>
      </c>
      <c r="N15" s="164"/>
      <c r="O15" s="70"/>
      <c r="P15" s="70"/>
      <c r="Q15" s="70"/>
      <c r="R15" s="70"/>
      <c r="S15" s="70"/>
      <c r="T15" s="70"/>
      <c r="U15" s="70"/>
      <c r="V15" s="70"/>
      <c r="W15" s="70"/>
      <c r="X15" s="70"/>
    </row>
    <row r="16" ht="20.25" customHeight="1" spans="1:24">
      <c r="A16" s="156" t="s">
        <v>198</v>
      </c>
      <c r="B16" s="156" t="s">
        <v>70</v>
      </c>
      <c r="C16" s="156" t="s">
        <v>207</v>
      </c>
      <c r="D16" s="156" t="s">
        <v>208</v>
      </c>
      <c r="E16" s="156" t="s">
        <v>119</v>
      </c>
      <c r="F16" s="156" t="s">
        <v>120</v>
      </c>
      <c r="G16" s="156" t="s">
        <v>211</v>
      </c>
      <c r="H16" s="156" t="s">
        <v>212</v>
      </c>
      <c r="I16" s="70">
        <v>397805.66</v>
      </c>
      <c r="J16" s="70">
        <v>397805.66</v>
      </c>
      <c r="K16" s="164"/>
      <c r="L16" s="164"/>
      <c r="M16" s="150">
        <v>397805.66</v>
      </c>
      <c r="N16" s="164"/>
      <c r="O16" s="70"/>
      <c r="P16" s="70"/>
      <c r="Q16" s="70"/>
      <c r="R16" s="70"/>
      <c r="S16" s="70"/>
      <c r="T16" s="70"/>
      <c r="U16" s="70"/>
      <c r="V16" s="70"/>
      <c r="W16" s="70"/>
      <c r="X16" s="70"/>
    </row>
    <row r="17" ht="20.25" customHeight="1" spans="1:24">
      <c r="A17" s="156" t="s">
        <v>198</v>
      </c>
      <c r="B17" s="156" t="s">
        <v>70</v>
      </c>
      <c r="C17" s="156" t="s">
        <v>207</v>
      </c>
      <c r="D17" s="156" t="s">
        <v>208</v>
      </c>
      <c r="E17" s="156" t="s">
        <v>121</v>
      </c>
      <c r="F17" s="156" t="s">
        <v>122</v>
      </c>
      <c r="G17" s="156" t="s">
        <v>213</v>
      </c>
      <c r="H17" s="156" t="s">
        <v>214</v>
      </c>
      <c r="I17" s="70">
        <v>200911.95</v>
      </c>
      <c r="J17" s="70">
        <v>200911.95</v>
      </c>
      <c r="K17" s="164"/>
      <c r="L17" s="164"/>
      <c r="M17" s="150">
        <v>200911.95</v>
      </c>
      <c r="N17" s="164"/>
      <c r="O17" s="70"/>
      <c r="P17" s="70"/>
      <c r="Q17" s="70"/>
      <c r="R17" s="70"/>
      <c r="S17" s="70"/>
      <c r="T17" s="70"/>
      <c r="U17" s="70"/>
      <c r="V17" s="70"/>
      <c r="W17" s="70"/>
      <c r="X17" s="70"/>
    </row>
    <row r="18" ht="20.25" customHeight="1" spans="1:24">
      <c r="A18" s="156" t="s">
        <v>198</v>
      </c>
      <c r="B18" s="156" t="s">
        <v>70</v>
      </c>
      <c r="C18" s="156" t="s">
        <v>207</v>
      </c>
      <c r="D18" s="156" t="s">
        <v>208</v>
      </c>
      <c r="E18" s="156" t="s">
        <v>111</v>
      </c>
      <c r="F18" s="156" t="s">
        <v>112</v>
      </c>
      <c r="G18" s="156" t="s">
        <v>215</v>
      </c>
      <c r="H18" s="156" t="s">
        <v>216</v>
      </c>
      <c r="I18" s="70">
        <v>15360</v>
      </c>
      <c r="J18" s="70">
        <v>15360</v>
      </c>
      <c r="K18" s="164"/>
      <c r="L18" s="164"/>
      <c r="M18" s="150">
        <v>15360</v>
      </c>
      <c r="N18" s="164"/>
      <c r="O18" s="70"/>
      <c r="P18" s="70"/>
      <c r="Q18" s="70"/>
      <c r="R18" s="70"/>
      <c r="S18" s="70"/>
      <c r="T18" s="70"/>
      <c r="U18" s="70"/>
      <c r="V18" s="70"/>
      <c r="W18" s="70"/>
      <c r="X18" s="70"/>
    </row>
    <row r="19" ht="20.25" customHeight="1" spans="1:24">
      <c r="A19" s="156" t="s">
        <v>198</v>
      </c>
      <c r="B19" s="156" t="s">
        <v>70</v>
      </c>
      <c r="C19" s="156" t="s">
        <v>207</v>
      </c>
      <c r="D19" s="156" t="s">
        <v>208</v>
      </c>
      <c r="E19" s="156" t="s">
        <v>123</v>
      </c>
      <c r="F19" s="156" t="s">
        <v>124</v>
      </c>
      <c r="G19" s="156" t="s">
        <v>215</v>
      </c>
      <c r="H19" s="156" t="s">
        <v>216</v>
      </c>
      <c r="I19" s="70">
        <v>17416.96</v>
      </c>
      <c r="J19" s="70">
        <v>17416.96</v>
      </c>
      <c r="K19" s="164"/>
      <c r="L19" s="164"/>
      <c r="M19" s="150">
        <v>17416.96</v>
      </c>
      <c r="N19" s="164"/>
      <c r="O19" s="70"/>
      <c r="P19" s="70"/>
      <c r="Q19" s="70"/>
      <c r="R19" s="70"/>
      <c r="S19" s="70"/>
      <c r="T19" s="70"/>
      <c r="U19" s="70"/>
      <c r="V19" s="70"/>
      <c r="W19" s="70"/>
      <c r="X19" s="70"/>
    </row>
    <row r="20" ht="20.25" customHeight="1" spans="1:24">
      <c r="A20" s="156" t="s">
        <v>198</v>
      </c>
      <c r="B20" s="156" t="s">
        <v>70</v>
      </c>
      <c r="C20" s="156" t="s">
        <v>207</v>
      </c>
      <c r="D20" s="156" t="s">
        <v>208</v>
      </c>
      <c r="E20" s="156" t="s">
        <v>123</v>
      </c>
      <c r="F20" s="156" t="s">
        <v>124</v>
      </c>
      <c r="G20" s="156" t="s">
        <v>215</v>
      </c>
      <c r="H20" s="156" t="s">
        <v>216</v>
      </c>
      <c r="I20" s="70">
        <v>16473.6</v>
      </c>
      <c r="J20" s="70">
        <v>16473.6</v>
      </c>
      <c r="K20" s="164"/>
      <c r="L20" s="164"/>
      <c r="M20" s="150">
        <v>16473.6</v>
      </c>
      <c r="N20" s="164"/>
      <c r="O20" s="70"/>
      <c r="P20" s="70"/>
      <c r="Q20" s="70"/>
      <c r="R20" s="70"/>
      <c r="S20" s="70"/>
      <c r="T20" s="70"/>
      <c r="U20" s="70"/>
      <c r="V20" s="70"/>
      <c r="W20" s="70"/>
      <c r="X20" s="70"/>
    </row>
    <row r="21" ht="20.25" customHeight="1" spans="1:24">
      <c r="A21" s="156" t="s">
        <v>198</v>
      </c>
      <c r="B21" s="156" t="s">
        <v>70</v>
      </c>
      <c r="C21" s="156" t="s">
        <v>217</v>
      </c>
      <c r="D21" s="156" t="s">
        <v>130</v>
      </c>
      <c r="E21" s="156" t="s">
        <v>129</v>
      </c>
      <c r="F21" s="156" t="s">
        <v>130</v>
      </c>
      <c r="G21" s="156" t="s">
        <v>218</v>
      </c>
      <c r="H21" s="156" t="s">
        <v>130</v>
      </c>
      <c r="I21" s="70">
        <v>522508.68</v>
      </c>
      <c r="J21" s="70">
        <v>522508.68</v>
      </c>
      <c r="K21" s="164"/>
      <c r="L21" s="164"/>
      <c r="M21" s="150">
        <v>522508.68</v>
      </c>
      <c r="N21" s="164"/>
      <c r="O21" s="70"/>
      <c r="P21" s="70"/>
      <c r="Q21" s="70"/>
      <c r="R21" s="70"/>
      <c r="S21" s="70"/>
      <c r="T21" s="70"/>
      <c r="U21" s="70"/>
      <c r="V21" s="70"/>
      <c r="W21" s="70"/>
      <c r="X21" s="70"/>
    </row>
    <row r="22" ht="20.25" customHeight="1" spans="1:24">
      <c r="A22" s="156" t="s">
        <v>198</v>
      </c>
      <c r="B22" s="156" t="s">
        <v>70</v>
      </c>
      <c r="C22" s="156" t="s">
        <v>219</v>
      </c>
      <c r="D22" s="156" t="s">
        <v>220</v>
      </c>
      <c r="E22" s="156" t="s">
        <v>111</v>
      </c>
      <c r="F22" s="156" t="s">
        <v>112</v>
      </c>
      <c r="G22" s="156" t="s">
        <v>205</v>
      </c>
      <c r="H22" s="156" t="s">
        <v>206</v>
      </c>
      <c r="I22" s="70">
        <v>720000</v>
      </c>
      <c r="J22" s="70">
        <v>720000</v>
      </c>
      <c r="K22" s="164"/>
      <c r="L22" s="164"/>
      <c r="M22" s="150">
        <v>720000</v>
      </c>
      <c r="N22" s="164"/>
      <c r="O22" s="70"/>
      <c r="P22" s="70"/>
      <c r="Q22" s="70"/>
      <c r="R22" s="70"/>
      <c r="S22" s="70"/>
      <c r="T22" s="70"/>
      <c r="U22" s="70"/>
      <c r="V22" s="70"/>
      <c r="W22" s="70"/>
      <c r="X22" s="70"/>
    </row>
    <row r="23" ht="17.25" customHeight="1" spans="1:24">
      <c r="A23" s="30" t="s">
        <v>171</v>
      </c>
      <c r="B23" s="31"/>
      <c r="C23" s="157"/>
      <c r="D23" s="157"/>
      <c r="E23" s="157"/>
      <c r="F23" s="157"/>
      <c r="G23" s="157"/>
      <c r="H23" s="158"/>
      <c r="I23" s="70">
        <v>6823394.09</v>
      </c>
      <c r="J23" s="70">
        <v>6823394.09</v>
      </c>
      <c r="K23" s="70"/>
      <c r="L23" s="70"/>
      <c r="M23" s="150">
        <v>6823394.09</v>
      </c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</row>
  </sheetData>
  <mergeCells count="31">
    <mergeCell ref="A2:X2"/>
    <mergeCell ref="A3:H3"/>
    <mergeCell ref="I4:X4"/>
    <mergeCell ref="J5:N5"/>
    <mergeCell ref="O5:Q5"/>
    <mergeCell ref="S5:X5"/>
    <mergeCell ref="A23:H2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8"/>
  <sheetViews>
    <sheetView showZeros="0" topLeftCell="D1" workbookViewId="0">
      <selection activeCell="D1" sqref="$A1:$XFD1048576"/>
    </sheetView>
  </sheetViews>
  <sheetFormatPr defaultColWidth="9.14166666666667" defaultRowHeight="14.25" customHeight="1"/>
  <cols>
    <col min="1" max="1" width="10.2833333333333" style="1" customWidth="1"/>
    <col min="2" max="2" width="13.425" style="1" customWidth="1"/>
    <col min="3" max="3" width="32.85" style="1" customWidth="1"/>
    <col min="4" max="4" width="23.85" style="1" customWidth="1"/>
    <col min="5" max="5" width="11.1416666666667" style="1" customWidth="1"/>
    <col min="6" max="6" width="17.7083333333333" style="1" customWidth="1"/>
    <col min="7" max="7" width="9.85" style="1" customWidth="1"/>
    <col min="8" max="8" width="17.7083333333333" style="1" customWidth="1"/>
    <col min="9" max="13" width="20" style="1" customWidth="1"/>
    <col min="14" max="14" width="12.2833333333333" style="1" customWidth="1"/>
    <col min="15" max="15" width="12.7083333333333" style="1" customWidth="1"/>
    <col min="16" max="16" width="11.1416666666667" style="1" customWidth="1"/>
    <col min="17" max="21" width="19.85" style="1" customWidth="1"/>
    <col min="22" max="22" width="20" style="1" customWidth="1"/>
    <col min="23" max="23" width="19.85" style="1" customWidth="1"/>
    <col min="24" max="16384" width="9.14166666666667" style="1"/>
  </cols>
  <sheetData>
    <row r="1" ht="13.5" customHeight="1" spans="2:23">
      <c r="B1" s="145"/>
      <c r="E1" s="2"/>
      <c r="F1" s="2"/>
      <c r="G1" s="2"/>
      <c r="H1" s="2"/>
      <c r="U1" s="145"/>
      <c r="W1" s="151" t="s">
        <v>221</v>
      </c>
    </row>
    <row r="2" ht="46.5" customHeight="1" spans="1:23">
      <c r="A2" s="4" t="str">
        <f>"2026"&amp;"年部门项目支出预算表"</f>
        <v>2026年部门项目支出预算表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3.5" customHeight="1" spans="1:23">
      <c r="A3" s="5" t="str">
        <f>"单位名称："&amp;"寻甸回族彝族自治县功山镇中心卫生院"</f>
        <v>单位名称：寻甸回族彝族自治县功山镇中心卫生院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U3" s="145"/>
      <c r="W3" s="131" t="s">
        <v>1</v>
      </c>
    </row>
    <row r="4" ht="21.75" customHeight="1" spans="1:23">
      <c r="A4" s="9" t="s">
        <v>222</v>
      </c>
      <c r="B4" s="10" t="s">
        <v>182</v>
      </c>
      <c r="C4" s="9" t="s">
        <v>183</v>
      </c>
      <c r="D4" s="9" t="s">
        <v>223</v>
      </c>
      <c r="E4" s="10" t="s">
        <v>184</v>
      </c>
      <c r="F4" s="10" t="s">
        <v>185</v>
      </c>
      <c r="G4" s="10" t="s">
        <v>224</v>
      </c>
      <c r="H4" s="10" t="s">
        <v>225</v>
      </c>
      <c r="I4" s="16" t="s">
        <v>55</v>
      </c>
      <c r="J4" s="11" t="s">
        <v>226</v>
      </c>
      <c r="K4" s="12"/>
      <c r="L4" s="12"/>
      <c r="M4" s="13"/>
      <c r="N4" s="11" t="s">
        <v>190</v>
      </c>
      <c r="O4" s="12"/>
      <c r="P4" s="13"/>
      <c r="Q4" s="10" t="s">
        <v>61</v>
      </c>
      <c r="R4" s="11" t="s">
        <v>62</v>
      </c>
      <c r="S4" s="12"/>
      <c r="T4" s="12"/>
      <c r="U4" s="12"/>
      <c r="V4" s="12"/>
      <c r="W4" s="13"/>
    </row>
    <row r="5" ht="21.75" customHeight="1" spans="1:23">
      <c r="A5" s="14"/>
      <c r="B5" s="27"/>
      <c r="C5" s="14"/>
      <c r="D5" s="14"/>
      <c r="E5" s="15"/>
      <c r="F5" s="15"/>
      <c r="G5" s="15"/>
      <c r="H5" s="15"/>
      <c r="I5" s="27"/>
      <c r="J5" s="146" t="s">
        <v>58</v>
      </c>
      <c r="K5" s="147"/>
      <c r="L5" s="10" t="s">
        <v>59</v>
      </c>
      <c r="M5" s="10" t="s">
        <v>60</v>
      </c>
      <c r="N5" s="10" t="s">
        <v>58</v>
      </c>
      <c r="O5" s="10" t="s">
        <v>59</v>
      </c>
      <c r="P5" s="10" t="s">
        <v>60</v>
      </c>
      <c r="Q5" s="15"/>
      <c r="R5" s="10" t="s">
        <v>57</v>
      </c>
      <c r="S5" s="10" t="s">
        <v>64</v>
      </c>
      <c r="T5" s="10" t="s">
        <v>196</v>
      </c>
      <c r="U5" s="10" t="s">
        <v>66</v>
      </c>
      <c r="V5" s="10" t="s">
        <v>67</v>
      </c>
      <c r="W5" s="10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48" t="s">
        <v>57</v>
      </c>
      <c r="K6" s="14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7"/>
      <c r="B7" s="19"/>
      <c r="C7" s="17"/>
      <c r="D7" s="17"/>
      <c r="E7" s="18"/>
      <c r="F7" s="18"/>
      <c r="G7" s="18"/>
      <c r="H7" s="18"/>
      <c r="I7" s="19"/>
      <c r="J7" s="58" t="s">
        <v>57</v>
      </c>
      <c r="K7" s="58" t="s">
        <v>227</v>
      </c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33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  <c r="R8" s="33">
        <v>18</v>
      </c>
      <c r="S8" s="33">
        <v>19</v>
      </c>
      <c r="T8" s="33">
        <v>20</v>
      </c>
      <c r="U8" s="20">
        <v>21</v>
      </c>
      <c r="V8" s="33">
        <v>22</v>
      </c>
      <c r="W8" s="20">
        <v>23</v>
      </c>
    </row>
    <row r="9" ht="21.75" customHeight="1" spans="1:23">
      <c r="A9" s="60" t="s">
        <v>228</v>
      </c>
      <c r="B9" s="60" t="s">
        <v>229</v>
      </c>
      <c r="C9" s="60" t="s">
        <v>230</v>
      </c>
      <c r="D9" s="60" t="s">
        <v>70</v>
      </c>
      <c r="E9" s="60" t="s">
        <v>105</v>
      </c>
      <c r="F9" s="60" t="s">
        <v>106</v>
      </c>
      <c r="G9" s="60" t="s">
        <v>231</v>
      </c>
      <c r="H9" s="60" t="s">
        <v>232</v>
      </c>
      <c r="I9" s="70">
        <v>9984</v>
      </c>
      <c r="J9" s="70">
        <v>9984</v>
      </c>
      <c r="K9" s="150">
        <v>9984</v>
      </c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</row>
    <row r="10" ht="21.75" customHeight="1" spans="1:23">
      <c r="A10" s="60" t="s">
        <v>233</v>
      </c>
      <c r="B10" s="60" t="s">
        <v>234</v>
      </c>
      <c r="C10" s="60" t="s">
        <v>235</v>
      </c>
      <c r="D10" s="60" t="s">
        <v>70</v>
      </c>
      <c r="E10" s="60" t="s">
        <v>111</v>
      </c>
      <c r="F10" s="60" t="s">
        <v>112</v>
      </c>
      <c r="G10" s="60" t="s">
        <v>236</v>
      </c>
      <c r="H10" s="60" t="s">
        <v>237</v>
      </c>
      <c r="I10" s="70"/>
      <c r="J10" s="70"/>
      <c r="K10" s="15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</row>
    <row r="11" ht="21.75" customHeight="1" spans="1:23">
      <c r="A11" s="60" t="s">
        <v>238</v>
      </c>
      <c r="B11" s="60" t="s">
        <v>239</v>
      </c>
      <c r="C11" s="60" t="s">
        <v>240</v>
      </c>
      <c r="D11" s="60" t="s">
        <v>70</v>
      </c>
      <c r="E11" s="60" t="s">
        <v>115</v>
      </c>
      <c r="F11" s="60" t="s">
        <v>116</v>
      </c>
      <c r="G11" s="60" t="s">
        <v>241</v>
      </c>
      <c r="H11" s="60" t="s">
        <v>242</v>
      </c>
      <c r="I11" s="70">
        <v>18046.16</v>
      </c>
      <c r="J11" s="70"/>
      <c r="K11" s="150"/>
      <c r="L11" s="70"/>
      <c r="M11" s="70"/>
      <c r="N11" s="70">
        <v>18046.16</v>
      </c>
      <c r="O11" s="70"/>
      <c r="P11" s="70"/>
      <c r="Q11" s="70"/>
      <c r="R11" s="70"/>
      <c r="S11" s="70"/>
      <c r="T11" s="70"/>
      <c r="U11" s="70"/>
      <c r="V11" s="70"/>
      <c r="W11" s="70"/>
    </row>
    <row r="12" ht="21.75" customHeight="1" spans="1:23">
      <c r="A12" s="60" t="s">
        <v>238</v>
      </c>
      <c r="B12" s="60" t="s">
        <v>239</v>
      </c>
      <c r="C12" s="60" t="s">
        <v>240</v>
      </c>
      <c r="D12" s="60" t="s">
        <v>70</v>
      </c>
      <c r="E12" s="60" t="s">
        <v>115</v>
      </c>
      <c r="F12" s="60" t="s">
        <v>116</v>
      </c>
      <c r="G12" s="60" t="s">
        <v>243</v>
      </c>
      <c r="H12" s="60" t="s">
        <v>244</v>
      </c>
      <c r="I12" s="70">
        <v>44217</v>
      </c>
      <c r="J12" s="70"/>
      <c r="K12" s="150"/>
      <c r="L12" s="70"/>
      <c r="M12" s="70"/>
      <c r="N12" s="70">
        <v>44217</v>
      </c>
      <c r="O12" s="70"/>
      <c r="P12" s="70"/>
      <c r="Q12" s="70"/>
      <c r="R12" s="70"/>
      <c r="S12" s="70"/>
      <c r="T12" s="70"/>
      <c r="U12" s="70"/>
      <c r="V12" s="70"/>
      <c r="W12" s="70"/>
    </row>
    <row r="13" ht="21.75" customHeight="1" spans="1:23">
      <c r="A13" s="60" t="s">
        <v>245</v>
      </c>
      <c r="B13" s="60" t="s">
        <v>246</v>
      </c>
      <c r="C13" s="60" t="s">
        <v>247</v>
      </c>
      <c r="D13" s="60" t="s">
        <v>70</v>
      </c>
      <c r="E13" s="60" t="s">
        <v>169</v>
      </c>
      <c r="F13" s="60" t="s">
        <v>170</v>
      </c>
      <c r="G13" s="60" t="s">
        <v>248</v>
      </c>
      <c r="H13" s="60" t="s">
        <v>249</v>
      </c>
      <c r="I13" s="70"/>
      <c r="J13" s="70"/>
      <c r="K13" s="15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</row>
    <row r="14" ht="21.75" customHeight="1" spans="1:23">
      <c r="A14" s="60" t="s">
        <v>245</v>
      </c>
      <c r="B14" s="60" t="s">
        <v>250</v>
      </c>
      <c r="C14" s="60" t="s">
        <v>251</v>
      </c>
      <c r="D14" s="60" t="s">
        <v>70</v>
      </c>
      <c r="E14" s="60" t="s">
        <v>115</v>
      </c>
      <c r="F14" s="60" t="s">
        <v>116</v>
      </c>
      <c r="G14" s="60" t="s">
        <v>252</v>
      </c>
      <c r="H14" s="60" t="s">
        <v>253</v>
      </c>
      <c r="I14" s="70">
        <v>152273.7</v>
      </c>
      <c r="J14" s="70"/>
      <c r="K14" s="150"/>
      <c r="L14" s="70"/>
      <c r="M14" s="70"/>
      <c r="N14" s="70">
        <v>152273.7</v>
      </c>
      <c r="O14" s="70"/>
      <c r="P14" s="70"/>
      <c r="Q14" s="70"/>
      <c r="R14" s="70"/>
      <c r="S14" s="70"/>
      <c r="T14" s="70"/>
      <c r="U14" s="70"/>
      <c r="V14" s="70"/>
      <c r="W14" s="70"/>
    </row>
    <row r="15" ht="21.75" customHeight="1" spans="1:23">
      <c r="A15" s="60" t="s">
        <v>245</v>
      </c>
      <c r="B15" s="60" t="s">
        <v>250</v>
      </c>
      <c r="C15" s="60" t="s">
        <v>251</v>
      </c>
      <c r="D15" s="60" t="s">
        <v>70</v>
      </c>
      <c r="E15" s="60" t="s">
        <v>115</v>
      </c>
      <c r="F15" s="60" t="s">
        <v>116</v>
      </c>
      <c r="G15" s="60" t="s">
        <v>254</v>
      </c>
      <c r="H15" s="60" t="s">
        <v>255</v>
      </c>
      <c r="I15" s="70">
        <v>50000</v>
      </c>
      <c r="J15" s="70"/>
      <c r="K15" s="150"/>
      <c r="L15" s="70"/>
      <c r="M15" s="70"/>
      <c r="N15" s="70">
        <v>50000</v>
      </c>
      <c r="O15" s="70"/>
      <c r="P15" s="70"/>
      <c r="Q15" s="70"/>
      <c r="R15" s="70"/>
      <c r="S15" s="70"/>
      <c r="T15" s="70"/>
      <c r="U15" s="70"/>
      <c r="V15" s="70"/>
      <c r="W15" s="70"/>
    </row>
    <row r="16" ht="21.75" customHeight="1" spans="1:23">
      <c r="A16" s="60" t="s">
        <v>245</v>
      </c>
      <c r="B16" s="60" t="s">
        <v>250</v>
      </c>
      <c r="C16" s="60" t="s">
        <v>251</v>
      </c>
      <c r="D16" s="60" t="s">
        <v>70</v>
      </c>
      <c r="E16" s="60" t="s">
        <v>115</v>
      </c>
      <c r="F16" s="60" t="s">
        <v>116</v>
      </c>
      <c r="G16" s="60" t="s">
        <v>243</v>
      </c>
      <c r="H16" s="60" t="s">
        <v>244</v>
      </c>
      <c r="I16" s="70">
        <v>171219.23</v>
      </c>
      <c r="J16" s="70"/>
      <c r="K16" s="150"/>
      <c r="L16" s="70"/>
      <c r="M16" s="70"/>
      <c r="N16" s="70">
        <v>171219.23</v>
      </c>
      <c r="O16" s="70"/>
      <c r="P16" s="70"/>
      <c r="Q16" s="70"/>
      <c r="R16" s="70"/>
      <c r="S16" s="70"/>
      <c r="T16" s="70"/>
      <c r="U16" s="70"/>
      <c r="V16" s="70"/>
      <c r="W16" s="70"/>
    </row>
    <row r="17" ht="21.75" customHeight="1" spans="1:23">
      <c r="A17" s="60" t="s">
        <v>245</v>
      </c>
      <c r="B17" s="60" t="s">
        <v>250</v>
      </c>
      <c r="C17" s="60" t="s">
        <v>251</v>
      </c>
      <c r="D17" s="60" t="s">
        <v>70</v>
      </c>
      <c r="E17" s="60" t="s">
        <v>115</v>
      </c>
      <c r="F17" s="60" t="s">
        <v>116</v>
      </c>
      <c r="G17" s="60" t="s">
        <v>256</v>
      </c>
      <c r="H17" s="60" t="s">
        <v>257</v>
      </c>
      <c r="I17" s="70">
        <v>334</v>
      </c>
      <c r="J17" s="70"/>
      <c r="K17" s="150"/>
      <c r="L17" s="70"/>
      <c r="M17" s="70"/>
      <c r="N17" s="70">
        <v>334</v>
      </c>
      <c r="O17" s="70"/>
      <c r="P17" s="70"/>
      <c r="Q17" s="70"/>
      <c r="R17" s="70"/>
      <c r="S17" s="70"/>
      <c r="T17" s="70"/>
      <c r="U17" s="70"/>
      <c r="V17" s="70"/>
      <c r="W17" s="70"/>
    </row>
    <row r="18" ht="18.75" customHeight="1" spans="1:23">
      <c r="A18" s="30" t="s">
        <v>171</v>
      </c>
      <c r="B18" s="31"/>
      <c r="C18" s="31"/>
      <c r="D18" s="31"/>
      <c r="E18" s="31"/>
      <c r="F18" s="31"/>
      <c r="G18" s="31"/>
      <c r="H18" s="32"/>
      <c r="I18" s="70">
        <v>446074.09</v>
      </c>
      <c r="J18" s="70">
        <v>9984</v>
      </c>
      <c r="K18" s="150">
        <v>9984</v>
      </c>
      <c r="L18" s="70"/>
      <c r="M18" s="70"/>
      <c r="N18" s="70">
        <v>436090.09</v>
      </c>
      <c r="O18" s="70"/>
      <c r="P18" s="70"/>
      <c r="Q18" s="70"/>
      <c r="R18" s="70"/>
      <c r="S18" s="70"/>
      <c r="T18" s="70"/>
      <c r="U18" s="70"/>
      <c r="V18" s="70"/>
      <c r="W18" s="70"/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0"/>
  <sheetViews>
    <sheetView showZeros="0" workbookViewId="0">
      <selection activeCell="A1" sqref="$A1:$XFD1048576"/>
    </sheetView>
  </sheetViews>
  <sheetFormatPr defaultColWidth="9.14166666666667" defaultRowHeight="12" customHeight="1"/>
  <cols>
    <col min="1" max="1" width="34.2833333333333" style="1" customWidth="1"/>
    <col min="2" max="2" width="29" style="1" customWidth="1"/>
    <col min="3" max="5" width="23.575" style="1" customWidth="1"/>
    <col min="6" max="6" width="11.2833333333333" style="1" customWidth="1"/>
    <col min="7" max="7" width="25.1416666666667" style="1" customWidth="1"/>
    <col min="8" max="8" width="15.575" style="1" customWidth="1"/>
    <col min="9" max="9" width="13.425" style="1" customWidth="1"/>
    <col min="10" max="10" width="18.85" style="1" customWidth="1"/>
    <col min="11" max="16384" width="9.14166666666667" style="1"/>
  </cols>
  <sheetData>
    <row r="1" ht="18" customHeight="1" spans="10:10">
      <c r="J1" s="3" t="s">
        <v>258</v>
      </c>
    </row>
    <row r="2" ht="39.75" customHeight="1" spans="1:10">
      <c r="A2" s="56" t="str">
        <f>"2026"&amp;"年部门项目支出绩效目标表"</f>
        <v>2026年部门项目支出绩效目标表</v>
      </c>
      <c r="B2" s="4"/>
      <c r="C2" s="4"/>
      <c r="D2" s="4"/>
      <c r="E2" s="4"/>
      <c r="F2" s="57"/>
      <c r="G2" s="4"/>
      <c r="H2" s="57"/>
      <c r="I2" s="57"/>
      <c r="J2" s="4"/>
    </row>
    <row r="3" ht="17.25" customHeight="1" spans="1:1">
      <c r="A3" s="5" t="str">
        <f>"单位名称："&amp;"寻甸回族彝族自治县功山镇中心卫生院"</f>
        <v>单位名称：寻甸回族彝族自治县功山镇中心卫生院</v>
      </c>
    </row>
    <row r="4" ht="44.25" customHeight="1" spans="1:10">
      <c r="A4" s="58" t="s">
        <v>183</v>
      </c>
      <c r="B4" s="58" t="s">
        <v>259</v>
      </c>
      <c r="C4" s="58" t="s">
        <v>260</v>
      </c>
      <c r="D4" s="58" t="s">
        <v>261</v>
      </c>
      <c r="E4" s="58" t="s">
        <v>262</v>
      </c>
      <c r="F4" s="59" t="s">
        <v>263</v>
      </c>
      <c r="G4" s="58" t="s">
        <v>264</v>
      </c>
      <c r="H4" s="59" t="s">
        <v>265</v>
      </c>
      <c r="I4" s="59" t="s">
        <v>266</v>
      </c>
      <c r="J4" s="58" t="s">
        <v>267</v>
      </c>
    </row>
    <row r="5" ht="18.75" customHeight="1" spans="1:10">
      <c r="A5" s="143">
        <v>1</v>
      </c>
      <c r="B5" s="143">
        <v>2</v>
      </c>
      <c r="C5" s="143">
        <v>3</v>
      </c>
      <c r="D5" s="143">
        <v>4</v>
      </c>
      <c r="E5" s="143">
        <v>5</v>
      </c>
      <c r="F5" s="33">
        <v>6</v>
      </c>
      <c r="G5" s="143">
        <v>7</v>
      </c>
      <c r="H5" s="33">
        <v>8</v>
      </c>
      <c r="I5" s="33">
        <v>9</v>
      </c>
      <c r="J5" s="143">
        <v>10</v>
      </c>
    </row>
    <row r="6" ht="42" customHeight="1" spans="1:10">
      <c r="A6" s="28" t="s">
        <v>70</v>
      </c>
      <c r="B6" s="60"/>
      <c r="C6" s="60"/>
      <c r="D6" s="60"/>
      <c r="E6" s="47"/>
      <c r="F6" s="61"/>
      <c r="G6" s="47"/>
      <c r="H6" s="61"/>
      <c r="I6" s="61"/>
      <c r="J6" s="47"/>
    </row>
    <row r="7" ht="42" customHeight="1" spans="1:10">
      <c r="A7" s="144" t="s">
        <v>230</v>
      </c>
      <c r="B7" s="21" t="s">
        <v>268</v>
      </c>
      <c r="C7" s="21" t="s">
        <v>269</v>
      </c>
      <c r="D7" s="21" t="s">
        <v>270</v>
      </c>
      <c r="E7" s="28" t="s">
        <v>271</v>
      </c>
      <c r="F7" s="21" t="s">
        <v>272</v>
      </c>
      <c r="G7" s="28" t="s">
        <v>273</v>
      </c>
      <c r="H7" s="21" t="s">
        <v>274</v>
      </c>
      <c r="I7" s="21" t="s">
        <v>275</v>
      </c>
      <c r="J7" s="28" t="s">
        <v>276</v>
      </c>
    </row>
    <row r="8" ht="42" customHeight="1" spans="1:10">
      <c r="A8" s="144" t="s">
        <v>230</v>
      </c>
      <c r="B8" s="21" t="s">
        <v>268</v>
      </c>
      <c r="C8" s="21" t="s">
        <v>277</v>
      </c>
      <c r="D8" s="21" t="s">
        <v>278</v>
      </c>
      <c r="E8" s="28" t="s">
        <v>279</v>
      </c>
      <c r="F8" s="21" t="s">
        <v>272</v>
      </c>
      <c r="G8" s="28" t="s">
        <v>280</v>
      </c>
      <c r="H8" s="21"/>
      <c r="I8" s="21" t="s">
        <v>281</v>
      </c>
      <c r="J8" s="28" t="s">
        <v>282</v>
      </c>
    </row>
    <row r="9" ht="42" customHeight="1" spans="1:10">
      <c r="A9" s="144" t="s">
        <v>230</v>
      </c>
      <c r="B9" s="21" t="s">
        <v>268</v>
      </c>
      <c r="C9" s="21" t="s">
        <v>283</v>
      </c>
      <c r="D9" s="21" t="s">
        <v>284</v>
      </c>
      <c r="E9" s="28" t="s">
        <v>285</v>
      </c>
      <c r="F9" s="21" t="s">
        <v>286</v>
      </c>
      <c r="G9" s="28" t="s">
        <v>287</v>
      </c>
      <c r="H9" s="21" t="s">
        <v>288</v>
      </c>
      <c r="I9" s="21" t="s">
        <v>275</v>
      </c>
      <c r="J9" s="28" t="s">
        <v>289</v>
      </c>
    </row>
    <row r="10" ht="42" customHeight="1" spans="1:10">
      <c r="A10" s="144" t="s">
        <v>230</v>
      </c>
      <c r="B10" s="21" t="s">
        <v>268</v>
      </c>
      <c r="C10" s="21" t="s">
        <v>283</v>
      </c>
      <c r="D10" s="21" t="s">
        <v>284</v>
      </c>
      <c r="E10" s="28" t="s">
        <v>290</v>
      </c>
      <c r="F10" s="21" t="s">
        <v>286</v>
      </c>
      <c r="G10" s="28" t="s">
        <v>291</v>
      </c>
      <c r="H10" s="21" t="s">
        <v>288</v>
      </c>
      <c r="I10" s="21" t="s">
        <v>275</v>
      </c>
      <c r="J10" s="28" t="s">
        <v>292</v>
      </c>
    </row>
  </sheetData>
  <mergeCells count="4">
    <mergeCell ref="A2:J2"/>
    <mergeCell ref="A3:H3"/>
    <mergeCell ref="A7:A10"/>
    <mergeCell ref="B7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周黎</cp:lastModifiedBy>
  <dcterms:created xsi:type="dcterms:W3CDTF">2026-03-03T01:48:00Z</dcterms:created>
  <dcterms:modified xsi:type="dcterms:W3CDTF">2026-03-11T03:09:13Z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756645E5E0F14ADDA1A883B0AAE61EEC_13</vt:lpwstr>
  </property>
  <property fmtid="{D5CDD505-2E9C-101B-9397-08002B2CF9AE}" pid="3" name="KSOProductBuildVer">
    <vt:lpwstr>2052-12.1.0.19302</vt:lpwstr>
  </property>
</Properties>
</file>