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894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" sheetId="13" r:id="rId13"/>
    <sheet name="县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'县对下转移支付预算表09-1'!$A:$A,'县对下转移支付预算表09-1'!$1:$1</definedName>
    <definedName name="_xlnm.Print_Titles" localSheetId="13">'县对下转移支付绩效目标表09-2'!$A:$A,'县对下转移支付绩效目标表09-2'!$1:$1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<sst xmlns="http://schemas.openxmlformats.org/spreadsheetml/2006/main" count="736" uniqueCount="339">
  <si>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</si>
  <si>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</si>
  <si>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</si>
  <si>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</si>
  <si>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</si>
  <si>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</si>
  <si>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</si>
  <si>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</si>
  <si>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</si>
  <si>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</si>
  <si>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</si>
  <si>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</si>
  <si>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</si>
  <si>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</si>
  <si>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</si>
  <si>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</si>
  <si>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</si>
  <si>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</si>
  <si>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</si>
  <si>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</si>
  <si>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</si>
  <si>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</si>
  <si>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</si>
  <si>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</si>
  <si>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</si>
  <si>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</si>
  <si>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</si>
  <si>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</si>
  <si>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</si>
  <si>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</si>
  <si>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</si>
  <si>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</si>
  <si>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</si>
  <si>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</si>
  <si>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</si>
  <si>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</si>
  <si>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</si>
  <si>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</si>
  <si>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</si>
  <si>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</si>
  <si>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</si>
  <si>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</si>
  <si>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</si>
  <si>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</si>
  <si>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</si>
  <si>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</si>
  <si>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</si>
  <si>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</si>
  <si>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</si>
  <si>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</si>
  <si>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</si>
  <si>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</si>
  <si>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</si>
  <si>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单位名称：中国共产党寻甸回族彝族自治县委员会社会工作部</t>
  </si>
  <si>
    <t>部门（单位）代码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</si>
  <si>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</si>
  <si>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</si>
  <si>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</si>
  <si>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</si>
  <si>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</si>
  <si>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</si>
  <si>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</si>
  <si>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</si>
  <si>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</si>
  <si>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</si>
  <si>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</si>
  <si>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</si>
  <si>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</si>
  <si>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</si>
  <si>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451001</t>
  </si>
  <si>
    <t>中国共产党寻甸回族彝族自治县委员会社会工作部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</si>
  <si>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</si>
  <si>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</si>
  <si>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</si>
  <si>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</si>
  <si>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</si>
  <si>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</si>
  <si>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</si>
  <si>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</si>
  <si>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</si>
  <si>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</si>
  <si>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</si>
  <si>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</si>
  <si>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</si>
  <si>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</si>
  <si>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</si>
  <si>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</si>
  <si>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</si>
  <si>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</si>
  <si>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</si>
  <si>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</si>
  <si>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</si>
  <si>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</si>
  <si>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</si>
  <si>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</si>
  <si>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20139</t>
  </si>
  <si>
    <t>社会工作事务</t>
  </si>
  <si>
    <t>2013901</t>
  </si>
  <si>
    <t>行政运行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</si>
  <si>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</si>
  <si>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</si>
  <si>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</si>
  <si>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</si>
  <si>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</si>
  <si>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</si>
  <si>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</si>
  <si>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</si>
  <si>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</si>
  <si>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</si>
  <si>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</si>
  <si>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</si>
  <si>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</si>
  <si>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</si>
  <si>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</si>
  <si>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</si>
  <si>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</si>
  <si>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</si>
  <si>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</si>
  <si>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</si>
  <si>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</si>
  <si>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</si>
  <si>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</si>
  <si>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</si>
  <si>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</si>
  <si>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</si>
  <si>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</si>
  <si>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</si>
  <si>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</si>
  <si>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</si>
  <si>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</si>
  <si>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</si>
  <si>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</si>
  <si>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</si>
  <si>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</si>
  <si>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</si>
  <si>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</si>
  <si>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</si>
  <si>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</si>
  <si>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</si>
  <si>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</si>
  <si>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</si>
  <si>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</si>
  <si>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</si>
  <si>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</si>
  <si>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</si>
  <si>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</si>
  <si>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</si>
  <si>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</si>
  <si>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</si>
  <si>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</si>
  <si>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</si>
  <si>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</si>
  <si>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</si>
  <si>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</si>
  <si>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</si>
  <si>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</si>
  <si>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</si>
  <si>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</si>
  <si>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</si>
  <si>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3</t>
  </si>
  <si>
    <t>4</t>
  </si>
  <si>
    <t>5</t>
  </si>
  <si>
    <t>6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</si>
  <si>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</si>
  <si>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</si>
  <si>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</si>
  <si>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</si>
  <si>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</si>
  <si>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</si>
  <si>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</si>
  <si>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</si>
  <si>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</si>
  <si>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</si>
  <si>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</si>
  <si>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</si>
  <si>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</si>
  <si>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</si>
  <si>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</si>
  <si>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</si>
  <si>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</si>
  <si>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</si>
  <si>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</si>
  <si>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</si>
  <si>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</si>
  <si>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</si>
  <si>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</si>
  <si>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</si>
  <si>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</si>
  <si>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</si>
  <si>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530129251100003883445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</si>
  <si>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</si>
  <si>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</si>
  <si>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</si>
  <si>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</si>
  <si>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</si>
  <si>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</si>
  <si>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</si>
  <si>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</si>
  <si>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</si>
  <si>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530129251100003883446</t>
  </si>
  <si>
    <t>30113</t>
  </si>
  <si>
    <t>530129251100003883447</t>
  </si>
  <si>
    <t>公车购置及运维费</t>
  </si>
  <si>
    <t>30231</t>
  </si>
  <si>
    <t>公务用车运行维护费</t>
  </si>
  <si>
    <t>530129251100003883448</t>
  </si>
  <si>
    <t>30217</t>
  </si>
  <si>
    <t>530129251100003883466</t>
  </si>
  <si>
    <t>行政人员绩效奖励</t>
  </si>
  <si>
    <t>30103</t>
  </si>
  <si>
    <t>奖金</t>
  </si>
  <si>
    <t>530129251100003883467</t>
  </si>
  <si>
    <t>行政人员支出工资</t>
  </si>
  <si>
    <t>30101</t>
  </si>
  <si>
    <t>基本工资</t>
  </si>
  <si>
    <t>30102</t>
  </si>
  <si>
    <t>津贴补贴</t>
  </si>
  <si>
    <t>530129251100003883468</t>
  </si>
  <si>
    <t>公务交通补贴</t>
  </si>
  <si>
    <t>30239</t>
  </si>
  <si>
    <t>其他交通费用</t>
  </si>
  <si>
    <t>530129251100003883469</t>
  </si>
  <si>
    <t>工会经费</t>
  </si>
  <si>
    <t>30228</t>
  </si>
  <si>
    <t>530129251100003883470</t>
  </si>
  <si>
    <t>一般公用经费支出</t>
  </si>
  <si>
    <t>30201</t>
  </si>
  <si>
    <t>办公费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</si>
  <si>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</si>
  <si>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</si>
  <si>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</si>
  <si>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</si>
  <si>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</si>
  <si>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</si>
  <si>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</si>
  <si>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</si>
  <si>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530129251100004689795</t>
  </si>
  <si>
    <t>县委社会工作部经费</t>
  </si>
  <si>
    <t>530129261100005143714</t>
  </si>
  <si>
    <t>其他社会工作事务支出经费</t>
  </si>
  <si>
    <t>530129261100005144264</t>
  </si>
  <si>
    <t>两新组织党建工作经费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</si>
  <si>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</si>
  <si>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</si>
  <si>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</si>
  <si>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</si>
  <si>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</si>
  <si>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</si>
  <si>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</si>
  <si>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</si>
  <si>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</si>
  <si>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</si>
  <si>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产出指标</t>
  </si>
  <si>
    <t>数量指标</t>
  </si>
  <si>
    <t>资金金额</t>
  </si>
  <si>
    <t>=</t>
  </si>
  <si>
    <t>50000</t>
  </si>
  <si>
    <t>元</t>
  </si>
  <si>
    <t>定量指标</t>
  </si>
  <si>
    <t>效益指标</t>
  </si>
  <si>
    <t>社会效益</t>
  </si>
  <si>
    <t>两新项目</t>
  </si>
  <si>
    <t>&lt;=</t>
  </si>
  <si>
    <t>100</t>
  </si>
  <si>
    <t>%</t>
  </si>
  <si>
    <t>满意度指标</t>
  </si>
  <si>
    <t>服务对象满意度</t>
  </si>
  <si>
    <t>两新群众满意度</t>
  </si>
  <si>
    <t>95</t>
  </si>
  <si>
    <t>成本指标</t>
  </si>
  <si>
    <t>经济成本指标</t>
  </si>
  <si>
    <t>项目成本</t>
  </si>
  <si>
    <t>95200</t>
  </si>
  <si>
    <t>经济效益</t>
  </si>
  <si>
    <t>资金使用率</t>
  </si>
  <si>
    <t>群众满意度</t>
  </si>
  <si>
    <t>单位运转效能</t>
  </si>
  <si>
    <t>预算06表</t>
  </si>
  <si>
    <t>政府性基金预算支出预算表</t>
  </si>
  <si>
    <t>单位名称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</si>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</sst>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  <numFmt numFmtId="181" formatCode="#,##0.00_ "/>
  </numFmts>
  <fonts count="38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6"/>
      <color rgb="FF000000"/>
      <name val="宋体"/>
      <charset val="134"/>
    </font>
    <font>
      <sz val="11"/>
      <color rgb="FF000000"/>
      <name val="微软雅黑"/>
      <charset val="134"/>
    </font>
    <font>
      <b/>
      <sz val="18"/>
      <color rgb="FF000000"/>
      <name val="宋体"/>
      <charset val="134"/>
    </font>
    <font>
      <sz val="16"/>
      <color theme="1"/>
      <name val="Times New Roman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8" applyNumberFormat="0" applyAlignment="0" applyProtection="0">
      <alignment vertical="center"/>
    </xf>
    <xf numFmtId="0" fontId="27" fillId="6" borderId="19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7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176" fontId="37" fillId="0" borderId="7">
      <alignment horizontal="right" vertical="center"/>
    </xf>
    <xf numFmtId="177" fontId="37" fillId="0" borderId="7">
      <alignment horizontal="right" vertical="center"/>
    </xf>
    <xf numFmtId="10" fontId="37" fillId="0" borderId="7">
      <alignment horizontal="right" vertical="center"/>
    </xf>
    <xf numFmtId="178" fontId="37" fillId="0" borderId="7">
      <alignment horizontal="right" vertical="center"/>
    </xf>
    <xf numFmtId="49" fontId="37" fillId="0" borderId="7">
      <alignment horizontal="left" vertical="center" wrapText="1"/>
    </xf>
    <xf numFmtId="178" fontId="37" fillId="0" borderId="7">
      <alignment horizontal="right" vertical="center"/>
    </xf>
    <xf numFmtId="179" fontId="37" fillId="0" borderId="7">
      <alignment horizontal="right" vertical="center"/>
    </xf>
    <xf numFmtId="180" fontId="37" fillId="0" borderId="7">
      <alignment horizontal="right" vertical="center"/>
    </xf>
  </cellStyleXfs>
  <cellXfs count="213"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3" applyFont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4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wrapText="1"/>
      <protection locked="0"/>
    </xf>
    <xf numFmtId="0" fontId="2" fillId="0" borderId="7" xfId="0" applyFont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8" fontId="5" fillId="0" borderId="7" xfId="0" applyNumberFormat="1" applyFont="1" applyBorder="1" applyAlignment="1">
      <alignment horizontal="right" vertical="center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180" fontId="5" fillId="0" borderId="7" xfId="56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8" fontId="5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left" vertical="center" wrapText="1" indent="1"/>
    </xf>
    <xf numFmtId="0" fontId="11" fillId="2" borderId="7" xfId="0" applyFont="1" applyFill="1" applyBorder="1" applyAlignment="1" applyProtection="1">
      <alignment horizontal="left" vertical="center" wrapText="1"/>
      <protection locked="0"/>
    </xf>
    <xf numFmtId="0" fontId="11" fillId="0" borderId="7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178" fontId="5" fillId="0" borderId="7" xfId="54" applyFont="1">
      <alignment horizontal="right" vertical="center"/>
    </xf>
    <xf numFmtId="178" fontId="5" fillId="0" borderId="7" xfId="0" applyNumberFormat="1" applyFont="1" applyFill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181" fontId="12" fillId="3" borderId="14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0" fontId="13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 indent="1"/>
    </xf>
    <xf numFmtId="0" fontId="2" fillId="0" borderId="7" xfId="0" applyFont="1" applyFill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14" fillId="0" borderId="0" xfId="0" applyFont="1"/>
    <xf numFmtId="0" fontId="6" fillId="2" borderId="0" xfId="0" applyFont="1" applyFill="1" applyBorder="1" applyAlignment="1">
      <alignment horizontal="left" vertical="center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 applyProtection="1">
      <alignment horizontal="center" vertical="center" wrapText="1"/>
      <protection locked="0"/>
    </xf>
    <xf numFmtId="178" fontId="17" fillId="0" borderId="7" xfId="0" applyNumberFormat="1" applyFont="1" applyFill="1" applyBorder="1" applyAlignment="1">
      <alignment horizontal="right" vertical="center"/>
    </xf>
    <xf numFmtId="0" fontId="0" fillId="0" borderId="0" xfId="0" applyFill="1" applyBorder="1" applyAlignment="1"/>
    <xf numFmtId="0" fontId="15" fillId="2" borderId="1" xfId="0" applyFont="1" applyFill="1" applyBorder="1" applyAlignment="1">
      <alignment horizontal="center" vertical="center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2" borderId="6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7"/>
  <sheetViews>
    <sheetView showGridLines="0" showZeros="0" tabSelected="1" workbookViewId="0">
      <pane ySplit="1" topLeftCell="A2" activePane="bottomLeft" state="frozen"/>
      <selection/>
      <selection pane="bottomLeft" activeCell="B7" sqref="B7"/>
    </sheetView>
  </sheetViews>
  <sheetFormatPr defaultColWidth="8.575" defaultRowHeight="12.75" customHeight="1" outlineLevelCol="3"/>
  <cols>
    <col min="1" max="4" width="41" customWidth="1"/>
  </cols>
  <sheetData>
    <row r="1" customHeight="1" spans="1:4">
      <c r="A1" s="1"/>
      <c r="B1" s="1"/>
      <c r="C1" s="1"/>
      <c r="D1" s="1"/>
    </row>
    <row r="2" ht="15" customHeight="1" spans="1:4">
      <c r="A2" s="49"/>
      <c r="B2" s="49"/>
      <c r="C2" s="49"/>
      <c r="D2" s="50" t="s">
        <v>0</v>
      </c>
    </row>
    <row r="3" ht="41.25" customHeight="1" spans="1:4">
      <c r="A3" s="44" t="str">
        <f>"2026"&amp;"年部门财务收支预算总表"</f>
        <v>2026年部门财务收支预算总表</v>
      </c>
    </row>
    <row r="4" ht="17.25" customHeight="1" spans="1:4">
      <c r="A4" s="47" t="str">
        <f>"单位名称："&amp;"中国共产党寻甸回族彝族自治县委员会社会工作部"</f>
        <v>单位名称：中国共产党寻甸回族彝族自治县委员会社会工作部</v>
      </c>
      <c r="B4" s="175"/>
      <c r="D4" s="143" t="s">
        <v>1</v>
      </c>
    </row>
    <row r="5" ht="23.25" customHeight="1" spans="1:4">
      <c r="A5" s="176" t="s">
        <v>2</v>
      </c>
      <c r="B5" s="177"/>
      <c r="C5" s="176" t="s">
        <v>3</v>
      </c>
      <c r="D5" s="177"/>
    </row>
    <row r="6" ht="24" customHeight="1" spans="1:4">
      <c r="A6" s="176" t="s">
        <v>4</v>
      </c>
      <c r="B6" s="176" t="s">
        <v>5</v>
      </c>
      <c r="C6" s="176" t="s">
        <v>6</v>
      </c>
      <c r="D6" s="176" t="s">
        <v>5</v>
      </c>
    </row>
    <row r="7" ht="17.25" customHeight="1" spans="1:4">
      <c r="A7" s="178" t="s">
        <v>7</v>
      </c>
      <c r="B7" s="148">
        <v>1875958.39</v>
      </c>
      <c r="C7" s="178" t="s">
        <v>8</v>
      </c>
      <c r="D7" s="148">
        <v>1438392</v>
      </c>
    </row>
    <row r="8" ht="17.25" customHeight="1" spans="1:4">
      <c r="A8" s="178" t="s">
        <v>9</v>
      </c>
      <c r="B8" s="148"/>
      <c r="C8" s="178" t="s">
        <v>10</v>
      </c>
      <c r="D8" s="148"/>
    </row>
    <row r="9" ht="17.25" customHeight="1" spans="1:4">
      <c r="A9" s="178" t="s">
        <v>11</v>
      </c>
      <c r="B9" s="148"/>
      <c r="C9" s="212" t="s">
        <v>12</v>
      </c>
      <c r="D9" s="148"/>
    </row>
    <row r="10" ht="17.25" customHeight="1" spans="1:4">
      <c r="A10" s="178" t="s">
        <v>13</v>
      </c>
      <c r="B10" s="148"/>
      <c r="C10" s="212" t="s">
        <v>14</v>
      </c>
      <c r="D10" s="148"/>
    </row>
    <row r="11" ht="17.25" customHeight="1" spans="1:4">
      <c r="A11" s="178" t="s">
        <v>15</v>
      </c>
      <c r="B11" s="148"/>
      <c r="C11" s="212" t="s">
        <v>16</v>
      </c>
      <c r="D11" s="148"/>
    </row>
    <row r="12" ht="17.25" customHeight="1" spans="1:4">
      <c r="A12" s="178" t="s">
        <v>17</v>
      </c>
      <c r="B12" s="148"/>
      <c r="C12" s="212" t="s">
        <v>18</v>
      </c>
      <c r="D12" s="148"/>
    </row>
    <row r="13" ht="17.25" customHeight="1" spans="1:4">
      <c r="A13" s="178" t="s">
        <v>19</v>
      </c>
      <c r="B13" s="148"/>
      <c r="C13" s="37" t="s">
        <v>20</v>
      </c>
      <c r="D13" s="148"/>
    </row>
    <row r="14" ht="17.25" customHeight="1" spans="1:4">
      <c r="A14" s="178" t="s">
        <v>21</v>
      </c>
      <c r="B14" s="148"/>
      <c r="C14" s="37" t="s">
        <v>22</v>
      </c>
      <c r="D14" s="148">
        <v>168913.92</v>
      </c>
    </row>
    <row r="15" ht="17.25" customHeight="1" spans="1:4">
      <c r="A15" s="178" t="s">
        <v>23</v>
      </c>
      <c r="B15" s="148"/>
      <c r="C15" s="37" t="s">
        <v>24</v>
      </c>
      <c r="D15" s="148">
        <v>141967.03</v>
      </c>
    </row>
    <row r="16" ht="17.25" customHeight="1" spans="1:4">
      <c r="A16" s="178" t="s">
        <v>25</v>
      </c>
      <c r="B16" s="149"/>
      <c r="C16" s="37" t="s">
        <v>26</v>
      </c>
      <c r="D16" s="148"/>
    </row>
    <row r="17" ht="17.25" customHeight="1" spans="1:4">
      <c r="A17" s="179"/>
      <c r="B17" s="148"/>
      <c r="C17" s="37" t="s">
        <v>27</v>
      </c>
      <c r="D17" s="148"/>
    </row>
    <row r="18" ht="17.25" customHeight="1" spans="1:4">
      <c r="A18" s="180"/>
      <c r="B18" s="148"/>
      <c r="C18" s="37" t="s">
        <v>28</v>
      </c>
      <c r="D18" s="148"/>
    </row>
    <row r="19" ht="17.25" customHeight="1" spans="1:4">
      <c r="A19" s="180"/>
      <c r="B19" s="148"/>
      <c r="C19" s="37" t="s">
        <v>29</v>
      </c>
      <c r="D19" s="148"/>
    </row>
    <row r="20" ht="17.25" customHeight="1" spans="1:4">
      <c r="A20" s="180"/>
      <c r="B20" s="148"/>
      <c r="C20" s="37" t="s">
        <v>30</v>
      </c>
      <c r="D20" s="148"/>
    </row>
    <row r="21" ht="17.25" customHeight="1" spans="1:4">
      <c r="A21" s="180"/>
      <c r="B21" s="148"/>
      <c r="C21" s="37" t="s">
        <v>31</v>
      </c>
      <c r="D21" s="148"/>
    </row>
    <row r="22" ht="17.25" customHeight="1" spans="1:4">
      <c r="A22" s="180"/>
      <c r="B22" s="148"/>
      <c r="C22" s="37" t="s">
        <v>32</v>
      </c>
      <c r="D22" s="148"/>
    </row>
    <row r="23" ht="17.25" customHeight="1" spans="1:4">
      <c r="A23" s="180"/>
      <c r="B23" s="148"/>
      <c r="C23" s="37" t="s">
        <v>33</v>
      </c>
      <c r="D23" s="148"/>
    </row>
    <row r="24" ht="17.25" customHeight="1" spans="1:4">
      <c r="A24" s="180"/>
      <c r="B24" s="148"/>
      <c r="C24" s="37" t="s">
        <v>34</v>
      </c>
      <c r="D24" s="148"/>
    </row>
    <row r="25" ht="17.25" customHeight="1" spans="1:4">
      <c r="A25" s="180"/>
      <c r="B25" s="148"/>
      <c r="C25" s="37" t="s">
        <v>35</v>
      </c>
      <c r="D25" s="148">
        <v>126685.44</v>
      </c>
    </row>
    <row r="26" ht="17.25" customHeight="1" spans="1:4">
      <c r="A26" s="180"/>
      <c r="B26" s="148"/>
      <c r="C26" s="37" t="s">
        <v>36</v>
      </c>
      <c r="D26" s="148"/>
    </row>
    <row r="27" ht="17.25" customHeight="1" spans="1:4">
      <c r="A27" s="180"/>
      <c r="B27" s="148"/>
      <c r="C27" s="179" t="s">
        <v>37</v>
      </c>
      <c r="D27" s="148"/>
    </row>
    <row r="28" ht="17.25" customHeight="1" spans="1:4">
      <c r="A28" s="180"/>
      <c r="B28" s="148"/>
      <c r="C28" s="37" t="s">
        <v>38</v>
      </c>
      <c r="D28" s="148"/>
    </row>
    <row r="29" ht="16.5" customHeight="1" spans="1:4">
      <c r="A29" s="180"/>
      <c r="B29" s="148"/>
      <c r="C29" s="37" t="s">
        <v>39</v>
      </c>
      <c r="D29" s="148"/>
    </row>
    <row r="30" ht="16.5" customHeight="1" spans="1:4">
      <c r="A30" s="180"/>
      <c r="B30" s="148"/>
      <c r="C30" s="179" t="s">
        <v>40</v>
      </c>
      <c r="D30" s="148"/>
    </row>
    <row r="31" ht="17.25" customHeight="1" spans="1:4">
      <c r="A31" s="180"/>
      <c r="B31" s="148"/>
      <c r="C31" s="179" t="s">
        <v>41</v>
      </c>
      <c r="D31" s="148"/>
    </row>
    <row r="32" ht="17.25" customHeight="1" spans="1:4">
      <c r="A32" s="180"/>
      <c r="B32" s="148"/>
      <c r="C32" s="37" t="s">
        <v>42</v>
      </c>
      <c r="D32" s="148"/>
    </row>
    <row r="33" ht="16.5" customHeight="1" spans="1:4">
      <c r="A33" s="180" t="s">
        <v>43</v>
      </c>
      <c r="B33" s="148">
        <v>1875958.39</v>
      </c>
      <c r="C33" s="180" t="s">
        <v>44</v>
      </c>
      <c r="D33" s="148">
        <v>1875958.39</v>
      </c>
    </row>
    <row r="34" ht="16.5" customHeight="1" spans="1:4">
      <c r="A34" s="179" t="s">
        <v>45</v>
      </c>
      <c r="B34" s="148"/>
      <c r="C34" s="179" t="s">
        <v>46</v>
      </c>
      <c r="D34" s="148"/>
    </row>
    <row r="35" ht="16.5" customHeight="1" spans="1:4">
      <c r="A35" s="37" t="s">
        <v>47</v>
      </c>
      <c r="B35" s="149"/>
      <c r="C35" s="37" t="s">
        <v>47</v>
      </c>
      <c r="D35" s="149"/>
    </row>
    <row r="36" ht="16.5" customHeight="1" spans="1:4">
      <c r="A36" s="37" t="s">
        <v>48</v>
      </c>
      <c r="B36" s="149"/>
      <c r="C36" s="37" t="s">
        <v>49</v>
      </c>
      <c r="D36" s="149"/>
    </row>
    <row r="37" ht="16.5" customHeight="1" spans="1:4">
      <c r="A37" s="181" t="s">
        <v>50</v>
      </c>
      <c r="B37" s="148">
        <v>1875958.39</v>
      </c>
      <c r="C37" s="181" t="s">
        <v>51</v>
      </c>
      <c r="D37" s="148">
        <v>1875958.39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pane ySplit="1" topLeftCell="A2" activePane="bottomLeft" state="frozen"/>
      <selection/>
      <selection pane="bottomLeft" activeCell="C17" sqref="C17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customHeight="1" spans="1:6">
      <c r="A1" s="1"/>
      <c r="B1" s="1"/>
      <c r="C1" s="1"/>
      <c r="D1" s="1"/>
      <c r="E1" s="1"/>
      <c r="F1" s="1"/>
    </row>
    <row r="2" ht="12" customHeight="1" spans="1:6">
      <c r="A2" s="124">
        <v>1</v>
      </c>
      <c r="B2" s="125">
        <v>0</v>
      </c>
      <c r="C2" s="124">
        <v>1</v>
      </c>
      <c r="D2" s="126"/>
      <c r="E2" s="126"/>
      <c r="F2" s="117" t="s">
        <v>277</v>
      </c>
    </row>
    <row r="3" ht="42" customHeight="1" spans="1:6">
      <c r="A3" s="127" t="str">
        <f>"2026"&amp;"年部门政府性基金预算支出预算表"</f>
        <v>2026年部门政府性基金预算支出预算表</v>
      </c>
      <c r="B3" s="127" t="s">
        <v>278</v>
      </c>
      <c r="C3" s="128"/>
      <c r="D3" s="129"/>
      <c r="E3" s="129"/>
      <c r="F3" s="129"/>
    </row>
    <row r="4" ht="13.5" customHeight="1" spans="1:6">
      <c r="A4" s="29" t="s">
        <v>53</v>
      </c>
      <c r="B4" s="29"/>
      <c r="C4" s="124"/>
      <c r="D4" s="126"/>
      <c r="E4" s="126"/>
      <c r="F4" s="117" t="s">
        <v>1</v>
      </c>
    </row>
    <row r="5" ht="19.5" customHeight="1" spans="1:6">
      <c r="A5" s="130" t="s">
        <v>279</v>
      </c>
      <c r="B5" s="131" t="s">
        <v>72</v>
      </c>
      <c r="C5" s="130" t="s">
        <v>73</v>
      </c>
      <c r="D5" s="11" t="s">
        <v>280</v>
      </c>
      <c r="E5" s="12"/>
      <c r="F5" s="13"/>
    </row>
    <row r="6" ht="18.75" customHeight="1" spans="1:6">
      <c r="A6" s="132"/>
      <c r="B6" s="133"/>
      <c r="C6" s="132"/>
      <c r="D6" s="16" t="s">
        <v>55</v>
      </c>
      <c r="E6" s="11" t="s">
        <v>75</v>
      </c>
      <c r="F6" s="16" t="s">
        <v>76</v>
      </c>
    </row>
    <row r="7" ht="18.75" customHeight="1" spans="1:6">
      <c r="A7" s="71">
        <v>1</v>
      </c>
      <c r="B7" s="134" t="s">
        <v>83</v>
      </c>
      <c r="C7" s="71">
        <v>3</v>
      </c>
      <c r="D7" s="135">
        <v>4</v>
      </c>
      <c r="E7" s="135">
        <v>5</v>
      </c>
      <c r="F7" s="135">
        <v>6</v>
      </c>
    </row>
    <row r="8" ht="21" customHeight="1" spans="1:6">
      <c r="A8" s="21"/>
      <c r="B8" s="21"/>
      <c r="C8" s="21"/>
      <c r="D8" s="88"/>
      <c r="E8" s="88"/>
      <c r="F8" s="88"/>
    </row>
    <row r="9" ht="21" customHeight="1" spans="1:6">
      <c r="A9" s="21"/>
      <c r="B9" s="21"/>
      <c r="C9" s="21"/>
      <c r="D9" s="88"/>
      <c r="E9" s="88"/>
      <c r="F9" s="88"/>
    </row>
    <row r="10" ht="18.75" customHeight="1" spans="1:6">
      <c r="A10" s="136" t="s">
        <v>163</v>
      </c>
      <c r="B10" s="136" t="s">
        <v>163</v>
      </c>
      <c r="C10" s="137" t="s">
        <v>163</v>
      </c>
      <c r="D10" s="88"/>
      <c r="E10" s="88"/>
      <c r="F10" s="88"/>
    </row>
  </sheetData>
  <mergeCells count="7">
    <mergeCell ref="A3:F3"/>
    <mergeCell ref="A4:C4"/>
    <mergeCell ref="D5:F5"/>
    <mergeCell ref="A10:C10"/>
    <mergeCell ref="A5:A6"/>
    <mergeCell ref="B5:B6"/>
    <mergeCell ref="C5:C6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1"/>
  <sheetViews>
    <sheetView showZeros="0" workbookViewId="0">
      <pane ySplit="1" topLeftCell="A2" activePane="bottomLeft" state="frozen"/>
      <selection/>
      <selection pane="bottomLeft" activeCell="A4" sqref="A4:H4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5.75" customHeight="1" spans="1:19">
      <c r="B2" s="89"/>
      <c r="C2" s="89"/>
      <c r="R2" s="3"/>
      <c r="S2" s="3" t="s">
        <v>281</v>
      </c>
    </row>
    <row r="3" ht="41.25" customHeight="1" spans="1:19">
      <c r="A3" s="77" t="str">
        <f>"2026"&amp;"年部门政府采购预算表"</f>
        <v>2026年部门政府采购预算表</v>
      </c>
      <c r="B3" s="69"/>
      <c r="C3" s="69"/>
      <c r="D3" s="4"/>
      <c r="E3" s="4"/>
      <c r="F3" s="4"/>
      <c r="G3" s="4"/>
      <c r="H3" s="4"/>
      <c r="I3" s="4"/>
      <c r="J3" s="4"/>
      <c r="K3" s="4"/>
      <c r="L3" s="4"/>
      <c r="M3" s="69"/>
      <c r="N3" s="4"/>
      <c r="O3" s="4"/>
      <c r="P3" s="69"/>
      <c r="Q3" s="4"/>
      <c r="R3" s="69"/>
      <c r="S3" s="69"/>
    </row>
    <row r="4" ht="18.75" customHeight="1" spans="1:19">
      <c r="A4" s="116" t="s">
        <v>53</v>
      </c>
      <c r="B4" s="94"/>
      <c r="C4" s="94"/>
      <c r="D4" s="7"/>
      <c r="E4" s="7"/>
      <c r="F4" s="7"/>
      <c r="G4" s="7"/>
      <c r="H4" s="7"/>
      <c r="I4" s="7"/>
      <c r="J4" s="7"/>
      <c r="K4" s="7"/>
      <c r="L4" s="7"/>
      <c r="R4" s="8"/>
      <c r="S4" s="117" t="s">
        <v>1</v>
      </c>
    </row>
    <row r="5" ht="15.75" customHeight="1" spans="1:19">
      <c r="A5" s="10" t="s">
        <v>172</v>
      </c>
      <c r="B5" s="96"/>
      <c r="C5" s="96" t="s">
        <v>282</v>
      </c>
      <c r="D5" s="97" t="s">
        <v>283</v>
      </c>
      <c r="E5" s="97" t="s">
        <v>284</v>
      </c>
      <c r="F5" s="97" t="s">
        <v>285</v>
      </c>
      <c r="G5" s="97" t="s">
        <v>286</v>
      </c>
      <c r="H5" s="97" t="s">
        <v>287</v>
      </c>
      <c r="I5" s="98" t="s">
        <v>179</v>
      </c>
      <c r="J5" s="98"/>
      <c r="K5" s="98"/>
      <c r="L5" s="98"/>
      <c r="M5" s="99"/>
      <c r="N5" s="98"/>
      <c r="O5" s="98"/>
      <c r="P5" s="82"/>
      <c r="Q5" s="98"/>
      <c r="R5" s="99"/>
      <c r="S5" s="83"/>
    </row>
    <row r="6" ht="17.25" customHeight="1" spans="1:19">
      <c r="A6" s="15"/>
      <c r="B6" s="100"/>
      <c r="C6" s="100"/>
      <c r="D6" s="101"/>
      <c r="E6" s="101"/>
      <c r="F6" s="101"/>
      <c r="G6" s="101"/>
      <c r="H6" s="101"/>
      <c r="I6" s="101" t="s">
        <v>55</v>
      </c>
      <c r="J6" s="101" t="s">
        <v>58</v>
      </c>
      <c r="K6" s="101" t="s">
        <v>288</v>
      </c>
      <c r="L6" s="101" t="s">
        <v>289</v>
      </c>
      <c r="M6" s="102" t="s">
        <v>290</v>
      </c>
      <c r="N6" s="103" t="s">
        <v>291</v>
      </c>
      <c r="O6" s="103"/>
      <c r="P6" s="104"/>
      <c r="Q6" s="103"/>
      <c r="R6" s="105"/>
      <c r="S6" s="106"/>
    </row>
    <row r="7" ht="54" customHeight="1" spans="1:19">
      <c r="A7" s="18"/>
      <c r="B7" s="106"/>
      <c r="C7" s="106"/>
      <c r="D7" s="107"/>
      <c r="E7" s="107"/>
      <c r="F7" s="107"/>
      <c r="G7" s="107"/>
      <c r="H7" s="107"/>
      <c r="I7" s="107"/>
      <c r="J7" s="107" t="s">
        <v>57</v>
      </c>
      <c r="K7" s="107"/>
      <c r="L7" s="107"/>
      <c r="M7" s="108"/>
      <c r="N7" s="107" t="s">
        <v>57</v>
      </c>
      <c r="O7" s="107" t="s">
        <v>64</v>
      </c>
      <c r="P7" s="106" t="s">
        <v>65</v>
      </c>
      <c r="Q7" s="107" t="s">
        <v>66</v>
      </c>
      <c r="R7" s="108" t="s">
        <v>67</v>
      </c>
      <c r="S7" s="106" t="s">
        <v>68</v>
      </c>
    </row>
    <row r="8" ht="18" customHeight="1" spans="1:19">
      <c r="A8" s="118">
        <v>1</v>
      </c>
      <c r="B8" s="118" t="s">
        <v>83</v>
      </c>
      <c r="C8" s="119">
        <v>3</v>
      </c>
      <c r="D8" s="119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</row>
    <row r="9" ht="21" customHeight="1" spans="1:19">
      <c r="A9" s="109"/>
      <c r="B9" s="110"/>
      <c r="C9" s="110"/>
      <c r="D9" s="111"/>
      <c r="E9" s="111"/>
      <c r="F9" s="111"/>
      <c r="G9" s="120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</row>
    <row r="10" ht="21" customHeight="1" spans="1:19">
      <c r="A10" s="112" t="s">
        <v>163</v>
      </c>
      <c r="B10" s="113"/>
      <c r="C10" s="113"/>
      <c r="D10" s="114"/>
      <c r="E10" s="114"/>
      <c r="F10" s="114"/>
      <c r="G10" s="121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</row>
    <row r="11" ht="21" customHeight="1" spans="1:19">
      <c r="A11" s="116" t="s">
        <v>292</v>
      </c>
      <c r="B11" s="29"/>
      <c r="C11" s="29"/>
      <c r="D11" s="116"/>
      <c r="E11" s="116"/>
      <c r="F11" s="116"/>
      <c r="G11" s="122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</row>
  </sheetData>
  <mergeCells count="19">
    <mergeCell ref="A3:S3"/>
    <mergeCell ref="A4:H4"/>
    <mergeCell ref="I5:S5"/>
    <mergeCell ref="N6:S6"/>
    <mergeCell ref="A10:G10"/>
    <mergeCell ref="A11:S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  <mergeCell ref="L6:L7"/>
    <mergeCell ref="M6:M7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pane ySplit="1" topLeftCell="A2" activePane="bottomLeft" state="frozen"/>
      <selection/>
      <selection pane="bottomLeft" activeCell="A4" sqref="A4:I4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customHeight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16.5" customHeight="1" spans="1:20">
      <c r="A2" s="81"/>
      <c r="B2" s="89"/>
      <c r="C2" s="89"/>
      <c r="D2" s="89"/>
      <c r="E2" s="89"/>
      <c r="F2" s="89"/>
      <c r="G2" s="89"/>
      <c r="H2" s="81"/>
      <c r="I2" s="81"/>
      <c r="J2" s="81"/>
      <c r="K2" s="81"/>
      <c r="L2" s="81"/>
      <c r="M2" s="81"/>
      <c r="N2" s="90"/>
      <c r="O2" s="81"/>
      <c r="P2" s="81"/>
      <c r="Q2" s="89"/>
      <c r="R2" s="81"/>
      <c r="S2" s="91"/>
      <c r="T2" s="91" t="s">
        <v>293</v>
      </c>
    </row>
    <row r="3" ht="41.25" customHeight="1" spans="1:20">
      <c r="A3" s="77" t="str">
        <f>"2026"&amp;"年部门政府购买服务预算表"</f>
        <v>2026年部门政府购买服务预算表</v>
      </c>
      <c r="B3" s="69"/>
      <c r="C3" s="69"/>
      <c r="D3" s="69"/>
      <c r="E3" s="69"/>
      <c r="F3" s="69"/>
      <c r="G3" s="69"/>
      <c r="H3" s="92"/>
      <c r="I3" s="92"/>
      <c r="J3" s="92"/>
      <c r="K3" s="92"/>
      <c r="L3" s="92"/>
      <c r="M3" s="92"/>
      <c r="N3" s="93"/>
      <c r="O3" s="92"/>
      <c r="P3" s="92"/>
      <c r="Q3" s="69"/>
      <c r="R3" s="92"/>
      <c r="S3" s="93"/>
      <c r="T3" s="69"/>
    </row>
    <row r="4" ht="22.5" customHeight="1" spans="1:20">
      <c r="A4" s="78" t="s">
        <v>53</v>
      </c>
      <c r="B4" s="94"/>
      <c r="C4" s="94"/>
      <c r="D4" s="94"/>
      <c r="E4" s="94"/>
      <c r="F4" s="94"/>
      <c r="G4" s="94"/>
      <c r="H4" s="79"/>
      <c r="I4" s="79"/>
      <c r="J4" s="79"/>
      <c r="K4" s="79"/>
      <c r="L4" s="79"/>
      <c r="M4" s="79"/>
      <c r="N4" s="90"/>
      <c r="O4" s="81"/>
      <c r="P4" s="81"/>
      <c r="Q4" s="89"/>
      <c r="R4" s="81"/>
      <c r="S4" s="95"/>
      <c r="T4" s="91" t="s">
        <v>1</v>
      </c>
    </row>
    <row r="5" ht="24" customHeight="1" spans="1:20">
      <c r="A5" s="10" t="s">
        <v>172</v>
      </c>
      <c r="B5" s="96"/>
      <c r="C5" s="96" t="s">
        <v>282</v>
      </c>
      <c r="D5" s="96" t="s">
        <v>294</v>
      </c>
      <c r="E5" s="96" t="s">
        <v>295</v>
      </c>
      <c r="F5" s="96" t="s">
        <v>296</v>
      </c>
      <c r="G5" s="96" t="s">
        <v>297</v>
      </c>
      <c r="H5" s="97" t="s">
        <v>298</v>
      </c>
      <c r="I5" s="97" t="s">
        <v>299</v>
      </c>
      <c r="J5" s="98" t="s">
        <v>179</v>
      </c>
      <c r="K5" s="98"/>
      <c r="L5" s="98"/>
      <c r="M5" s="98"/>
      <c r="N5" s="99"/>
      <c r="O5" s="98"/>
      <c r="P5" s="98"/>
      <c r="Q5" s="82"/>
      <c r="R5" s="98"/>
      <c r="S5" s="99"/>
      <c r="T5" s="83"/>
    </row>
    <row r="6" ht="24" customHeight="1" spans="1:20">
      <c r="A6" s="15"/>
      <c r="B6" s="100"/>
      <c r="C6" s="100"/>
      <c r="D6" s="100"/>
      <c r="E6" s="100"/>
      <c r="F6" s="100"/>
      <c r="G6" s="100"/>
      <c r="H6" s="101"/>
      <c r="I6" s="101"/>
      <c r="J6" s="101" t="s">
        <v>55</v>
      </c>
      <c r="K6" s="101" t="s">
        <v>58</v>
      </c>
      <c r="L6" s="101" t="s">
        <v>288</v>
      </c>
      <c r="M6" s="101" t="s">
        <v>289</v>
      </c>
      <c r="N6" s="102" t="s">
        <v>290</v>
      </c>
      <c r="O6" s="103" t="s">
        <v>291</v>
      </c>
      <c r="P6" s="103"/>
      <c r="Q6" s="104"/>
      <c r="R6" s="103"/>
      <c r="S6" s="105"/>
      <c r="T6" s="106"/>
    </row>
    <row r="7" ht="54" customHeight="1" spans="1:20">
      <c r="A7" s="18"/>
      <c r="B7" s="106"/>
      <c r="C7" s="106"/>
      <c r="D7" s="106"/>
      <c r="E7" s="106"/>
      <c r="F7" s="106"/>
      <c r="G7" s="106"/>
      <c r="H7" s="107"/>
      <c r="I7" s="107"/>
      <c r="J7" s="107"/>
      <c r="K7" s="107" t="s">
        <v>57</v>
      </c>
      <c r="L7" s="107"/>
      <c r="M7" s="107"/>
      <c r="N7" s="108"/>
      <c r="O7" s="107" t="s">
        <v>57</v>
      </c>
      <c r="P7" s="107" t="s">
        <v>64</v>
      </c>
      <c r="Q7" s="106" t="s">
        <v>65</v>
      </c>
      <c r="R7" s="107" t="s">
        <v>66</v>
      </c>
      <c r="S7" s="108" t="s">
        <v>67</v>
      </c>
      <c r="T7" s="106" t="s">
        <v>68</v>
      </c>
    </row>
    <row r="8" ht="17.25" customHeight="1" spans="1:20">
      <c r="A8" s="19">
        <v>1</v>
      </c>
      <c r="B8" s="106">
        <v>2</v>
      </c>
      <c r="C8" s="19">
        <v>3</v>
      </c>
      <c r="D8" s="19">
        <v>4</v>
      </c>
      <c r="E8" s="106">
        <v>5</v>
      </c>
      <c r="F8" s="19">
        <v>6</v>
      </c>
      <c r="G8" s="19">
        <v>7</v>
      </c>
      <c r="H8" s="106">
        <v>8</v>
      </c>
      <c r="I8" s="19">
        <v>9</v>
      </c>
      <c r="J8" s="19">
        <v>10</v>
      </c>
      <c r="K8" s="106">
        <v>11</v>
      </c>
      <c r="L8" s="19">
        <v>12</v>
      </c>
      <c r="M8" s="19">
        <v>13</v>
      </c>
      <c r="N8" s="106">
        <v>14</v>
      </c>
      <c r="O8" s="19">
        <v>15</v>
      </c>
      <c r="P8" s="19">
        <v>16</v>
      </c>
      <c r="Q8" s="106">
        <v>17</v>
      </c>
      <c r="R8" s="19">
        <v>18</v>
      </c>
      <c r="S8" s="19">
        <v>19</v>
      </c>
      <c r="T8" s="19">
        <v>20</v>
      </c>
    </row>
    <row r="9" ht="21" customHeight="1" spans="1:20">
      <c r="A9" s="109"/>
      <c r="B9" s="110"/>
      <c r="C9" s="110"/>
      <c r="D9" s="110"/>
      <c r="E9" s="110"/>
      <c r="F9" s="110"/>
      <c r="G9" s="110"/>
      <c r="H9" s="111"/>
      <c r="I9" s="111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</row>
    <row r="10" ht="21" customHeight="1" spans="1:20">
      <c r="A10" s="112" t="s">
        <v>163</v>
      </c>
      <c r="B10" s="113"/>
      <c r="C10" s="113"/>
      <c r="D10" s="113"/>
      <c r="E10" s="113"/>
      <c r="F10" s="113"/>
      <c r="G10" s="113"/>
      <c r="H10" s="114"/>
      <c r="I10" s="115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</row>
  </sheetData>
  <mergeCells count="19">
    <mergeCell ref="A3:T3"/>
    <mergeCell ref="A4:I4"/>
    <mergeCell ref="J5:T5"/>
    <mergeCell ref="O6:T6"/>
    <mergeCell ref="A10:I10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6:J7"/>
    <mergeCell ref="K6:K7"/>
    <mergeCell ref="L6:L7"/>
    <mergeCell ref="M6:M7"/>
    <mergeCell ref="N6:N7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9"/>
  <sheetViews>
    <sheetView showZeros="0" workbookViewId="0">
      <pane ySplit="1" topLeftCell="A2" activePane="bottomLeft" state="frozen"/>
      <selection/>
      <selection pane="bottomLeft" activeCell="A4" sqref="A4:I4"/>
    </sheetView>
  </sheetViews>
  <sheetFormatPr defaultColWidth="9.14166666666667" defaultRowHeight="14.25" customHeight="1"/>
  <cols>
    <col min="1" max="1" width="37.7083333333333" customWidth="1"/>
    <col min="2" max="24" width="20" customWidth="1"/>
  </cols>
  <sheetData>
    <row r="1" customHeight="1" spans="1: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7.25" customHeight="1" spans="1:24">
      <c r="D2" s="76"/>
      <c r="W2" s="3"/>
      <c r="X2" s="3" t="s">
        <v>300</v>
      </c>
    </row>
    <row r="3" ht="41.25" customHeight="1" spans="1:24">
      <c r="A3" s="77" t="str">
        <f>"2026"&amp;"年县对下转移支付预算表"</f>
        <v>2026年县对下转移支付预算表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69"/>
      <c r="X3" s="69"/>
    </row>
    <row r="4" ht="18" customHeight="1" spans="1:24">
      <c r="A4" s="78" t="s">
        <v>53</v>
      </c>
      <c r="B4" s="79"/>
      <c r="C4" s="79"/>
      <c r="D4" s="80"/>
      <c r="E4" s="81"/>
      <c r="F4" s="81"/>
      <c r="G4" s="81"/>
      <c r="H4" s="81"/>
      <c r="I4" s="81"/>
      <c r="W4" s="8"/>
      <c r="X4" s="8" t="s">
        <v>1</v>
      </c>
    </row>
    <row r="5" ht="19.5" customHeight="1" spans="1:24">
      <c r="A5" s="31" t="s">
        <v>301</v>
      </c>
      <c r="B5" s="11" t="s">
        <v>179</v>
      </c>
      <c r="C5" s="12"/>
      <c r="D5" s="12"/>
      <c r="E5" s="11" t="s">
        <v>302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82"/>
      <c r="X5" s="83"/>
    </row>
    <row r="6" ht="40.5" customHeight="1" spans="1:24">
      <c r="A6" s="19"/>
      <c r="B6" s="32" t="s">
        <v>55</v>
      </c>
      <c r="C6" s="10" t="s">
        <v>58</v>
      </c>
      <c r="D6" s="84" t="s">
        <v>288</v>
      </c>
      <c r="E6" s="52" t="s">
        <v>303</v>
      </c>
      <c r="F6" s="52" t="s">
        <v>304</v>
      </c>
      <c r="G6" s="52" t="s">
        <v>305</v>
      </c>
      <c r="H6" s="52" t="s">
        <v>306</v>
      </c>
      <c r="I6" s="52" t="s">
        <v>307</v>
      </c>
      <c r="J6" s="52" t="s">
        <v>308</v>
      </c>
      <c r="K6" s="52" t="s">
        <v>309</v>
      </c>
      <c r="L6" s="52" t="s">
        <v>310</v>
      </c>
      <c r="M6" s="52" t="s">
        <v>311</v>
      </c>
      <c r="N6" s="52" t="s">
        <v>312</v>
      </c>
      <c r="O6" s="52" t="s">
        <v>313</v>
      </c>
      <c r="P6" s="52" t="s">
        <v>314</v>
      </c>
      <c r="Q6" s="52" t="s">
        <v>315</v>
      </c>
      <c r="R6" s="52" t="s">
        <v>316</v>
      </c>
      <c r="S6" s="52" t="s">
        <v>317</v>
      </c>
      <c r="T6" s="52" t="s">
        <v>318</v>
      </c>
      <c r="U6" s="52" t="s">
        <v>319</v>
      </c>
      <c r="V6" s="52" t="s">
        <v>320</v>
      </c>
      <c r="W6" s="52" t="s">
        <v>321</v>
      </c>
      <c r="X6" s="85" t="s">
        <v>322</v>
      </c>
    </row>
    <row r="7" ht="19.5" customHeight="1" spans="1:24">
      <c r="A7" s="20">
        <v>1</v>
      </c>
      <c r="B7" s="86">
        <v>2</v>
      </c>
      <c r="C7" s="20">
        <v>3</v>
      </c>
      <c r="D7" s="87">
        <v>4</v>
      </c>
      <c r="E7" s="33">
        <v>5</v>
      </c>
      <c r="F7" s="20">
        <v>6</v>
      </c>
      <c r="G7" s="20">
        <v>7</v>
      </c>
      <c r="H7" s="87">
        <v>8</v>
      </c>
      <c r="I7" s="20">
        <v>9</v>
      </c>
      <c r="J7" s="20">
        <v>10</v>
      </c>
      <c r="K7" s="20">
        <v>11</v>
      </c>
      <c r="L7" s="87">
        <v>12</v>
      </c>
      <c r="M7" s="20">
        <v>13</v>
      </c>
      <c r="N7" s="20">
        <v>14</v>
      </c>
      <c r="O7" s="20">
        <v>15</v>
      </c>
      <c r="P7" s="87">
        <v>16</v>
      </c>
      <c r="Q7" s="20">
        <v>17</v>
      </c>
      <c r="R7" s="20">
        <v>18</v>
      </c>
      <c r="S7" s="20">
        <v>19</v>
      </c>
      <c r="T7" s="87">
        <v>20</v>
      </c>
      <c r="U7" s="87">
        <v>21</v>
      </c>
      <c r="V7" s="87">
        <v>22</v>
      </c>
      <c r="W7" s="33">
        <v>23</v>
      </c>
      <c r="X7" s="33">
        <v>24</v>
      </c>
    </row>
    <row r="8" ht="19.5" customHeight="1" spans="1:24">
      <c r="A8" s="34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</row>
    <row r="9" ht="19.5" customHeight="1" spans="1:24">
      <c r="A9" s="73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</row>
  </sheetData>
  <mergeCells count="5">
    <mergeCell ref="A3:X3"/>
    <mergeCell ref="A4:I4"/>
    <mergeCell ref="B5:D5"/>
    <mergeCell ref="E5:X5"/>
    <mergeCell ref="A5:A6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pane ySplit="1" topLeftCell="A2" activePane="bottomLeft" state="frozen"/>
      <selection/>
      <selection pane="bottomLeft" activeCell="A4" sqref="A4:H4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6.5" customHeight="1" spans="1:10">
      <c r="J2" s="3" t="s">
        <v>323</v>
      </c>
    </row>
    <row r="3" ht="41.25" customHeight="1" spans="1:10">
      <c r="A3" s="68" t="str">
        <f>"2026"&amp;"年县对下转移支付绩效目标表"</f>
        <v>2026年县对下转移支付绩效目标表</v>
      </c>
      <c r="B3" s="4"/>
      <c r="C3" s="4"/>
      <c r="D3" s="4"/>
      <c r="E3" s="4"/>
      <c r="F3" s="69"/>
      <c r="G3" s="4"/>
      <c r="H3" s="69"/>
      <c r="I3" s="69"/>
      <c r="J3" s="4"/>
    </row>
    <row r="4" ht="17.25" customHeight="1" spans="1:10">
      <c r="A4" s="29" t="s">
        <v>53</v>
      </c>
    </row>
    <row r="5" ht="44.25" customHeight="1" spans="1:10">
      <c r="A5" s="70" t="s">
        <v>301</v>
      </c>
      <c r="B5" s="70" t="s">
        <v>243</v>
      </c>
      <c r="C5" s="70" t="s">
        <v>244</v>
      </c>
      <c r="D5" s="70" t="s">
        <v>245</v>
      </c>
      <c r="E5" s="70" t="s">
        <v>246</v>
      </c>
      <c r="F5" s="71" t="s">
        <v>247</v>
      </c>
      <c r="G5" s="70" t="s">
        <v>248</v>
      </c>
      <c r="H5" s="71" t="s">
        <v>249</v>
      </c>
      <c r="I5" s="71" t="s">
        <v>250</v>
      </c>
      <c r="J5" s="70" t="s">
        <v>251</v>
      </c>
    </row>
    <row r="6" ht="14.25" customHeight="1" spans="1:10">
      <c r="A6" s="70">
        <v>1</v>
      </c>
      <c r="B6" s="70">
        <v>2</v>
      </c>
      <c r="C6" s="70">
        <v>3</v>
      </c>
      <c r="D6" s="70">
        <v>4</v>
      </c>
      <c r="E6" s="70">
        <v>5</v>
      </c>
      <c r="F6" s="71">
        <v>6</v>
      </c>
      <c r="G6" s="70">
        <v>7</v>
      </c>
      <c r="H6" s="71">
        <v>8</v>
      </c>
      <c r="I6" s="71">
        <v>9</v>
      </c>
      <c r="J6" s="70">
        <v>10</v>
      </c>
    </row>
    <row r="7" ht="42" customHeight="1" spans="1:10">
      <c r="A7" s="34"/>
      <c r="B7" s="72"/>
      <c r="C7" s="73"/>
      <c r="D7" s="73"/>
      <c r="E7" s="74"/>
      <c r="F7" s="75"/>
      <c r="G7" s="74"/>
      <c r="H7" s="75"/>
      <c r="I7" s="75"/>
      <c r="J7" s="74"/>
    </row>
    <row r="8" ht="42" customHeight="1" spans="1:10">
      <c r="A8" s="34"/>
      <c r="B8" s="21"/>
      <c r="C8" s="21"/>
      <c r="D8" s="21"/>
      <c r="E8" s="34"/>
      <c r="F8" s="21"/>
      <c r="G8" s="34"/>
      <c r="H8" s="21"/>
      <c r="I8" s="21"/>
      <c r="J8" s="34"/>
    </row>
  </sheetData>
  <mergeCells count="2">
    <mergeCell ref="A3:J3"/>
    <mergeCell ref="A4:H4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9"/>
  <sheetViews>
    <sheetView showZeros="0" workbookViewId="0">
      <pane ySplit="1" topLeftCell="A2" activePane="bottomLeft" state="frozen"/>
      <selection/>
      <selection pane="bottomLeft" activeCell="A4" sqref="A4:C4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1"/>
      <c r="B1" s="1"/>
      <c r="C1" s="1"/>
      <c r="D1" s="1"/>
      <c r="E1" s="1"/>
      <c r="F1" s="1"/>
      <c r="G1" s="1"/>
      <c r="H1" s="1"/>
      <c r="I1" s="1"/>
    </row>
    <row r="2" customHeight="1" spans="1:9">
      <c r="A2" s="41" t="s">
        <v>324</v>
      </c>
      <c r="B2" s="42"/>
      <c r="C2" s="42"/>
      <c r="D2" s="43"/>
      <c r="E2" s="43"/>
      <c r="F2" s="43"/>
      <c r="G2" s="42"/>
      <c r="H2" s="42"/>
      <c r="I2" s="43"/>
    </row>
    <row r="3" ht="41.25" customHeight="1" spans="1:9">
      <c r="A3" s="44" t="str">
        <f>"2026"&amp;"年新增资产配置预算表"</f>
        <v>2026年新增资产配置预算表</v>
      </c>
      <c r="B3" s="45"/>
      <c r="C3" s="45"/>
      <c r="D3" s="46"/>
      <c r="E3" s="46"/>
      <c r="F3" s="46"/>
      <c r="G3" s="45"/>
      <c r="H3" s="45"/>
      <c r="I3" s="46"/>
    </row>
    <row r="4" customHeight="1" spans="1:9">
      <c r="A4" s="47" t="s">
        <v>53</v>
      </c>
      <c r="B4" s="48"/>
      <c r="C4" s="48"/>
      <c r="D4" s="49"/>
      <c r="F4" s="46"/>
      <c r="G4" s="45"/>
      <c r="H4" s="45"/>
      <c r="I4" s="50" t="s">
        <v>1</v>
      </c>
    </row>
    <row r="5" ht="28.5" customHeight="1" spans="1:9">
      <c r="A5" s="51" t="s">
        <v>172</v>
      </c>
      <c r="B5" s="52" t="s">
        <v>279</v>
      </c>
      <c r="C5" s="53" t="s">
        <v>325</v>
      </c>
      <c r="D5" s="51" t="s">
        <v>326</v>
      </c>
      <c r="E5" s="51" t="s">
        <v>327</v>
      </c>
      <c r="F5" s="51" t="s">
        <v>328</v>
      </c>
      <c r="G5" s="52" t="s">
        <v>329</v>
      </c>
      <c r="H5" s="33"/>
      <c r="I5" s="51"/>
    </row>
    <row r="6" ht="21" customHeight="1" spans="1:9">
      <c r="A6" s="53"/>
      <c r="B6" s="54"/>
      <c r="C6" s="54"/>
      <c r="D6" s="55"/>
      <c r="E6" s="54"/>
      <c r="F6" s="54"/>
      <c r="G6" s="52" t="s">
        <v>286</v>
      </c>
      <c r="H6" s="52" t="s">
        <v>330</v>
      </c>
      <c r="I6" s="52" t="s">
        <v>331</v>
      </c>
    </row>
    <row r="7" ht="17.25" customHeight="1" spans="1:9">
      <c r="A7" s="56" t="s">
        <v>82</v>
      </c>
      <c r="B7" s="57" t="s">
        <v>83</v>
      </c>
      <c r="C7" s="58" t="s">
        <v>83</v>
      </c>
      <c r="D7" s="56" t="s">
        <v>159</v>
      </c>
      <c r="E7" s="59" t="s">
        <v>160</v>
      </c>
      <c r="F7" s="56" t="s">
        <v>161</v>
      </c>
      <c r="G7" s="58" t="s">
        <v>162</v>
      </c>
      <c r="H7" s="60" t="s">
        <v>84</v>
      </c>
      <c r="I7" s="59" t="s">
        <v>85</v>
      </c>
    </row>
    <row r="8" ht="19.5" customHeight="1" spans="1:9">
      <c r="A8" s="61"/>
      <c r="B8" s="37"/>
      <c r="C8" s="37"/>
      <c r="D8" s="34"/>
      <c r="E8" s="21"/>
      <c r="F8" s="60"/>
      <c r="G8" s="62"/>
      <c r="H8" s="63"/>
      <c r="I8" s="63"/>
    </row>
    <row r="9" ht="19.5" customHeight="1" spans="1:9">
      <c r="A9" s="64" t="s">
        <v>55</v>
      </c>
      <c r="B9" s="65"/>
      <c r="C9" s="65"/>
      <c r="D9" s="66"/>
      <c r="E9" s="67"/>
      <c r="F9" s="67"/>
      <c r="G9" s="62"/>
      <c r="H9" s="63"/>
      <c r="I9" s="63"/>
    </row>
  </sheetData>
  <mergeCells count="11">
    <mergeCell ref="A2:I2"/>
    <mergeCell ref="A3:I3"/>
    <mergeCell ref="A4:C4"/>
    <mergeCell ref="G5:I5"/>
    <mergeCell ref="A9:F9"/>
    <mergeCell ref="A5:A6"/>
    <mergeCell ref="B5:B6"/>
    <mergeCell ref="C5:C6"/>
    <mergeCell ref="D5:D6"/>
    <mergeCell ref="E5:E6"/>
    <mergeCell ref="F5:F6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pane ySplit="1" topLeftCell="A2" activePane="bottomLeft" state="frozen"/>
      <selection/>
      <selection pane="bottomLeft" activeCell="A4" sqref="A4:G4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D2" s="2"/>
      <c r="E2" s="2"/>
      <c r="F2" s="2"/>
      <c r="G2" s="2"/>
      <c r="K2" s="3" t="s">
        <v>332</v>
      </c>
    </row>
    <row r="3" ht="41.25" customHeight="1" spans="1:11">
      <c r="A3" s="4" t="str">
        <f>"2026"&amp;"年上级转移支付补助项目支出预算表"</f>
        <v>2026年上级转移支付补助项目支出预算表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3.5" customHeight="1" spans="1:11">
      <c r="A4" s="29" t="s">
        <v>53</v>
      </c>
      <c r="B4" s="30"/>
      <c r="C4" s="30"/>
      <c r="D4" s="30"/>
      <c r="E4" s="30"/>
      <c r="F4" s="30"/>
      <c r="G4" s="30"/>
      <c r="H4" s="7"/>
      <c r="I4" s="7"/>
      <c r="J4" s="7"/>
      <c r="K4" s="8" t="s">
        <v>1</v>
      </c>
    </row>
    <row r="5" ht="21.75" customHeight="1" spans="1:11">
      <c r="A5" s="9" t="s">
        <v>229</v>
      </c>
      <c r="B5" s="9"/>
      <c r="C5" s="9" t="s">
        <v>230</v>
      </c>
      <c r="D5" s="10" t="s">
        <v>175</v>
      </c>
      <c r="E5" s="10" t="s">
        <v>176</v>
      </c>
      <c r="F5" s="10" t="s">
        <v>231</v>
      </c>
      <c r="G5" s="10" t="s">
        <v>232</v>
      </c>
      <c r="H5" s="31" t="s">
        <v>55</v>
      </c>
      <c r="I5" s="11" t="s">
        <v>333</v>
      </c>
      <c r="J5" s="12"/>
      <c r="K5" s="13"/>
    </row>
    <row r="6" ht="21.75" customHeight="1" spans="1:11">
      <c r="A6" s="14"/>
      <c r="B6" s="14"/>
      <c r="C6" s="14"/>
      <c r="D6" s="15"/>
      <c r="E6" s="15"/>
      <c r="F6" s="15"/>
      <c r="G6" s="15"/>
      <c r="H6" s="32"/>
      <c r="I6" s="10" t="s">
        <v>58</v>
      </c>
      <c r="J6" s="10" t="s">
        <v>59</v>
      </c>
      <c r="K6" s="10" t="s">
        <v>60</v>
      </c>
    </row>
    <row r="7" ht="40.5" customHeight="1" spans="1:11">
      <c r="A7" s="17"/>
      <c r="B7" s="17"/>
      <c r="C7" s="17"/>
      <c r="D7" s="18"/>
      <c r="E7" s="18"/>
      <c r="F7" s="18"/>
      <c r="G7" s="18"/>
      <c r="H7" s="19"/>
      <c r="I7" s="18" t="s">
        <v>57</v>
      </c>
      <c r="J7" s="18"/>
      <c r="K7" s="18"/>
    </row>
    <row r="8" ht="15" customHeight="1" spans="1:11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  <c r="H8" s="20">
        <v>8</v>
      </c>
      <c r="I8" s="20">
        <v>9</v>
      </c>
      <c r="J8" s="33">
        <v>10</v>
      </c>
      <c r="K8" s="33">
        <v>11</v>
      </c>
    </row>
    <row r="9" ht="18.75" customHeight="1" spans="1:11">
      <c r="A9" s="34"/>
      <c r="B9" s="21"/>
      <c r="C9" s="34"/>
      <c r="D9" s="34"/>
      <c r="E9" s="34"/>
      <c r="F9" s="34"/>
      <c r="G9" s="34"/>
      <c r="H9" s="35"/>
      <c r="I9" s="36"/>
      <c r="J9" s="36"/>
      <c r="K9" s="35"/>
    </row>
    <row r="10" ht="18.75" customHeight="1" spans="1:11">
      <c r="A10" s="37"/>
      <c r="B10" s="21"/>
      <c r="C10" s="21"/>
      <c r="D10" s="21"/>
      <c r="E10" s="21"/>
      <c r="F10" s="21"/>
      <c r="G10" s="21"/>
      <c r="H10" s="24"/>
      <c r="I10" s="24"/>
      <c r="J10" s="24"/>
      <c r="K10" s="35"/>
    </row>
    <row r="11" ht="18.75" customHeight="1" spans="1:11">
      <c r="A11" s="38" t="s">
        <v>163</v>
      </c>
      <c r="B11" s="39"/>
      <c r="C11" s="39"/>
      <c r="D11" s="39"/>
      <c r="E11" s="39"/>
      <c r="F11" s="39"/>
      <c r="G11" s="40"/>
      <c r="H11" s="24"/>
      <c r="I11" s="24"/>
      <c r="J11" s="24"/>
      <c r="K11" s="35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workbookViewId="0">
      <pane ySplit="1" topLeftCell="A2" activePane="bottomLeft" state="frozen"/>
      <selection/>
      <selection pane="bottomLeft" activeCell="B5" sqref="B5:B7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ht="13.5" customHeight="1" spans="1:7">
      <c r="D2" s="2"/>
      <c r="G2" s="3" t="s">
        <v>334</v>
      </c>
    </row>
    <row r="3" ht="41.25" customHeight="1" spans="1:7">
      <c r="A3" s="4" t="str">
        <f>"2026"&amp;"年部门项目中期规划预算表"</f>
        <v>2026年部门项目中期规划预算表</v>
      </c>
      <c r="B3" s="4"/>
      <c r="C3" s="4"/>
      <c r="D3" s="4"/>
      <c r="E3" s="4"/>
      <c r="F3" s="4"/>
      <c r="G3" s="4"/>
    </row>
    <row r="4" ht="13.5" customHeight="1" spans="1:7">
      <c r="A4" s="5" t="str">
        <f>"单位名称："&amp;"中国共产党寻甸回族彝族自治县委员会社会工作部"</f>
        <v>单位名称：中国共产党寻甸回族彝族自治县委员会社会工作部</v>
      </c>
      <c r="B4" s="6"/>
      <c r="C4" s="6"/>
      <c r="D4" s="6"/>
      <c r="E4" s="7"/>
      <c r="F4" s="7"/>
      <c r="G4" s="8" t="s">
        <v>1</v>
      </c>
    </row>
    <row r="5" ht="21.75" customHeight="1" spans="1:7">
      <c r="A5" s="9" t="s">
        <v>230</v>
      </c>
      <c r="B5" s="9"/>
      <c r="C5" s="9" t="s">
        <v>174</v>
      </c>
      <c r="D5" s="10" t="s">
        <v>335</v>
      </c>
      <c r="E5" s="11" t="s">
        <v>58</v>
      </c>
      <c r="F5" s="12"/>
      <c r="G5" s="13"/>
    </row>
    <row r="6" ht="21.75" customHeight="1" spans="1:7">
      <c r="A6" s="14"/>
      <c r="B6" s="14"/>
      <c r="C6" s="14"/>
      <c r="D6" s="15"/>
      <c r="E6" s="16" t="str">
        <f>"2025"&amp;"年"</f>
        <v>2025年</v>
      </c>
      <c r="F6" s="10" t="str">
        <f>("2025"+1)&amp;"年"</f>
        <v>2026年</v>
      </c>
      <c r="G6" s="10" t="str">
        <f>("2025"+2)&amp;"年"</f>
        <v>2027年</v>
      </c>
    </row>
    <row r="7" ht="40.5" customHeight="1" spans="1:7">
      <c r="A7" s="17"/>
      <c r="B7" s="17"/>
      <c r="C7" s="17"/>
      <c r="D7" s="18"/>
      <c r="E7" s="19"/>
      <c r="F7" s="18" t="s">
        <v>57</v>
      </c>
      <c r="G7" s="18"/>
    </row>
    <row r="8" ht="15" customHeight="1" spans="1:7">
      <c r="A8" s="20">
        <v>1</v>
      </c>
      <c r="B8" s="20">
        <v>2</v>
      </c>
      <c r="C8" s="20">
        <v>3</v>
      </c>
      <c r="D8" s="20">
        <v>4</v>
      </c>
      <c r="E8" s="20">
        <v>5</v>
      </c>
      <c r="F8" s="20">
        <v>6</v>
      </c>
      <c r="G8" s="20">
        <v>7</v>
      </c>
    </row>
    <row r="9" ht="17.25" customHeight="1" spans="1:7">
      <c r="A9" s="21" t="s">
        <v>70</v>
      </c>
      <c r="B9" s="22"/>
      <c r="C9" s="22"/>
      <c r="D9" s="21"/>
      <c r="E9" s="23">
        <v>145200</v>
      </c>
      <c r="F9" s="24"/>
      <c r="G9" s="24"/>
    </row>
    <row r="10" ht="17.25" customHeight="1" spans="1:7">
      <c r="A10" s="21"/>
      <c r="B10" s="21" t="s">
        <v>336</v>
      </c>
      <c r="C10" s="21" t="s">
        <v>239</v>
      </c>
      <c r="D10" s="21" t="s">
        <v>337</v>
      </c>
      <c r="E10" s="23">
        <v>95200</v>
      </c>
      <c r="F10" s="24"/>
      <c r="G10" s="24"/>
    </row>
    <row r="11" ht="18.75" customHeight="1" spans="1:7">
      <c r="A11" s="25"/>
      <c r="B11" s="21" t="s">
        <v>336</v>
      </c>
      <c r="C11" s="21" t="s">
        <v>241</v>
      </c>
      <c r="D11" s="21" t="s">
        <v>337</v>
      </c>
      <c r="E11" s="23">
        <v>50000</v>
      </c>
      <c r="F11" s="24"/>
      <c r="G11" s="24"/>
    </row>
    <row r="12" ht="18.75" customHeight="1" spans="1:7">
      <c r="A12" s="26" t="s">
        <v>55</v>
      </c>
      <c r="B12" s="27" t="s">
        <v>338</v>
      </c>
      <c r="C12" s="27"/>
      <c r="D12" s="28"/>
      <c r="E12" s="23">
        <v>145200</v>
      </c>
      <c r="F12" s="24"/>
      <c r="G12" s="24"/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3"/>
  <sheetViews>
    <sheetView showGridLines="0" showZeros="0" workbookViewId="0">
      <pane ySplit="1" topLeftCell="A2" activePane="bottomLeft" state="frozen"/>
      <selection/>
      <selection pane="bottomLeft" activeCell="B10" sqref="B10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customHeight="1" spans="1:1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7.25" customHeight="1" spans="1:19">
      <c r="A2" s="50" t="s">
        <v>52</v>
      </c>
    </row>
    <row r="3" ht="41.25" customHeight="1" spans="1:19">
      <c r="A3" s="44" t="str">
        <f>"2026"&amp;"年部门收入预算表"</f>
        <v>2026年部门收入预算表</v>
      </c>
    </row>
    <row r="4" ht="17.25" customHeight="1" spans="1:19">
      <c r="A4" s="47" t="s">
        <v>53</v>
      </c>
      <c r="S4" s="49" t="s">
        <v>1</v>
      </c>
    </row>
    <row r="5" ht="21.75" customHeight="1" spans="1:19">
      <c r="A5" s="198" t="s">
        <v>54</v>
      </c>
      <c r="B5" s="199"/>
      <c r="C5" s="199" t="s">
        <v>55</v>
      </c>
      <c r="D5" s="200" t="s">
        <v>56</v>
      </c>
      <c r="E5" s="200"/>
      <c r="F5" s="200"/>
      <c r="G5" s="200"/>
      <c r="H5" s="200"/>
      <c r="I5" s="136"/>
      <c r="J5" s="200"/>
      <c r="K5" s="200"/>
      <c r="L5" s="200"/>
      <c r="M5" s="200"/>
      <c r="N5" s="201"/>
      <c r="O5" s="200" t="s">
        <v>45</v>
      </c>
      <c r="P5" s="200"/>
      <c r="Q5" s="200"/>
      <c r="R5" s="200"/>
      <c r="S5" s="201"/>
    </row>
    <row r="6" ht="27" customHeight="1" spans="1:19">
      <c r="A6" s="202"/>
      <c r="B6" s="203"/>
      <c r="C6" s="203"/>
      <c r="D6" s="203" t="s">
        <v>57</v>
      </c>
      <c r="E6" s="203" t="s">
        <v>58</v>
      </c>
      <c r="F6" s="203" t="s">
        <v>59</v>
      </c>
      <c r="G6" s="203" t="s">
        <v>60</v>
      </c>
      <c r="H6" s="203" t="s">
        <v>61</v>
      </c>
      <c r="I6" s="204" t="s">
        <v>62</v>
      </c>
      <c r="J6" s="205"/>
      <c r="K6" s="205"/>
      <c r="L6" s="205"/>
      <c r="M6" s="205"/>
      <c r="N6" s="206"/>
      <c r="O6" s="203" t="s">
        <v>57</v>
      </c>
      <c r="P6" s="203" t="s">
        <v>58</v>
      </c>
      <c r="Q6" s="203" t="s">
        <v>59</v>
      </c>
      <c r="R6" s="203" t="s">
        <v>60</v>
      </c>
      <c r="S6" s="203" t="s">
        <v>63</v>
      </c>
    </row>
    <row r="7" ht="30" customHeight="1" spans="1:19">
      <c r="A7" s="207"/>
      <c r="B7" s="115"/>
      <c r="C7" s="121"/>
      <c r="D7" s="121"/>
      <c r="E7" s="121"/>
      <c r="F7" s="121"/>
      <c r="G7" s="121"/>
      <c r="H7" s="121"/>
      <c r="I7" s="75" t="s">
        <v>57</v>
      </c>
      <c r="J7" s="206" t="s">
        <v>64</v>
      </c>
      <c r="K7" s="206" t="s">
        <v>65</v>
      </c>
      <c r="L7" s="206" t="s">
        <v>66</v>
      </c>
      <c r="M7" s="206" t="s">
        <v>67</v>
      </c>
      <c r="N7" s="206" t="s">
        <v>68</v>
      </c>
      <c r="O7" s="208"/>
      <c r="P7" s="208"/>
      <c r="Q7" s="208"/>
      <c r="R7" s="208"/>
      <c r="S7" s="121"/>
    </row>
    <row r="8" ht="15" customHeight="1" spans="1:19">
      <c r="A8" s="209">
        <v>1</v>
      </c>
      <c r="B8" s="209">
        <v>2</v>
      </c>
      <c r="C8" s="209">
        <v>3</v>
      </c>
      <c r="D8" s="209">
        <v>4</v>
      </c>
      <c r="E8" s="209">
        <v>5</v>
      </c>
      <c r="F8" s="209">
        <v>6</v>
      </c>
      <c r="G8" s="209">
        <v>7</v>
      </c>
      <c r="H8" s="209">
        <v>8</v>
      </c>
      <c r="I8" s="75">
        <v>9</v>
      </c>
      <c r="J8" s="209">
        <v>10</v>
      </c>
      <c r="K8" s="209">
        <v>11</v>
      </c>
      <c r="L8" s="209">
        <v>12</v>
      </c>
      <c r="M8" s="209">
        <v>13</v>
      </c>
      <c r="N8" s="209">
        <v>14</v>
      </c>
      <c r="O8" s="209">
        <v>15</v>
      </c>
      <c r="P8" s="209">
        <v>16</v>
      </c>
      <c r="Q8" s="209">
        <v>17</v>
      </c>
      <c r="R8" s="209">
        <v>18</v>
      </c>
      <c r="S8" s="209">
        <v>19</v>
      </c>
    </row>
    <row r="9" ht="18" customHeight="1" spans="1:19">
      <c r="A9" s="21" t="s">
        <v>69</v>
      </c>
      <c r="B9" s="21" t="s">
        <v>70</v>
      </c>
      <c r="C9" s="149">
        <v>1875958.39</v>
      </c>
      <c r="D9" s="148">
        <v>1875958.39</v>
      </c>
      <c r="E9" s="148">
        <v>1875958.39</v>
      </c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</row>
    <row r="10" ht="18" customHeight="1" spans="1:19">
      <c r="A10" s="210"/>
      <c r="B10" s="210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</row>
    <row r="11" ht="18" customHeight="1" spans="1:19">
      <c r="A11" s="210"/>
      <c r="B11" s="210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</row>
    <row r="12" ht="18" customHeight="1" spans="1:19">
      <c r="A12" s="210"/>
      <c r="B12" s="210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</row>
    <row r="13" ht="18" customHeight="1" spans="1:19">
      <c r="A13" s="53" t="s">
        <v>55</v>
      </c>
      <c r="B13" s="211"/>
      <c r="C13" s="148">
        <v>1875958.39</v>
      </c>
      <c r="D13" s="148">
        <v>1875958.39</v>
      </c>
      <c r="E13" s="148">
        <v>1875958.39</v>
      </c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</row>
  </sheetData>
  <mergeCells count="20">
    <mergeCell ref="A2:S2"/>
    <mergeCell ref="A3:S3"/>
    <mergeCell ref="A4:B4"/>
    <mergeCell ref="D5:N5"/>
    <mergeCell ref="O5:S5"/>
    <mergeCell ref="I6:N6"/>
    <mergeCell ref="A13:B13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5"/>
  <sheetViews>
    <sheetView showGridLines="0" showZeros="0" workbookViewId="0">
      <pane ySplit="1" topLeftCell="A2" activePane="bottomLeft" state="frozen"/>
      <selection/>
      <selection pane="bottomLeft" activeCell="D21" sqref="D21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customHeight="1" spans="1: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7.25" customHeight="1" spans="1:15">
      <c r="A2" s="49" t="s">
        <v>71</v>
      </c>
    </row>
    <row r="3" ht="41.25" customHeight="1" spans="1:15">
      <c r="A3" s="44" t="str">
        <f>"2026"&amp;"年部门支出预算表"</f>
        <v>2026年部门支出预算表</v>
      </c>
    </row>
    <row r="4" ht="17.25" customHeight="1" spans="1:15">
      <c r="A4" s="47" t="s">
        <v>53</v>
      </c>
      <c r="O4" s="49" t="s">
        <v>1</v>
      </c>
    </row>
    <row r="5" ht="27" customHeight="1" spans="1:15">
      <c r="A5" s="184" t="s">
        <v>72</v>
      </c>
      <c r="B5" s="184" t="s">
        <v>73</v>
      </c>
      <c r="C5" s="184" t="s">
        <v>55</v>
      </c>
      <c r="D5" s="185" t="s">
        <v>58</v>
      </c>
      <c r="E5" s="186"/>
      <c r="F5" s="187"/>
      <c r="G5" s="188" t="s">
        <v>59</v>
      </c>
      <c r="H5" s="188" t="s">
        <v>60</v>
      </c>
      <c r="I5" s="188" t="s">
        <v>74</v>
      </c>
      <c r="J5" s="185" t="s">
        <v>62</v>
      </c>
      <c r="K5" s="186"/>
      <c r="L5" s="186"/>
      <c r="M5" s="186"/>
      <c r="N5" s="189"/>
      <c r="O5" s="190"/>
    </row>
    <row r="6" ht="42" customHeight="1" spans="1:15">
      <c r="A6" s="191"/>
      <c r="B6" s="191"/>
      <c r="C6" s="192"/>
      <c r="D6" s="193" t="s">
        <v>57</v>
      </c>
      <c r="E6" s="193" t="s">
        <v>75</v>
      </c>
      <c r="F6" s="193" t="s">
        <v>76</v>
      </c>
      <c r="G6" s="192"/>
      <c r="H6" s="192"/>
      <c r="I6" s="194"/>
      <c r="J6" s="193" t="s">
        <v>57</v>
      </c>
      <c r="K6" s="176" t="s">
        <v>77</v>
      </c>
      <c r="L6" s="176" t="s">
        <v>78</v>
      </c>
      <c r="M6" s="176" t="s">
        <v>79</v>
      </c>
      <c r="N6" s="176" t="s">
        <v>80</v>
      </c>
      <c r="O6" s="176" t="s">
        <v>81</v>
      </c>
    </row>
    <row r="7" ht="18" customHeight="1" spans="1:15">
      <c r="A7" s="56" t="s">
        <v>82</v>
      </c>
      <c r="B7" s="56" t="s">
        <v>83</v>
      </c>
      <c r="C7" s="56">
        <v>3</v>
      </c>
      <c r="D7" s="60">
        <v>4</v>
      </c>
      <c r="E7" s="60">
        <v>5</v>
      </c>
      <c r="F7" s="60">
        <v>6</v>
      </c>
      <c r="G7" s="60" t="s">
        <v>84</v>
      </c>
      <c r="H7" s="60" t="s">
        <v>85</v>
      </c>
      <c r="I7" s="60" t="s">
        <v>86</v>
      </c>
      <c r="J7" s="60" t="s">
        <v>87</v>
      </c>
      <c r="K7" s="60" t="s">
        <v>88</v>
      </c>
      <c r="L7" s="60" t="s">
        <v>89</v>
      </c>
      <c r="M7" s="60" t="s">
        <v>90</v>
      </c>
      <c r="N7" s="56" t="s">
        <v>91</v>
      </c>
      <c r="O7" s="60" t="s">
        <v>92</v>
      </c>
    </row>
    <row r="8" s="183" customFormat="1" ht="21" customHeight="1" spans="1:15">
      <c r="A8" s="61" t="s">
        <v>93</v>
      </c>
      <c r="B8" s="61" t="s">
        <v>94</v>
      </c>
      <c r="C8" s="148">
        <v>1438392</v>
      </c>
      <c r="D8" s="148">
        <v>1438392</v>
      </c>
      <c r="E8" s="148">
        <v>1293192</v>
      </c>
      <c r="F8" s="148">
        <v>145200</v>
      </c>
      <c r="G8" s="148"/>
      <c r="H8" s="148"/>
      <c r="I8" s="148"/>
      <c r="J8" s="148"/>
      <c r="K8" s="148"/>
      <c r="L8" s="148"/>
      <c r="M8" s="148"/>
      <c r="N8" s="148"/>
      <c r="O8" s="148"/>
    </row>
    <row r="9" s="183" customFormat="1" ht="21" customHeight="1" spans="1:15">
      <c r="A9" s="195" t="s">
        <v>95</v>
      </c>
      <c r="B9" s="195" t="s">
        <v>96</v>
      </c>
      <c r="C9" s="148">
        <v>1438392</v>
      </c>
      <c r="D9" s="148">
        <v>1438392</v>
      </c>
      <c r="E9" s="148">
        <v>1293192</v>
      </c>
      <c r="F9" s="148">
        <v>145200</v>
      </c>
      <c r="G9" s="148"/>
      <c r="H9" s="148"/>
      <c r="I9" s="148"/>
      <c r="J9" s="148"/>
      <c r="K9" s="148"/>
      <c r="L9" s="148"/>
      <c r="M9" s="148"/>
      <c r="N9" s="148"/>
      <c r="O9" s="148"/>
    </row>
    <row r="10" s="183" customFormat="1" ht="21" customHeight="1" spans="1:15">
      <c r="A10" s="196" t="s">
        <v>97</v>
      </c>
      <c r="B10" s="196" t="s">
        <v>98</v>
      </c>
      <c r="C10" s="148">
        <v>1438392</v>
      </c>
      <c r="D10" s="148">
        <v>1438392</v>
      </c>
      <c r="E10" s="148">
        <v>1293192</v>
      </c>
      <c r="F10" s="148">
        <v>145200</v>
      </c>
      <c r="G10" s="148"/>
      <c r="H10" s="148"/>
      <c r="I10" s="148"/>
      <c r="J10" s="148"/>
      <c r="K10" s="148"/>
      <c r="L10" s="148"/>
      <c r="M10" s="148"/>
      <c r="N10" s="148"/>
      <c r="O10" s="148"/>
    </row>
    <row r="11" s="183" customFormat="1" ht="21" customHeight="1" spans="1:15">
      <c r="A11" s="61" t="s">
        <v>99</v>
      </c>
      <c r="B11" s="61" t="s">
        <v>100</v>
      </c>
      <c r="C11" s="148">
        <v>168913.92</v>
      </c>
      <c r="D11" s="148">
        <v>168913.92</v>
      </c>
      <c r="E11" s="148">
        <v>168913.92</v>
      </c>
      <c r="F11" s="148"/>
      <c r="G11" s="148"/>
      <c r="H11" s="148"/>
      <c r="I11" s="148"/>
      <c r="J11" s="148"/>
      <c r="K11" s="148"/>
      <c r="L11" s="148"/>
      <c r="M11" s="148"/>
      <c r="N11" s="148"/>
      <c r="O11" s="148"/>
    </row>
    <row r="12" s="183" customFormat="1" ht="21" customHeight="1" spans="1:15">
      <c r="A12" s="195" t="s">
        <v>101</v>
      </c>
      <c r="B12" s="195" t="s">
        <v>102</v>
      </c>
      <c r="C12" s="148">
        <v>168913.92</v>
      </c>
      <c r="D12" s="148">
        <v>168913.92</v>
      </c>
      <c r="E12" s="148">
        <v>168913.92</v>
      </c>
      <c r="F12" s="148"/>
      <c r="G12" s="148"/>
      <c r="H12" s="148"/>
      <c r="I12" s="148"/>
      <c r="J12" s="148"/>
      <c r="K12" s="148"/>
      <c r="L12" s="148"/>
      <c r="M12" s="148"/>
      <c r="N12" s="148"/>
      <c r="O12" s="148"/>
    </row>
    <row r="13" s="183" customFormat="1" ht="21" customHeight="1" spans="1:15">
      <c r="A13" s="196" t="s">
        <v>103</v>
      </c>
      <c r="B13" s="196" t="s">
        <v>104</v>
      </c>
      <c r="C13" s="148">
        <v>168913.92</v>
      </c>
      <c r="D13" s="148">
        <v>168913.92</v>
      </c>
      <c r="E13" s="148">
        <v>168913.92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</row>
    <row r="14" s="183" customFormat="1" ht="21" customHeight="1" spans="1:15">
      <c r="A14" s="61" t="s">
        <v>105</v>
      </c>
      <c r="B14" s="61" t="s">
        <v>106</v>
      </c>
      <c r="C14" s="148">
        <v>141967.03</v>
      </c>
      <c r="D14" s="148">
        <v>141967.03</v>
      </c>
      <c r="E14" s="148">
        <v>141967.03</v>
      </c>
      <c r="F14" s="148"/>
      <c r="G14" s="148"/>
      <c r="H14" s="148"/>
      <c r="I14" s="148"/>
      <c r="J14" s="148"/>
      <c r="K14" s="148"/>
      <c r="L14" s="148"/>
      <c r="M14" s="148"/>
      <c r="N14" s="148"/>
      <c r="O14" s="148"/>
    </row>
    <row r="15" s="183" customFormat="1" ht="21" customHeight="1" spans="1:15">
      <c r="A15" s="195" t="s">
        <v>107</v>
      </c>
      <c r="B15" s="195" t="s">
        <v>108</v>
      </c>
      <c r="C15" s="148">
        <v>141967.03</v>
      </c>
      <c r="D15" s="148">
        <v>141967.03</v>
      </c>
      <c r="E15" s="148">
        <v>141967.03</v>
      </c>
      <c r="F15" s="148"/>
      <c r="G15" s="148"/>
      <c r="H15" s="148"/>
      <c r="I15" s="148"/>
      <c r="J15" s="148"/>
      <c r="K15" s="148"/>
      <c r="L15" s="148"/>
      <c r="M15" s="148"/>
      <c r="N15" s="148"/>
      <c r="O15" s="148"/>
    </row>
    <row r="16" s="183" customFormat="1" ht="21" customHeight="1" spans="1:15">
      <c r="A16" s="196" t="s">
        <v>109</v>
      </c>
      <c r="B16" s="196" t="s">
        <v>110</v>
      </c>
      <c r="C16" s="148">
        <v>90461.45</v>
      </c>
      <c r="D16" s="148">
        <v>90461.45</v>
      </c>
      <c r="E16" s="148">
        <v>90461.45</v>
      </c>
      <c r="F16" s="148"/>
      <c r="G16" s="148"/>
      <c r="H16" s="148"/>
      <c r="I16" s="148"/>
      <c r="J16" s="148"/>
      <c r="K16" s="148"/>
      <c r="L16" s="148"/>
      <c r="M16" s="148"/>
      <c r="N16" s="148"/>
      <c r="O16" s="148"/>
    </row>
    <row r="17" s="183" customFormat="1" ht="21" customHeight="1" spans="1:15">
      <c r="A17" s="196" t="s">
        <v>111</v>
      </c>
      <c r="B17" s="196" t="s">
        <v>112</v>
      </c>
      <c r="C17" s="148">
        <v>45687.6</v>
      </c>
      <c r="D17" s="148">
        <v>45687.6</v>
      </c>
      <c r="E17" s="148">
        <v>45687.6</v>
      </c>
      <c r="F17" s="148"/>
      <c r="G17" s="148"/>
      <c r="H17" s="148"/>
      <c r="I17" s="148"/>
      <c r="J17" s="148"/>
      <c r="K17" s="148"/>
      <c r="L17" s="148"/>
      <c r="M17" s="148"/>
      <c r="N17" s="148"/>
      <c r="O17" s="148"/>
    </row>
    <row r="18" s="183" customFormat="1" ht="21" customHeight="1" spans="1:15">
      <c r="A18" s="196" t="s">
        <v>113</v>
      </c>
      <c r="B18" s="196" t="s">
        <v>114</v>
      </c>
      <c r="C18" s="148">
        <v>5817.98</v>
      </c>
      <c r="D18" s="148">
        <v>5817.98</v>
      </c>
      <c r="E18" s="148">
        <v>5817.98</v>
      </c>
      <c r="F18" s="148"/>
      <c r="G18" s="148"/>
      <c r="H18" s="148"/>
      <c r="I18" s="148"/>
      <c r="J18" s="148"/>
      <c r="K18" s="148"/>
      <c r="L18" s="148"/>
      <c r="M18" s="148"/>
      <c r="N18" s="148"/>
      <c r="O18" s="148"/>
    </row>
    <row r="19" s="183" customFormat="1" ht="21" customHeight="1" spans="1:15">
      <c r="A19" s="61" t="s">
        <v>115</v>
      </c>
      <c r="B19" s="61" t="s">
        <v>116</v>
      </c>
      <c r="C19" s="148">
        <v>126685.44</v>
      </c>
      <c r="D19" s="148">
        <v>126685.44</v>
      </c>
      <c r="E19" s="148">
        <v>126685.44</v>
      </c>
      <c r="F19" s="148"/>
      <c r="G19" s="148"/>
      <c r="H19" s="148"/>
      <c r="I19" s="148"/>
      <c r="J19" s="148"/>
      <c r="K19" s="148"/>
      <c r="L19" s="148"/>
      <c r="M19" s="148"/>
      <c r="N19" s="148"/>
      <c r="O19" s="148"/>
    </row>
    <row r="20" s="183" customFormat="1" ht="21" customHeight="1" spans="1:15">
      <c r="A20" s="195" t="s">
        <v>117</v>
      </c>
      <c r="B20" s="195" t="s">
        <v>118</v>
      </c>
      <c r="C20" s="148">
        <v>126685.44</v>
      </c>
      <c r="D20" s="148">
        <v>126685.44</v>
      </c>
      <c r="E20" s="148">
        <v>126685.44</v>
      </c>
      <c r="F20" s="148"/>
      <c r="G20" s="148"/>
      <c r="H20" s="148"/>
      <c r="I20" s="148"/>
      <c r="J20" s="148"/>
      <c r="K20" s="148"/>
      <c r="L20" s="148"/>
      <c r="M20" s="148"/>
      <c r="N20" s="148"/>
      <c r="O20" s="148"/>
    </row>
    <row r="21" s="183" customFormat="1" ht="21" customHeight="1" spans="1:15">
      <c r="A21" s="196" t="s">
        <v>119</v>
      </c>
      <c r="B21" s="196" t="s">
        <v>120</v>
      </c>
      <c r="C21" s="148">
        <v>126685.44</v>
      </c>
      <c r="D21" s="148">
        <v>126685.44</v>
      </c>
      <c r="E21" s="148">
        <v>126685.44</v>
      </c>
      <c r="F21" s="148"/>
      <c r="G21" s="148"/>
      <c r="H21" s="148"/>
      <c r="I21" s="148"/>
      <c r="J21" s="148"/>
      <c r="K21" s="148"/>
      <c r="L21" s="148"/>
      <c r="M21" s="148"/>
      <c r="N21" s="148"/>
      <c r="O21" s="148"/>
    </row>
    <row r="22" ht="18" hidden="1" customHeight="1" spans="1:15">
      <c r="A22" s="56"/>
      <c r="B22" s="56"/>
      <c r="C22" s="56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0"/>
    </row>
    <row r="23" ht="18" hidden="1" customHeight="1" spans="1:15">
      <c r="A23" s="56"/>
      <c r="B23" s="56"/>
      <c r="C23" s="56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0"/>
    </row>
    <row r="24" ht="21" hidden="1" customHeight="1" spans="1:15">
      <c r="A24" s="61"/>
      <c r="B24" s="61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</row>
    <row r="25" ht="21" customHeight="1" spans="1:15">
      <c r="A25" s="197" t="s">
        <v>55</v>
      </c>
      <c r="B25" s="40"/>
      <c r="C25" s="148">
        <v>1875958.39</v>
      </c>
      <c r="D25" s="148">
        <v>1875958.39</v>
      </c>
      <c r="E25" s="148">
        <v>1730758.39</v>
      </c>
      <c r="F25" s="148">
        <v>145200</v>
      </c>
      <c r="G25" s="88"/>
      <c r="H25" s="88"/>
      <c r="I25" s="88"/>
      <c r="J25" s="88"/>
      <c r="K25" s="88"/>
      <c r="L25" s="88"/>
      <c r="M25" s="88"/>
      <c r="N25" s="88"/>
      <c r="O25" s="88"/>
    </row>
  </sheetData>
  <mergeCells count="12">
    <mergeCell ref="A2:O2"/>
    <mergeCell ref="A3:O3"/>
    <mergeCell ref="A4:B4"/>
    <mergeCell ref="D5:F5"/>
    <mergeCell ref="J5:O5"/>
    <mergeCell ref="A25:B25"/>
    <mergeCell ref="A5:A6"/>
    <mergeCell ref="B5:B6"/>
    <mergeCell ref="C5:C6"/>
    <mergeCell ref="G5:G6"/>
    <mergeCell ref="H5:H6"/>
    <mergeCell ref="I5:I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5"/>
  <sheetViews>
    <sheetView showGridLines="0" showZeros="0" workbookViewId="0">
      <pane ySplit="1" topLeftCell="A2" activePane="bottomLeft" state="frozen"/>
      <selection/>
      <selection pane="bottomLeft" activeCell="A4" sqref="A4:B4"/>
    </sheetView>
  </sheetViews>
  <sheetFormatPr defaultColWidth="8.575" defaultRowHeight="12.75" customHeight="1" outlineLevelCol="3"/>
  <cols>
    <col min="1" max="4" width="35.575" customWidth="1"/>
  </cols>
  <sheetData>
    <row r="1" customHeight="1" spans="1:4">
      <c r="A1" s="1"/>
      <c r="B1" s="1"/>
      <c r="C1" s="1"/>
      <c r="D1" s="1"/>
    </row>
    <row r="2" ht="15" customHeight="1" spans="1:4">
      <c r="A2" s="45"/>
      <c r="B2" s="49"/>
      <c r="C2" s="49"/>
      <c r="D2" s="49" t="s">
        <v>121</v>
      </c>
    </row>
    <row r="3" ht="41.25" customHeight="1" spans="1:4">
      <c r="A3" s="44" t="str">
        <f>"2026"&amp;"年部门财政拨款收支预算总表"</f>
        <v>2026年部门财政拨款收支预算总表</v>
      </c>
    </row>
    <row r="4" ht="17.25" customHeight="1" spans="1:4">
      <c r="A4" s="47" t="s">
        <v>53</v>
      </c>
      <c r="B4" s="175"/>
      <c r="D4" s="49" t="s">
        <v>1</v>
      </c>
    </row>
    <row r="5" ht="17.25" customHeight="1" spans="1:4">
      <c r="A5" s="176" t="s">
        <v>2</v>
      </c>
      <c r="B5" s="177"/>
      <c r="C5" s="176" t="s">
        <v>3</v>
      </c>
      <c r="D5" s="177"/>
    </row>
    <row r="6" ht="18.75" customHeight="1" spans="1:4">
      <c r="A6" s="176" t="s">
        <v>4</v>
      </c>
      <c r="B6" s="176" t="s">
        <v>5</v>
      </c>
      <c r="C6" s="176" t="s">
        <v>6</v>
      </c>
      <c r="D6" s="176" t="s">
        <v>5</v>
      </c>
    </row>
    <row r="7" ht="16.5" customHeight="1" spans="1:4">
      <c r="A7" s="178" t="s">
        <v>122</v>
      </c>
      <c r="B7" s="148">
        <v>1875958.39</v>
      </c>
      <c r="C7" s="178" t="s">
        <v>123</v>
      </c>
      <c r="D7" s="149">
        <v>1875958.39</v>
      </c>
    </row>
    <row r="8" ht="16.5" customHeight="1" spans="1:4">
      <c r="A8" s="178" t="s">
        <v>124</v>
      </c>
      <c r="B8" s="148">
        <v>1875958.39</v>
      </c>
      <c r="C8" s="178" t="s">
        <v>125</v>
      </c>
      <c r="D8" s="149">
        <v>1438392</v>
      </c>
    </row>
    <row r="9" ht="16.5" customHeight="1" spans="1:4">
      <c r="A9" s="178" t="s">
        <v>126</v>
      </c>
      <c r="B9" s="88"/>
      <c r="C9" s="178" t="s">
        <v>127</v>
      </c>
      <c r="D9" s="149"/>
    </row>
    <row r="10" ht="16.5" customHeight="1" spans="1:4">
      <c r="A10" s="178" t="s">
        <v>128</v>
      </c>
      <c r="B10" s="88"/>
      <c r="C10" s="178" t="s">
        <v>129</v>
      </c>
      <c r="D10" s="149"/>
    </row>
    <row r="11" ht="16.5" customHeight="1" spans="1:4">
      <c r="A11" s="178" t="s">
        <v>130</v>
      </c>
      <c r="B11" s="88"/>
      <c r="C11" s="178" t="s">
        <v>131</v>
      </c>
      <c r="D11" s="149"/>
    </row>
    <row r="12" ht="16.5" customHeight="1" spans="1:4">
      <c r="A12" s="178" t="s">
        <v>124</v>
      </c>
      <c r="B12" s="88"/>
      <c r="C12" s="178" t="s">
        <v>132</v>
      </c>
      <c r="D12" s="149"/>
    </row>
    <row r="13" ht="16.5" customHeight="1" spans="1:4">
      <c r="A13" s="179" t="s">
        <v>126</v>
      </c>
      <c r="B13" s="88"/>
      <c r="C13" s="73" t="s">
        <v>133</v>
      </c>
      <c r="D13" s="149"/>
    </row>
    <row r="14" ht="16.5" customHeight="1" spans="1:4">
      <c r="A14" s="179" t="s">
        <v>128</v>
      </c>
      <c r="B14" s="88"/>
      <c r="C14" s="73" t="s">
        <v>134</v>
      </c>
      <c r="D14" s="149"/>
    </row>
    <row r="15" ht="16.5" customHeight="1" spans="1:4">
      <c r="A15" s="180"/>
      <c r="B15" s="88"/>
      <c r="C15" s="73" t="s">
        <v>135</v>
      </c>
      <c r="D15" s="149">
        <v>168913.92</v>
      </c>
    </row>
    <row r="16" ht="16.5" customHeight="1" spans="1:4">
      <c r="A16" s="180"/>
      <c r="B16" s="88"/>
      <c r="C16" s="73" t="s">
        <v>136</v>
      </c>
      <c r="D16" s="149">
        <v>141967.03</v>
      </c>
    </row>
    <row r="17" ht="16.5" customHeight="1" spans="1:4">
      <c r="A17" s="180"/>
      <c r="B17" s="88"/>
      <c r="C17" s="73" t="s">
        <v>137</v>
      </c>
      <c r="D17" s="149"/>
    </row>
    <row r="18" ht="16.5" customHeight="1" spans="1:4">
      <c r="A18" s="180"/>
      <c r="B18" s="88"/>
      <c r="C18" s="73" t="s">
        <v>138</v>
      </c>
      <c r="D18" s="149"/>
    </row>
    <row r="19" ht="16.5" customHeight="1" spans="1:4">
      <c r="A19" s="180"/>
      <c r="B19" s="88"/>
      <c r="C19" s="73" t="s">
        <v>139</v>
      </c>
      <c r="D19" s="149"/>
    </row>
    <row r="20" ht="16.5" customHeight="1" spans="1:4">
      <c r="A20" s="180"/>
      <c r="B20" s="88"/>
      <c r="C20" s="73" t="s">
        <v>140</v>
      </c>
      <c r="D20" s="149"/>
    </row>
    <row r="21" ht="16.5" customHeight="1" spans="1:4">
      <c r="A21" s="180"/>
      <c r="B21" s="88"/>
      <c r="C21" s="73" t="s">
        <v>141</v>
      </c>
      <c r="D21" s="149"/>
    </row>
    <row r="22" ht="16.5" customHeight="1" spans="1:4">
      <c r="A22" s="180"/>
      <c r="B22" s="88"/>
      <c r="C22" s="73" t="s">
        <v>142</v>
      </c>
      <c r="D22" s="149"/>
    </row>
    <row r="23" ht="16.5" customHeight="1" spans="1:4">
      <c r="A23" s="180"/>
      <c r="B23" s="88"/>
      <c r="C23" s="73" t="s">
        <v>143</v>
      </c>
      <c r="D23" s="149"/>
    </row>
    <row r="24" ht="16.5" customHeight="1" spans="1:4">
      <c r="A24" s="180"/>
      <c r="B24" s="88"/>
      <c r="C24" s="73" t="s">
        <v>144</v>
      </c>
      <c r="D24" s="149"/>
    </row>
    <row r="25" ht="16.5" customHeight="1" spans="1:4">
      <c r="A25" s="180"/>
      <c r="B25" s="88"/>
      <c r="C25" s="73" t="s">
        <v>145</v>
      </c>
      <c r="D25" s="149"/>
    </row>
    <row r="26" ht="16.5" customHeight="1" spans="1:4">
      <c r="A26" s="180"/>
      <c r="B26" s="88"/>
      <c r="C26" s="73" t="s">
        <v>146</v>
      </c>
      <c r="D26" s="149">
        <v>126685.44</v>
      </c>
    </row>
    <row r="27" ht="16.5" customHeight="1" spans="1:4">
      <c r="A27" s="180"/>
      <c r="B27" s="88"/>
      <c r="C27" s="73" t="s">
        <v>147</v>
      </c>
      <c r="D27" s="149"/>
    </row>
    <row r="28" ht="16.5" customHeight="1" spans="1:4">
      <c r="A28" s="180"/>
      <c r="B28" s="88"/>
      <c r="C28" s="73" t="s">
        <v>148</v>
      </c>
      <c r="D28" s="149"/>
    </row>
    <row r="29" ht="16.5" customHeight="1" spans="1:4">
      <c r="A29" s="180"/>
      <c r="B29" s="88"/>
      <c r="C29" s="73" t="s">
        <v>149</v>
      </c>
      <c r="D29" s="149"/>
    </row>
    <row r="30" ht="16.5" customHeight="1" spans="1:4">
      <c r="A30" s="180"/>
      <c r="B30" s="88"/>
      <c r="C30" s="73" t="s">
        <v>150</v>
      </c>
      <c r="D30" s="149"/>
    </row>
    <row r="31" ht="16.5" customHeight="1" spans="1:4">
      <c r="A31" s="180"/>
      <c r="B31" s="88"/>
      <c r="C31" s="73" t="s">
        <v>151</v>
      </c>
      <c r="D31" s="149"/>
    </row>
    <row r="32" ht="16.5" customHeight="1" spans="1:4">
      <c r="A32" s="180"/>
      <c r="B32" s="88"/>
      <c r="C32" s="179" t="s">
        <v>152</v>
      </c>
      <c r="D32" s="149"/>
    </row>
    <row r="33" ht="16.5" customHeight="1" spans="1:4">
      <c r="A33" s="180"/>
      <c r="B33" s="88"/>
      <c r="C33" s="179" t="s">
        <v>153</v>
      </c>
      <c r="D33" s="149"/>
    </row>
    <row r="34" ht="16.5" customHeight="1" spans="1:4">
      <c r="A34" s="180"/>
      <c r="B34" s="88"/>
      <c r="C34" s="34" t="s">
        <v>154</v>
      </c>
      <c r="D34" s="149"/>
    </row>
    <row r="35" ht="15" customHeight="1" spans="1:4">
      <c r="A35" s="181" t="s">
        <v>50</v>
      </c>
      <c r="B35" s="182">
        <v>1875958.39</v>
      </c>
      <c r="C35" s="181" t="s">
        <v>51</v>
      </c>
      <c r="D35" s="182">
        <v>1875958.39</v>
      </c>
    </row>
  </sheetData>
  <mergeCells count="4">
    <mergeCell ref="A3:D3"/>
    <mergeCell ref="A4:B4"/>
    <mergeCell ref="A5:B5"/>
    <mergeCell ref="C5:D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8"/>
  <sheetViews>
    <sheetView showZeros="0" workbookViewId="0">
      <pane ySplit="1" topLeftCell="A2" activePane="bottomLeft" state="frozen"/>
      <selection/>
      <selection pane="bottomLeft" activeCell="F10" sqref="F10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A1" s="1"/>
      <c r="B1" s="1"/>
      <c r="C1" s="1"/>
      <c r="D1" s="1"/>
      <c r="E1" s="1"/>
      <c r="F1" s="1"/>
      <c r="G1" s="1"/>
    </row>
    <row r="2" customHeight="1" spans="1:7">
      <c r="D2" s="142"/>
      <c r="F2" s="76"/>
      <c r="G2" s="143" t="s">
        <v>155</v>
      </c>
    </row>
    <row r="3" ht="41.25" customHeight="1" spans="1:7">
      <c r="A3" s="129" t="str">
        <f>"2026"&amp;"年一般公共预算支出预算表（按功能科目分类）"</f>
        <v>2026年一般公共预算支出预算表（按功能科目分类）</v>
      </c>
      <c r="B3" s="129"/>
      <c r="C3" s="129"/>
      <c r="D3" s="129"/>
      <c r="E3" s="129"/>
      <c r="F3" s="129"/>
      <c r="G3" s="129"/>
    </row>
    <row r="4" ht="18" customHeight="1" spans="1:7">
      <c r="A4" s="5" t="str">
        <f>"单位名称："&amp;"中国共产党寻甸回族彝族自治县委员会社会工作部"</f>
        <v>单位名称：中国共产党寻甸回族彝族自治县委员会社会工作部</v>
      </c>
      <c r="B4" s="6"/>
      <c r="C4" s="6"/>
      <c r="D4" s="6"/>
      <c r="F4" s="126"/>
      <c r="G4" s="143" t="s">
        <v>1</v>
      </c>
    </row>
    <row r="5" ht="20.25" customHeight="1" spans="1:7">
      <c r="A5" s="166" t="s">
        <v>156</v>
      </c>
      <c r="B5" s="167"/>
      <c r="C5" s="130" t="s">
        <v>55</v>
      </c>
      <c r="D5" s="153" t="s">
        <v>75</v>
      </c>
      <c r="E5" s="12"/>
      <c r="F5" s="13"/>
      <c r="G5" s="145" t="s">
        <v>76</v>
      </c>
    </row>
    <row r="6" ht="20.25" customHeight="1" spans="1:7">
      <c r="A6" s="168" t="s">
        <v>72</v>
      </c>
      <c r="B6" s="168" t="s">
        <v>73</v>
      </c>
      <c r="C6" s="19"/>
      <c r="D6" s="135" t="s">
        <v>57</v>
      </c>
      <c r="E6" s="135" t="s">
        <v>157</v>
      </c>
      <c r="F6" s="135" t="s">
        <v>158</v>
      </c>
      <c r="G6" s="147"/>
    </row>
    <row r="7" ht="15" customHeight="1" spans="1:7">
      <c r="A7" s="64" t="s">
        <v>82</v>
      </c>
      <c r="B7" s="169" t="s">
        <v>83</v>
      </c>
      <c r="C7" s="64" t="s">
        <v>159</v>
      </c>
      <c r="D7" s="64" t="s">
        <v>160</v>
      </c>
      <c r="E7" s="64" t="s">
        <v>161</v>
      </c>
      <c r="F7" s="64" t="s">
        <v>162</v>
      </c>
      <c r="G7" s="64" t="s">
        <v>84</v>
      </c>
    </row>
    <row r="8" ht="15" customHeight="1" spans="1:7">
      <c r="A8" s="170" t="s">
        <v>93</v>
      </c>
      <c r="B8" s="170" t="s">
        <v>94</v>
      </c>
      <c r="C8" s="148">
        <v>1438392</v>
      </c>
      <c r="D8" s="148">
        <v>1293192</v>
      </c>
      <c r="E8" s="148">
        <v>1155912</v>
      </c>
      <c r="F8" s="148">
        <v>137280</v>
      </c>
      <c r="G8" s="148">
        <v>145200</v>
      </c>
    </row>
    <row r="9" ht="15" customHeight="1" spans="1:7">
      <c r="A9" s="171" t="s">
        <v>95</v>
      </c>
      <c r="B9" s="171" t="s">
        <v>96</v>
      </c>
      <c r="C9" s="148">
        <v>1438392</v>
      </c>
      <c r="D9" s="148">
        <v>1293192</v>
      </c>
      <c r="E9" s="148">
        <v>1155912</v>
      </c>
      <c r="F9" s="148">
        <v>137280</v>
      </c>
      <c r="G9" s="148">
        <v>145200</v>
      </c>
    </row>
    <row r="10" ht="15" customHeight="1" spans="1:7">
      <c r="A10" s="172">
        <v>2013901</v>
      </c>
      <c r="B10" s="172" t="s">
        <v>98</v>
      </c>
      <c r="C10" s="148">
        <v>1438392</v>
      </c>
      <c r="D10" s="148">
        <v>1293192</v>
      </c>
      <c r="E10" s="148">
        <v>1155912</v>
      </c>
      <c r="F10" s="148">
        <v>137280</v>
      </c>
      <c r="G10" s="148">
        <v>145200</v>
      </c>
    </row>
    <row r="11" ht="15" customHeight="1" spans="1:7">
      <c r="A11" s="170" t="s">
        <v>99</v>
      </c>
      <c r="B11" s="170" t="s">
        <v>100</v>
      </c>
      <c r="C11" s="148">
        <v>168913.92</v>
      </c>
      <c r="D11" s="148">
        <v>168913.92</v>
      </c>
      <c r="E11" s="148">
        <v>168913.92</v>
      </c>
      <c r="F11" s="148"/>
      <c r="G11" s="148"/>
    </row>
    <row r="12" ht="15" customHeight="1" spans="1:7">
      <c r="A12" s="171" t="s">
        <v>101</v>
      </c>
      <c r="B12" s="171" t="s">
        <v>102</v>
      </c>
      <c r="C12" s="148">
        <v>168913.92</v>
      </c>
      <c r="D12" s="148">
        <v>168913.92</v>
      </c>
      <c r="E12" s="148">
        <v>168913.92</v>
      </c>
      <c r="F12" s="148"/>
      <c r="G12" s="148"/>
    </row>
    <row r="13" ht="15" customHeight="1" spans="1:7">
      <c r="A13" s="172" t="s">
        <v>103</v>
      </c>
      <c r="B13" s="172" t="s">
        <v>104</v>
      </c>
      <c r="C13" s="148">
        <v>168913.92</v>
      </c>
      <c r="D13" s="148">
        <v>168913.92</v>
      </c>
      <c r="E13" s="148">
        <v>168913.92</v>
      </c>
      <c r="F13" s="148"/>
      <c r="G13" s="148"/>
    </row>
    <row r="14" ht="15" customHeight="1" spans="1:7">
      <c r="A14" s="170" t="s">
        <v>105</v>
      </c>
      <c r="B14" s="170" t="s">
        <v>106</v>
      </c>
      <c r="C14" s="148">
        <v>141967.03</v>
      </c>
      <c r="D14" s="148">
        <v>141967.03</v>
      </c>
      <c r="E14" s="148">
        <v>141967.03</v>
      </c>
      <c r="F14" s="148"/>
      <c r="G14" s="148"/>
    </row>
    <row r="15" ht="15" customHeight="1" spans="1:7">
      <c r="A15" s="171" t="s">
        <v>107</v>
      </c>
      <c r="B15" s="171" t="s">
        <v>108</v>
      </c>
      <c r="C15" s="148">
        <v>141967.03</v>
      </c>
      <c r="D15" s="148">
        <v>141967.03</v>
      </c>
      <c r="E15" s="148">
        <v>141967.03</v>
      </c>
      <c r="F15" s="148"/>
      <c r="G15" s="148"/>
    </row>
    <row r="16" ht="15" customHeight="1" spans="1:7">
      <c r="A16" s="172" t="s">
        <v>109</v>
      </c>
      <c r="B16" s="172" t="s">
        <v>110</v>
      </c>
      <c r="C16" s="148">
        <v>90461.45</v>
      </c>
      <c r="D16" s="148">
        <v>90461.45</v>
      </c>
      <c r="E16" s="148">
        <v>90461.45</v>
      </c>
      <c r="F16" s="148"/>
      <c r="G16" s="148"/>
    </row>
    <row r="17" ht="15" customHeight="1" spans="1:7">
      <c r="A17" s="172" t="s">
        <v>111</v>
      </c>
      <c r="B17" s="172" t="s">
        <v>112</v>
      </c>
      <c r="C17" s="148">
        <v>45687.6</v>
      </c>
      <c r="D17" s="148">
        <v>45687.6</v>
      </c>
      <c r="E17" s="148">
        <v>45687.6</v>
      </c>
      <c r="F17" s="148"/>
      <c r="G17" s="148"/>
    </row>
    <row r="18" ht="15" customHeight="1" spans="1:7">
      <c r="A18" s="172" t="s">
        <v>113</v>
      </c>
      <c r="B18" s="172" t="s">
        <v>114</v>
      </c>
      <c r="C18" s="148">
        <v>5817.98</v>
      </c>
      <c r="D18" s="148">
        <v>5817.98</v>
      </c>
      <c r="E18" s="148">
        <v>5817.98</v>
      </c>
      <c r="F18" s="148"/>
      <c r="G18" s="148"/>
    </row>
    <row r="19" ht="15" customHeight="1" spans="1:7">
      <c r="A19" s="170" t="s">
        <v>115</v>
      </c>
      <c r="B19" s="170" t="s">
        <v>116</v>
      </c>
      <c r="C19" s="148">
        <v>126685.44</v>
      </c>
      <c r="D19" s="148">
        <v>126685.44</v>
      </c>
      <c r="E19" s="148">
        <v>126685.44</v>
      </c>
      <c r="F19" s="148"/>
      <c r="G19" s="148"/>
    </row>
    <row r="20" ht="15" customHeight="1" spans="1:7">
      <c r="A20" s="171" t="s">
        <v>117</v>
      </c>
      <c r="B20" s="171" t="s">
        <v>118</v>
      </c>
      <c r="C20" s="148">
        <v>126685.44</v>
      </c>
      <c r="D20" s="148">
        <v>126685.44</v>
      </c>
      <c r="E20" s="148">
        <v>126685.44</v>
      </c>
      <c r="F20" s="148"/>
      <c r="G20" s="148"/>
    </row>
    <row r="21" ht="15" customHeight="1" spans="1:7">
      <c r="A21" s="172" t="s">
        <v>119</v>
      </c>
      <c r="B21" s="172" t="s">
        <v>120</v>
      </c>
      <c r="C21" s="148">
        <v>126685.44</v>
      </c>
      <c r="D21" s="148">
        <v>126685.44</v>
      </c>
      <c r="E21" s="148">
        <v>126685.44</v>
      </c>
      <c r="F21" s="148"/>
      <c r="G21" s="148"/>
    </row>
    <row r="22" ht="18" customHeight="1" spans="1:7">
      <c r="A22" s="87" t="s">
        <v>163</v>
      </c>
      <c r="B22" s="173" t="s">
        <v>163</v>
      </c>
      <c r="C22" s="148">
        <v>1875958.39</v>
      </c>
      <c r="D22" s="148">
        <v>1730758.39</v>
      </c>
      <c r="E22" s="148">
        <v>1593478.39</v>
      </c>
      <c r="F22" s="148">
        <v>137280</v>
      </c>
      <c r="G22" s="148">
        <v>145200</v>
      </c>
    </row>
    <row r="28" customHeight="1" spans="1:7">
      <c r="C28" s="174"/>
      <c r="D28" s="174"/>
    </row>
  </sheetData>
  <mergeCells count="7">
    <mergeCell ref="A3:G3"/>
    <mergeCell ref="A4:D4"/>
    <mergeCell ref="A5:B5"/>
    <mergeCell ref="D5:F5"/>
    <mergeCell ref="A22:B22"/>
    <mergeCell ref="C5:C6"/>
    <mergeCell ref="G5:G6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pane ySplit="1" topLeftCell="A2" activePane="bottomLeft" state="frozen"/>
      <selection/>
      <selection pane="bottomLeft" activeCell="E37" sqref="E37"/>
    </sheetView>
  </sheetViews>
  <sheetFormatPr defaultColWidth="10.425" defaultRowHeight="14.25" customHeight="1" outlineLevelRow="7" outlineLevelCol="5"/>
  <cols>
    <col min="1" max="6" width="28.1416666666667" customWidth="1"/>
  </cols>
  <sheetData>
    <row r="1" customHeight="1" spans="1:6">
      <c r="A1" s="1"/>
      <c r="B1" s="1"/>
      <c r="C1" s="1"/>
      <c r="D1" s="1"/>
      <c r="E1" s="1"/>
      <c r="F1" s="1"/>
    </row>
    <row r="2" customHeight="1" spans="1:6">
      <c r="A2" s="46"/>
      <c r="B2" s="46"/>
      <c r="C2" s="46"/>
      <c r="D2" s="46"/>
      <c r="E2" s="45"/>
      <c r="F2" s="162" t="s">
        <v>164</v>
      </c>
    </row>
    <row r="3" ht="41.25" customHeight="1" spans="1:6">
      <c r="A3" s="163" t="str">
        <f>"2026"&amp;"年一般公共预算“三公”经费支出预算表"</f>
        <v>2026年一般公共预算“三公”经费支出预算表</v>
      </c>
      <c r="B3" s="46"/>
      <c r="C3" s="46"/>
      <c r="D3" s="46"/>
      <c r="E3" s="45"/>
      <c r="F3" s="46"/>
    </row>
    <row r="4" customHeight="1" spans="1:6">
      <c r="A4" s="116" t="s">
        <v>53</v>
      </c>
      <c r="B4" s="164"/>
      <c r="D4" s="46"/>
      <c r="E4" s="45"/>
      <c r="F4" s="50" t="s">
        <v>1</v>
      </c>
    </row>
    <row r="5" ht="27" customHeight="1" spans="1:6">
      <c r="A5" s="51" t="s">
        <v>165</v>
      </c>
      <c r="B5" s="51" t="s">
        <v>166</v>
      </c>
      <c r="C5" s="53" t="s">
        <v>167</v>
      </c>
      <c r="D5" s="51"/>
      <c r="E5" s="52"/>
      <c r="F5" s="51" t="s">
        <v>168</v>
      </c>
    </row>
    <row r="6" ht="28.5" customHeight="1" spans="1:6">
      <c r="A6" s="165"/>
      <c r="B6" s="55"/>
      <c r="C6" s="52" t="s">
        <v>57</v>
      </c>
      <c r="D6" s="52" t="s">
        <v>169</v>
      </c>
      <c r="E6" s="52" t="s">
        <v>170</v>
      </c>
      <c r="F6" s="54"/>
    </row>
    <row r="7" ht="17.25" customHeight="1" spans="1:6">
      <c r="A7" s="60" t="s">
        <v>82</v>
      </c>
      <c r="B7" s="60" t="s">
        <v>83</v>
      </c>
      <c r="C7" s="60" t="s">
        <v>159</v>
      </c>
      <c r="D7" s="60" t="s">
        <v>160</v>
      </c>
      <c r="E7" s="60" t="s">
        <v>161</v>
      </c>
      <c r="F7" s="60" t="s">
        <v>162</v>
      </c>
    </row>
    <row r="8" ht="17.25" customHeight="1" spans="1:6">
      <c r="A8" s="88"/>
      <c r="B8" s="88"/>
      <c r="C8" s="148">
        <v>12000</v>
      </c>
      <c r="D8" s="88"/>
      <c r="E8" s="148">
        <v>12000</v>
      </c>
      <c r="F8" s="148">
        <v>3000</v>
      </c>
    </row>
  </sheetData>
  <mergeCells count="6">
    <mergeCell ref="A3:F3"/>
    <mergeCell ref="A4:B4"/>
    <mergeCell ref="C5:E5"/>
    <mergeCell ref="A5:A6"/>
    <mergeCell ref="B5:B6"/>
    <mergeCell ref="F5:F6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30"/>
  <sheetViews>
    <sheetView showZeros="0" workbookViewId="0">
      <pane ySplit="1" topLeftCell="A2" activePane="bottomLeft" state="frozen"/>
      <selection/>
      <selection pane="bottomLeft" activeCell="H30" sqref="H30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customHeight="1" spans="1: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3.5" customHeight="1" spans="1:24">
      <c r="B2" s="142"/>
      <c r="C2" s="150"/>
      <c r="E2" s="151"/>
      <c r="F2" s="151"/>
      <c r="G2" s="151"/>
      <c r="H2" s="151"/>
      <c r="I2" s="89"/>
      <c r="J2" s="89"/>
      <c r="K2" s="89"/>
      <c r="L2" s="89"/>
      <c r="M2" s="89"/>
      <c r="N2" s="89"/>
      <c r="R2" s="89"/>
      <c r="V2" s="150"/>
      <c r="X2" s="3" t="s">
        <v>171</v>
      </c>
    </row>
    <row r="3" ht="45.75" customHeight="1" spans="1:24">
      <c r="A3" s="69" t="str">
        <f>"2026"&amp;"年部门基本支出预算表"</f>
        <v>2026年部门基本支出预算表</v>
      </c>
      <c r="B3" s="4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4"/>
      <c r="P3" s="4"/>
      <c r="Q3" s="4"/>
      <c r="R3" s="69"/>
      <c r="S3" s="69"/>
      <c r="T3" s="69"/>
      <c r="U3" s="69"/>
      <c r="V3" s="69"/>
      <c r="W3" s="69"/>
      <c r="X3" s="69"/>
    </row>
    <row r="4" ht="18.75" customHeight="1" spans="1:24">
      <c r="A4" s="29" t="s">
        <v>53</v>
      </c>
      <c r="B4" s="30"/>
      <c r="C4" s="152"/>
      <c r="D4" s="152"/>
      <c r="E4" s="152"/>
      <c r="F4" s="152"/>
      <c r="G4" s="152"/>
      <c r="H4" s="152"/>
      <c r="I4" s="94"/>
      <c r="J4" s="94"/>
      <c r="K4" s="94"/>
      <c r="L4" s="94"/>
      <c r="M4" s="94"/>
      <c r="N4" s="94"/>
      <c r="O4" s="7"/>
      <c r="P4" s="7"/>
      <c r="Q4" s="7"/>
      <c r="R4" s="94"/>
      <c r="V4" s="150"/>
      <c r="X4" s="3" t="s">
        <v>1</v>
      </c>
    </row>
    <row r="5" ht="18" customHeight="1" spans="1:24">
      <c r="A5" s="9" t="s">
        <v>172</v>
      </c>
      <c r="B5" s="9"/>
      <c r="C5" s="9" t="s">
        <v>173</v>
      </c>
      <c r="D5" s="9" t="s">
        <v>174</v>
      </c>
      <c r="E5" s="9" t="s">
        <v>175</v>
      </c>
      <c r="F5" s="9" t="s">
        <v>176</v>
      </c>
      <c r="G5" s="9" t="s">
        <v>177</v>
      </c>
      <c r="H5" s="9" t="s">
        <v>178</v>
      </c>
      <c r="I5" s="153" t="s">
        <v>179</v>
      </c>
      <c r="J5" s="82" t="s">
        <v>179</v>
      </c>
      <c r="K5" s="82"/>
      <c r="L5" s="82"/>
      <c r="M5" s="82"/>
      <c r="N5" s="82"/>
      <c r="O5" s="12"/>
      <c r="P5" s="12"/>
      <c r="Q5" s="12"/>
      <c r="R5" s="99" t="s">
        <v>61</v>
      </c>
      <c r="S5" s="82" t="s">
        <v>62</v>
      </c>
      <c r="T5" s="82"/>
      <c r="U5" s="82"/>
      <c r="V5" s="82"/>
      <c r="W5" s="82"/>
      <c r="X5" s="83"/>
    </row>
    <row r="6" ht="18" customHeight="1" spans="1:24">
      <c r="A6" s="14"/>
      <c r="B6" s="32"/>
      <c r="C6" s="132"/>
      <c r="D6" s="14"/>
      <c r="E6" s="14"/>
      <c r="F6" s="14"/>
      <c r="G6" s="14"/>
      <c r="H6" s="14"/>
      <c r="I6" s="130" t="s">
        <v>180</v>
      </c>
      <c r="J6" s="153" t="s">
        <v>58</v>
      </c>
      <c r="K6" s="82"/>
      <c r="L6" s="82"/>
      <c r="M6" s="82"/>
      <c r="N6" s="83"/>
      <c r="O6" s="11" t="s">
        <v>181</v>
      </c>
      <c r="P6" s="12"/>
      <c r="Q6" s="13"/>
      <c r="R6" s="9" t="s">
        <v>61</v>
      </c>
      <c r="S6" s="153" t="s">
        <v>62</v>
      </c>
      <c r="T6" s="99" t="s">
        <v>64</v>
      </c>
      <c r="U6" s="82" t="s">
        <v>62</v>
      </c>
      <c r="V6" s="99" t="s">
        <v>66</v>
      </c>
      <c r="W6" s="99" t="s">
        <v>67</v>
      </c>
      <c r="X6" s="154" t="s">
        <v>68</v>
      </c>
    </row>
    <row r="7" ht="19.5" customHeight="1" spans="1:24">
      <c r="A7" s="32"/>
      <c r="B7" s="32"/>
      <c r="C7" s="32"/>
      <c r="D7" s="32"/>
      <c r="E7" s="32"/>
      <c r="F7" s="32"/>
      <c r="G7" s="32"/>
      <c r="H7" s="32"/>
      <c r="I7" s="32"/>
      <c r="J7" s="155" t="s">
        <v>182</v>
      </c>
      <c r="K7" s="9" t="s">
        <v>183</v>
      </c>
      <c r="L7" s="9" t="s">
        <v>184</v>
      </c>
      <c r="M7" s="9" t="s">
        <v>185</v>
      </c>
      <c r="N7" s="9" t="s">
        <v>186</v>
      </c>
      <c r="O7" s="9" t="s">
        <v>58</v>
      </c>
      <c r="P7" s="9" t="s">
        <v>59</v>
      </c>
      <c r="Q7" s="9" t="s">
        <v>60</v>
      </c>
      <c r="R7" s="32"/>
      <c r="S7" s="9" t="s">
        <v>57</v>
      </c>
      <c r="T7" s="9" t="s">
        <v>64</v>
      </c>
      <c r="U7" s="9" t="s">
        <v>187</v>
      </c>
      <c r="V7" s="9" t="s">
        <v>66</v>
      </c>
      <c r="W7" s="9" t="s">
        <v>67</v>
      </c>
      <c r="X7" s="9" t="s">
        <v>68</v>
      </c>
    </row>
    <row r="8" ht="37.5" customHeight="1" spans="1:24">
      <c r="A8" s="156"/>
      <c r="B8" s="19"/>
      <c r="C8" s="156"/>
      <c r="D8" s="156"/>
      <c r="E8" s="156"/>
      <c r="F8" s="156"/>
      <c r="G8" s="156"/>
      <c r="H8" s="156"/>
      <c r="I8" s="156"/>
      <c r="J8" s="157" t="s">
        <v>57</v>
      </c>
      <c r="K8" s="17" t="s">
        <v>188</v>
      </c>
      <c r="L8" s="17" t="s">
        <v>184</v>
      </c>
      <c r="M8" s="17" t="s">
        <v>185</v>
      </c>
      <c r="N8" s="17" t="s">
        <v>186</v>
      </c>
      <c r="O8" s="17" t="s">
        <v>184</v>
      </c>
      <c r="P8" s="17" t="s">
        <v>185</v>
      </c>
      <c r="Q8" s="17" t="s">
        <v>186</v>
      </c>
      <c r="R8" s="17" t="s">
        <v>61</v>
      </c>
      <c r="S8" s="17" t="s">
        <v>57</v>
      </c>
      <c r="T8" s="17" t="s">
        <v>64</v>
      </c>
      <c r="U8" s="17" t="s">
        <v>187</v>
      </c>
      <c r="V8" s="17" t="s">
        <v>66</v>
      </c>
      <c r="W8" s="17" t="s">
        <v>67</v>
      </c>
      <c r="X8" s="17" t="s">
        <v>68</v>
      </c>
    </row>
    <row r="9" customHeight="1" spans="1:24">
      <c r="A9" s="33">
        <v>1</v>
      </c>
      <c r="B9" s="33">
        <v>2</v>
      </c>
      <c r="C9" s="33">
        <v>3</v>
      </c>
      <c r="D9" s="33">
        <v>4</v>
      </c>
      <c r="E9" s="33">
        <v>5</v>
      </c>
      <c r="F9" s="33">
        <v>6</v>
      </c>
      <c r="G9" s="33">
        <v>7</v>
      </c>
      <c r="H9" s="33">
        <v>8</v>
      </c>
      <c r="I9" s="33">
        <v>9</v>
      </c>
      <c r="J9" s="33">
        <v>10</v>
      </c>
      <c r="K9" s="33">
        <v>11</v>
      </c>
      <c r="L9" s="33">
        <v>12</v>
      </c>
      <c r="M9" s="33">
        <v>13</v>
      </c>
      <c r="N9" s="33">
        <v>14</v>
      </c>
      <c r="O9" s="33">
        <v>15</v>
      </c>
      <c r="P9" s="33">
        <v>16</v>
      </c>
      <c r="Q9" s="33">
        <v>17</v>
      </c>
      <c r="R9" s="33">
        <v>18</v>
      </c>
      <c r="S9" s="33">
        <v>19</v>
      </c>
      <c r="T9" s="33">
        <v>20</v>
      </c>
      <c r="U9" s="33">
        <v>21</v>
      </c>
      <c r="V9" s="33">
        <v>22</v>
      </c>
      <c r="W9" s="33">
        <v>23</v>
      </c>
      <c r="X9" s="33">
        <v>24</v>
      </c>
    </row>
    <row r="10" customHeight="1" spans="1:24">
      <c r="A10" s="158" t="s">
        <v>70</v>
      </c>
      <c r="B10" s="158" t="s">
        <v>70</v>
      </c>
      <c r="C10" s="158" t="s">
        <v>189</v>
      </c>
      <c r="D10" s="158" t="s">
        <v>190</v>
      </c>
      <c r="E10" s="158" t="s">
        <v>103</v>
      </c>
      <c r="F10" s="158" t="s">
        <v>104</v>
      </c>
      <c r="G10" s="158" t="s">
        <v>191</v>
      </c>
      <c r="H10" s="158" t="s">
        <v>192</v>
      </c>
      <c r="I10" s="148">
        <v>168913.92</v>
      </c>
      <c r="J10" s="148">
        <v>168913.92</v>
      </c>
      <c r="K10" s="148"/>
      <c r="L10" s="148"/>
      <c r="M10" s="149">
        <v>168913.92</v>
      </c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</row>
    <row r="11" customHeight="1" spans="1:24">
      <c r="A11" s="158" t="s">
        <v>70</v>
      </c>
      <c r="B11" s="158" t="s">
        <v>70</v>
      </c>
      <c r="C11" s="158" t="s">
        <v>189</v>
      </c>
      <c r="D11" s="158" t="s">
        <v>190</v>
      </c>
      <c r="E11" s="158" t="s">
        <v>109</v>
      </c>
      <c r="F11" s="158" t="s">
        <v>110</v>
      </c>
      <c r="G11" s="158" t="s">
        <v>193</v>
      </c>
      <c r="H11" s="158" t="s">
        <v>194</v>
      </c>
      <c r="I11" s="148">
        <v>90461.45</v>
      </c>
      <c r="J11" s="148">
        <v>90461.45</v>
      </c>
      <c r="K11" s="25"/>
      <c r="L11" s="25"/>
      <c r="M11" s="149">
        <v>90461.45</v>
      </c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customHeight="1" spans="1:24">
      <c r="A12" s="158" t="s">
        <v>70</v>
      </c>
      <c r="B12" s="158" t="s">
        <v>70</v>
      </c>
      <c r="C12" s="158" t="s">
        <v>189</v>
      </c>
      <c r="D12" s="158" t="s">
        <v>190</v>
      </c>
      <c r="E12" s="158" t="s">
        <v>111</v>
      </c>
      <c r="F12" s="158" t="s">
        <v>112</v>
      </c>
      <c r="G12" s="158" t="s">
        <v>195</v>
      </c>
      <c r="H12" s="158" t="s">
        <v>196</v>
      </c>
      <c r="I12" s="148">
        <v>45687.6</v>
      </c>
      <c r="J12" s="148">
        <v>45687.6</v>
      </c>
      <c r="K12" s="25"/>
      <c r="L12" s="25"/>
      <c r="M12" s="149">
        <v>45687.6</v>
      </c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customHeight="1" spans="1:24">
      <c r="A13" s="158" t="s">
        <v>70</v>
      </c>
      <c r="B13" s="158" t="s">
        <v>70</v>
      </c>
      <c r="C13" s="158" t="s">
        <v>189</v>
      </c>
      <c r="D13" s="158" t="s">
        <v>190</v>
      </c>
      <c r="E13" s="158" t="s">
        <v>113</v>
      </c>
      <c r="F13" s="158" t="s">
        <v>114</v>
      </c>
      <c r="G13" s="158" t="s">
        <v>197</v>
      </c>
      <c r="H13" s="158" t="s">
        <v>198</v>
      </c>
      <c r="I13" s="148">
        <v>3706.56</v>
      </c>
      <c r="J13" s="148">
        <v>3706.56</v>
      </c>
      <c r="K13" s="25"/>
      <c r="L13" s="25"/>
      <c r="M13" s="149">
        <v>3706.56</v>
      </c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</row>
    <row r="14" customHeight="1" spans="1:24">
      <c r="A14" s="158" t="s">
        <v>70</v>
      </c>
      <c r="B14" s="158" t="s">
        <v>70</v>
      </c>
      <c r="C14" s="158" t="s">
        <v>189</v>
      </c>
      <c r="D14" s="158" t="s">
        <v>190</v>
      </c>
      <c r="E14" s="158" t="s">
        <v>113</v>
      </c>
      <c r="F14" s="158" t="s">
        <v>114</v>
      </c>
      <c r="G14" s="158" t="s">
        <v>197</v>
      </c>
      <c r="H14" s="158" t="s">
        <v>198</v>
      </c>
      <c r="I14" s="148">
        <v>2111.42</v>
      </c>
      <c r="J14" s="148">
        <v>2111.42</v>
      </c>
      <c r="K14" s="25"/>
      <c r="L14" s="25"/>
      <c r="M14" s="149">
        <v>2111.42</v>
      </c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</row>
    <row r="15" customHeight="1" spans="1:24">
      <c r="A15" s="158" t="s">
        <v>70</v>
      </c>
      <c r="B15" s="158" t="s">
        <v>70</v>
      </c>
      <c r="C15" s="158" t="s">
        <v>199</v>
      </c>
      <c r="D15" s="158" t="s">
        <v>120</v>
      </c>
      <c r="E15" s="158" t="s">
        <v>119</v>
      </c>
      <c r="F15" s="158" t="s">
        <v>120</v>
      </c>
      <c r="G15" s="158" t="s">
        <v>200</v>
      </c>
      <c r="H15" s="158" t="s">
        <v>120</v>
      </c>
      <c r="I15" s="148">
        <v>126685.44</v>
      </c>
      <c r="J15" s="148">
        <v>126685.44</v>
      </c>
      <c r="K15" s="25"/>
      <c r="L15" s="25"/>
      <c r="M15" s="149">
        <v>126685.44</v>
      </c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</row>
    <row r="16" customHeight="1" spans="1:24">
      <c r="A16" s="158" t="s">
        <v>70</v>
      </c>
      <c r="B16" s="158" t="s">
        <v>70</v>
      </c>
      <c r="C16" s="158" t="s">
        <v>201</v>
      </c>
      <c r="D16" s="158" t="s">
        <v>202</v>
      </c>
      <c r="E16" s="158" t="s">
        <v>97</v>
      </c>
      <c r="F16" s="158" t="s">
        <v>98</v>
      </c>
      <c r="G16" s="158" t="s">
        <v>203</v>
      </c>
      <c r="H16" s="158" t="s">
        <v>204</v>
      </c>
      <c r="I16" s="148">
        <v>12000</v>
      </c>
      <c r="J16" s="148">
        <v>12000</v>
      </c>
      <c r="K16" s="25"/>
      <c r="L16" s="25"/>
      <c r="M16" s="149">
        <v>12000</v>
      </c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</row>
    <row r="17" customHeight="1" spans="1:24">
      <c r="A17" s="158" t="s">
        <v>70</v>
      </c>
      <c r="B17" s="158" t="s">
        <v>70</v>
      </c>
      <c r="C17" s="158" t="s">
        <v>205</v>
      </c>
      <c r="D17" s="158" t="s">
        <v>168</v>
      </c>
      <c r="E17" s="158" t="s">
        <v>97</v>
      </c>
      <c r="F17" s="158" t="s">
        <v>98</v>
      </c>
      <c r="G17" s="158" t="s">
        <v>206</v>
      </c>
      <c r="H17" s="158" t="s">
        <v>168</v>
      </c>
      <c r="I17" s="148">
        <v>3000</v>
      </c>
      <c r="J17" s="148">
        <v>3000</v>
      </c>
      <c r="K17" s="25"/>
      <c r="L17" s="25"/>
      <c r="M17" s="149">
        <v>3000</v>
      </c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</row>
    <row r="18" customHeight="1" spans="1:24">
      <c r="A18" s="158" t="s">
        <v>70</v>
      </c>
      <c r="B18" s="158" t="s">
        <v>70</v>
      </c>
      <c r="C18" s="158" t="s">
        <v>207</v>
      </c>
      <c r="D18" s="158" t="s">
        <v>208</v>
      </c>
      <c r="E18" s="158" t="s">
        <v>97</v>
      </c>
      <c r="F18" s="158" t="s">
        <v>98</v>
      </c>
      <c r="G18" s="158" t="s">
        <v>209</v>
      </c>
      <c r="H18" s="158" t="s">
        <v>210</v>
      </c>
      <c r="I18" s="148">
        <v>141960</v>
      </c>
      <c r="J18" s="148">
        <v>141960</v>
      </c>
      <c r="K18" s="25"/>
      <c r="L18" s="25"/>
      <c r="M18" s="149">
        <v>141960</v>
      </c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</row>
    <row r="19" customHeight="1" spans="1:24">
      <c r="A19" s="158" t="s">
        <v>70</v>
      </c>
      <c r="B19" s="158" t="s">
        <v>70</v>
      </c>
      <c r="C19" s="158" t="s">
        <v>211</v>
      </c>
      <c r="D19" s="158" t="s">
        <v>212</v>
      </c>
      <c r="E19" s="158" t="s">
        <v>97</v>
      </c>
      <c r="F19" s="158" t="s">
        <v>98</v>
      </c>
      <c r="G19" s="158" t="s">
        <v>213</v>
      </c>
      <c r="H19" s="158" t="s">
        <v>214</v>
      </c>
      <c r="I19" s="148">
        <v>389808</v>
      </c>
      <c r="J19" s="148">
        <v>389808</v>
      </c>
      <c r="K19" s="25"/>
      <c r="L19" s="25"/>
      <c r="M19" s="149">
        <v>389808</v>
      </c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customHeight="1" spans="1:24">
      <c r="A20" s="158" t="s">
        <v>70</v>
      </c>
      <c r="B20" s="158" t="s">
        <v>70</v>
      </c>
      <c r="C20" s="158" t="s">
        <v>211</v>
      </c>
      <c r="D20" s="158" t="s">
        <v>212</v>
      </c>
      <c r="E20" s="158" t="s">
        <v>97</v>
      </c>
      <c r="F20" s="158" t="s">
        <v>98</v>
      </c>
      <c r="G20" s="158" t="s">
        <v>215</v>
      </c>
      <c r="H20" s="158" t="s">
        <v>216</v>
      </c>
      <c r="I20" s="148">
        <v>589860</v>
      </c>
      <c r="J20" s="148">
        <v>589860</v>
      </c>
      <c r="K20" s="25"/>
      <c r="L20" s="25"/>
      <c r="M20" s="149">
        <v>589860</v>
      </c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</row>
    <row r="21" customHeight="1" spans="1:24">
      <c r="A21" s="158" t="s">
        <v>70</v>
      </c>
      <c r="B21" s="158" t="s">
        <v>70</v>
      </c>
      <c r="C21" s="158" t="s">
        <v>211</v>
      </c>
      <c r="D21" s="158" t="s">
        <v>212</v>
      </c>
      <c r="E21" s="158" t="s">
        <v>97</v>
      </c>
      <c r="F21" s="158" t="s">
        <v>98</v>
      </c>
      <c r="G21" s="158" t="s">
        <v>209</v>
      </c>
      <c r="H21" s="158" t="s">
        <v>210</v>
      </c>
      <c r="I21" s="148">
        <v>34284</v>
      </c>
      <c r="J21" s="148">
        <v>34284</v>
      </c>
      <c r="K21" s="25"/>
      <c r="L21" s="25"/>
      <c r="M21" s="149">
        <v>34284</v>
      </c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</row>
    <row r="22" customHeight="1" spans="1:24">
      <c r="A22" s="158" t="s">
        <v>70</v>
      </c>
      <c r="B22" s="158" t="s">
        <v>70</v>
      </c>
      <c r="C22" s="158" t="s">
        <v>217</v>
      </c>
      <c r="D22" s="158" t="s">
        <v>218</v>
      </c>
      <c r="E22" s="158" t="s">
        <v>97</v>
      </c>
      <c r="F22" s="158" t="s">
        <v>98</v>
      </c>
      <c r="G22" s="158" t="s">
        <v>219</v>
      </c>
      <c r="H22" s="158" t="s">
        <v>220</v>
      </c>
      <c r="I22" s="148">
        <v>86400</v>
      </c>
      <c r="J22" s="148">
        <v>86400</v>
      </c>
      <c r="K22" s="25"/>
      <c r="L22" s="25"/>
      <c r="M22" s="149">
        <v>86400</v>
      </c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</row>
    <row r="23" customHeight="1" spans="1:24">
      <c r="A23" s="158" t="s">
        <v>70</v>
      </c>
      <c r="B23" s="158" t="s">
        <v>70</v>
      </c>
      <c r="C23" s="158" t="s">
        <v>221</v>
      </c>
      <c r="D23" s="158" t="s">
        <v>222</v>
      </c>
      <c r="E23" s="158" t="s">
        <v>97</v>
      </c>
      <c r="F23" s="158" t="s">
        <v>98</v>
      </c>
      <c r="G23" s="158" t="s">
        <v>223</v>
      </c>
      <c r="H23" s="158" t="s">
        <v>222</v>
      </c>
      <c r="I23" s="148">
        <v>20880</v>
      </c>
      <c r="J23" s="148">
        <v>20880</v>
      </c>
      <c r="K23" s="25"/>
      <c r="L23" s="25"/>
      <c r="M23" s="149">
        <v>20880</v>
      </c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</row>
    <row r="24" ht="20.25" customHeight="1" spans="1:24">
      <c r="A24" s="158" t="s">
        <v>70</v>
      </c>
      <c r="B24" s="158" t="s">
        <v>70</v>
      </c>
      <c r="C24" s="158" t="s">
        <v>224</v>
      </c>
      <c r="D24" s="158" t="s">
        <v>225</v>
      </c>
      <c r="E24" s="158" t="s">
        <v>97</v>
      </c>
      <c r="F24" s="158" t="s">
        <v>98</v>
      </c>
      <c r="G24" s="158" t="s">
        <v>226</v>
      </c>
      <c r="H24" s="158" t="s">
        <v>227</v>
      </c>
      <c r="I24" s="148">
        <v>15000</v>
      </c>
      <c r="J24" s="148">
        <v>15000</v>
      </c>
      <c r="K24" s="25"/>
      <c r="L24" s="25"/>
      <c r="M24" s="149">
        <v>15000</v>
      </c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</row>
    <row r="25" ht="17.25" customHeight="1" spans="1:24">
      <c r="A25" s="38" t="s">
        <v>163</v>
      </c>
      <c r="B25" s="39"/>
      <c r="C25" s="159"/>
      <c r="D25" s="159"/>
      <c r="E25" s="159"/>
      <c r="F25" s="159"/>
      <c r="G25" s="159"/>
      <c r="H25" s="160"/>
      <c r="I25" s="88">
        <v>1730758.39</v>
      </c>
      <c r="J25" s="88">
        <v>1730758.39</v>
      </c>
      <c r="K25" s="88"/>
      <c r="L25" s="88"/>
      <c r="M25" s="88">
        <v>1730758.39</v>
      </c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</row>
    <row r="29" customHeight="1" spans="1:24">
      <c r="D29" s="161"/>
      <c r="E29" s="161"/>
    </row>
    <row r="30" customHeight="1" spans="1:24">
      <c r="D30" s="161"/>
      <c r="E30" s="161"/>
    </row>
  </sheetData>
  <mergeCells count="31">
    <mergeCell ref="A3:X3"/>
    <mergeCell ref="A4:H4"/>
    <mergeCell ref="I5:X5"/>
    <mergeCell ref="J6:N6"/>
    <mergeCell ref="O6:Q6"/>
    <mergeCell ref="S6:X6"/>
    <mergeCell ref="A25:H25"/>
    <mergeCell ref="A5:A8"/>
    <mergeCell ref="B5:B8"/>
    <mergeCell ref="C5:C8"/>
    <mergeCell ref="D5:D8"/>
    <mergeCell ref="E5:E8"/>
    <mergeCell ref="F5:F8"/>
    <mergeCell ref="G5:G8"/>
    <mergeCell ref="H5:H8"/>
    <mergeCell ref="I6:I8"/>
    <mergeCell ref="J7:J8"/>
    <mergeCell ref="K7:K8"/>
    <mergeCell ref="L7:L8"/>
    <mergeCell ref="M7:M8"/>
    <mergeCell ref="N7:N8"/>
    <mergeCell ref="O7:O8"/>
    <mergeCell ref="P7:P8"/>
    <mergeCell ref="Q7:Q8"/>
    <mergeCell ref="R6:R8"/>
    <mergeCell ref="S7:S8"/>
    <mergeCell ref="T7:T8"/>
    <mergeCell ref="U7:U8"/>
    <mergeCell ref="V7:V8"/>
    <mergeCell ref="W7:W8"/>
    <mergeCell ref="X7:X8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3"/>
  <sheetViews>
    <sheetView showZeros="0" workbookViewId="0">
      <pane ySplit="1" topLeftCell="A2" activePane="bottomLeft" state="frozen"/>
      <selection/>
      <selection pane="bottomLeft" activeCell="C12" sqref="C12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13.5" customHeight="1" spans="1:23">
      <c r="B2" s="142"/>
      <c r="E2" s="2"/>
      <c r="F2" s="2"/>
      <c r="G2" s="2"/>
      <c r="H2" s="2"/>
      <c r="U2" s="142"/>
      <c r="W2" s="143" t="s">
        <v>228</v>
      </c>
    </row>
    <row r="3" ht="46.5" customHeight="1" spans="1:23">
      <c r="A3" s="4" t="str">
        <f>"2026"&amp;"年部门项目支出预算表"</f>
        <v>2026年部门项目支出预算表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ht="13.5" customHeight="1" spans="1:23">
      <c r="A4" s="29" t="s">
        <v>53</v>
      </c>
      <c r="B4" s="30"/>
      <c r="C4" s="30"/>
      <c r="D4" s="30"/>
      <c r="E4" s="30"/>
      <c r="F4" s="30"/>
      <c r="G4" s="30"/>
      <c r="H4" s="30"/>
      <c r="I4" s="7"/>
      <c r="J4" s="7"/>
      <c r="K4" s="7"/>
      <c r="L4" s="7"/>
      <c r="M4" s="7"/>
      <c r="N4" s="7"/>
      <c r="O4" s="7"/>
      <c r="P4" s="7"/>
      <c r="Q4" s="7"/>
      <c r="U4" s="142"/>
      <c r="W4" s="117" t="s">
        <v>1</v>
      </c>
    </row>
    <row r="5" ht="21.75" customHeight="1" spans="1:23">
      <c r="A5" s="9" t="s">
        <v>229</v>
      </c>
      <c r="B5" s="10"/>
      <c r="C5" s="9" t="s">
        <v>174</v>
      </c>
      <c r="D5" s="9" t="s">
        <v>230</v>
      </c>
      <c r="E5" s="10" t="s">
        <v>175</v>
      </c>
      <c r="F5" s="10" t="s">
        <v>176</v>
      </c>
      <c r="G5" s="10" t="s">
        <v>231</v>
      </c>
      <c r="H5" s="10" t="s">
        <v>232</v>
      </c>
      <c r="I5" s="31" t="s">
        <v>55</v>
      </c>
      <c r="J5" s="11" t="s">
        <v>233</v>
      </c>
      <c r="K5" s="12"/>
      <c r="L5" s="12"/>
      <c r="M5" s="13"/>
      <c r="N5" s="11" t="s">
        <v>181</v>
      </c>
      <c r="O5" s="12"/>
      <c r="P5" s="13"/>
      <c r="Q5" s="10" t="s">
        <v>61</v>
      </c>
      <c r="R5" s="11" t="s">
        <v>62</v>
      </c>
      <c r="S5" s="12"/>
      <c r="T5" s="12"/>
      <c r="U5" s="12"/>
      <c r="V5" s="12"/>
      <c r="W5" s="13"/>
    </row>
    <row r="6" ht="21.75" customHeight="1" spans="1:23">
      <c r="A6" s="14"/>
      <c r="B6" s="32"/>
      <c r="C6" s="14"/>
      <c r="D6" s="14"/>
      <c r="E6" s="15"/>
      <c r="F6" s="15"/>
      <c r="G6" s="15"/>
      <c r="H6" s="15"/>
      <c r="I6" s="32"/>
      <c r="J6" s="144" t="s">
        <v>58</v>
      </c>
      <c r="K6" s="145"/>
      <c r="L6" s="10" t="s">
        <v>59</v>
      </c>
      <c r="M6" s="10" t="s">
        <v>60</v>
      </c>
      <c r="N6" s="10" t="s">
        <v>58</v>
      </c>
      <c r="O6" s="10" t="s">
        <v>59</v>
      </c>
      <c r="P6" s="10" t="s">
        <v>60</v>
      </c>
      <c r="Q6" s="15"/>
      <c r="R6" s="10" t="s">
        <v>57</v>
      </c>
      <c r="S6" s="10" t="s">
        <v>64</v>
      </c>
      <c r="T6" s="10" t="s">
        <v>187</v>
      </c>
      <c r="U6" s="10" t="s">
        <v>66</v>
      </c>
      <c r="V6" s="10" t="s">
        <v>67</v>
      </c>
      <c r="W6" s="10" t="s">
        <v>68</v>
      </c>
    </row>
    <row r="7" ht="21" customHeight="1" spans="1:23">
      <c r="A7" s="32"/>
      <c r="B7" s="32"/>
      <c r="C7" s="32"/>
      <c r="D7" s="32"/>
      <c r="E7" s="32"/>
      <c r="F7" s="32"/>
      <c r="G7" s="32"/>
      <c r="H7" s="32"/>
      <c r="I7" s="32"/>
      <c r="J7" s="146" t="s">
        <v>57</v>
      </c>
      <c r="K7" s="147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</row>
    <row r="8" ht="39.75" customHeight="1" spans="1:23">
      <c r="A8" s="17"/>
      <c r="B8" s="19"/>
      <c r="C8" s="17"/>
      <c r="D8" s="17"/>
      <c r="E8" s="18"/>
      <c r="F8" s="18"/>
      <c r="G8" s="18"/>
      <c r="H8" s="18"/>
      <c r="I8" s="19"/>
      <c r="J8" s="70" t="s">
        <v>57</v>
      </c>
      <c r="K8" s="70" t="s">
        <v>234</v>
      </c>
      <c r="L8" s="18"/>
      <c r="M8" s="18"/>
      <c r="N8" s="18"/>
      <c r="O8" s="18"/>
      <c r="P8" s="18"/>
      <c r="Q8" s="18"/>
      <c r="R8" s="18"/>
      <c r="S8" s="18"/>
      <c r="T8" s="18"/>
      <c r="U8" s="19"/>
      <c r="V8" s="18"/>
      <c r="W8" s="18"/>
    </row>
    <row r="9" ht="15" customHeight="1" spans="1:23">
      <c r="A9" s="20">
        <v>1</v>
      </c>
      <c r="B9" s="20">
        <v>2</v>
      </c>
      <c r="C9" s="20">
        <v>3</v>
      </c>
      <c r="D9" s="20">
        <v>4</v>
      </c>
      <c r="E9" s="20">
        <v>5</v>
      </c>
      <c r="F9" s="20">
        <v>6</v>
      </c>
      <c r="G9" s="20">
        <v>7</v>
      </c>
      <c r="H9" s="20">
        <v>8</v>
      </c>
      <c r="I9" s="20">
        <v>9</v>
      </c>
      <c r="J9" s="20">
        <v>10</v>
      </c>
      <c r="K9" s="20">
        <v>11</v>
      </c>
      <c r="L9" s="33">
        <v>12</v>
      </c>
      <c r="M9" s="33">
        <v>13</v>
      </c>
      <c r="N9" s="33">
        <v>14</v>
      </c>
      <c r="O9" s="33">
        <v>15</v>
      </c>
      <c r="P9" s="33">
        <v>16</v>
      </c>
      <c r="Q9" s="33">
        <v>17</v>
      </c>
      <c r="R9" s="33">
        <v>18</v>
      </c>
      <c r="S9" s="33">
        <v>19</v>
      </c>
      <c r="T9" s="33">
        <v>20</v>
      </c>
      <c r="U9" s="20">
        <v>21</v>
      </c>
      <c r="V9" s="33">
        <v>22</v>
      </c>
      <c r="W9" s="20">
        <v>23</v>
      </c>
    </row>
    <row r="10" ht="15" customHeight="1" spans="1:23">
      <c r="A10" s="72" t="s">
        <v>235</v>
      </c>
      <c r="B10" s="72" t="s">
        <v>236</v>
      </c>
      <c r="C10" s="72" t="s">
        <v>237</v>
      </c>
      <c r="D10" s="72" t="s">
        <v>70</v>
      </c>
      <c r="E10" s="72" t="s">
        <v>97</v>
      </c>
      <c r="F10" s="72" t="s">
        <v>98</v>
      </c>
      <c r="G10" s="72" t="s">
        <v>206</v>
      </c>
      <c r="H10" s="72" t="s">
        <v>168</v>
      </c>
      <c r="I10" s="148"/>
      <c r="J10" s="148"/>
      <c r="K10" s="149"/>
      <c r="L10" s="33"/>
      <c r="M10" s="33"/>
      <c r="N10" s="33"/>
      <c r="O10" s="33"/>
      <c r="P10" s="33"/>
      <c r="Q10" s="33"/>
      <c r="R10" s="33"/>
      <c r="S10" s="33"/>
      <c r="T10" s="33"/>
      <c r="U10" s="20"/>
      <c r="V10" s="33"/>
      <c r="W10" s="20"/>
    </row>
    <row r="11" ht="15" customHeight="1" spans="1:23">
      <c r="A11" s="72" t="s">
        <v>235</v>
      </c>
      <c r="B11" s="72" t="s">
        <v>238</v>
      </c>
      <c r="C11" s="72" t="s">
        <v>239</v>
      </c>
      <c r="D11" s="72" t="s">
        <v>70</v>
      </c>
      <c r="E11" s="72" t="s">
        <v>97</v>
      </c>
      <c r="F11" s="72" t="s">
        <v>98</v>
      </c>
      <c r="G11" s="72" t="s">
        <v>226</v>
      </c>
      <c r="H11" s="72" t="s">
        <v>227</v>
      </c>
      <c r="I11" s="148">
        <v>95200</v>
      </c>
      <c r="J11" s="148">
        <v>95200</v>
      </c>
      <c r="K11" s="149">
        <v>95200</v>
      </c>
      <c r="L11" s="33"/>
      <c r="M11" s="33"/>
      <c r="N11" s="33"/>
      <c r="O11" s="33"/>
      <c r="P11" s="33"/>
      <c r="Q11" s="33"/>
      <c r="R11" s="33"/>
      <c r="S11" s="33"/>
      <c r="T11" s="33"/>
      <c r="U11" s="20"/>
      <c r="V11" s="33"/>
      <c r="W11" s="20"/>
    </row>
    <row r="12" ht="15" customHeight="1" spans="1:23">
      <c r="A12" s="72" t="s">
        <v>235</v>
      </c>
      <c r="B12" s="72" t="s">
        <v>240</v>
      </c>
      <c r="C12" s="72" t="s">
        <v>241</v>
      </c>
      <c r="D12" s="72" t="s">
        <v>70</v>
      </c>
      <c r="E12" s="72" t="s">
        <v>97</v>
      </c>
      <c r="F12" s="72" t="s">
        <v>98</v>
      </c>
      <c r="G12" s="72" t="s">
        <v>226</v>
      </c>
      <c r="H12" s="72" t="s">
        <v>227</v>
      </c>
      <c r="I12" s="148">
        <v>50000</v>
      </c>
      <c r="J12" s="148">
        <v>50000</v>
      </c>
      <c r="K12" s="149">
        <v>50000</v>
      </c>
      <c r="L12" s="33"/>
      <c r="M12" s="33"/>
      <c r="N12" s="33"/>
      <c r="O12" s="33"/>
      <c r="P12" s="33"/>
      <c r="Q12" s="33"/>
      <c r="R12" s="33"/>
      <c r="S12" s="33"/>
      <c r="T12" s="33"/>
      <c r="U12" s="20"/>
      <c r="V12" s="33"/>
      <c r="W12" s="20"/>
    </row>
    <row r="13" ht="18.75" customHeight="1" spans="1:23">
      <c r="A13" s="38" t="s">
        <v>163</v>
      </c>
      <c r="B13" s="39"/>
      <c r="C13" s="39"/>
      <c r="D13" s="39"/>
      <c r="E13" s="39"/>
      <c r="F13" s="39"/>
      <c r="G13" s="39"/>
      <c r="H13" s="40"/>
      <c r="I13" s="148">
        <v>145200</v>
      </c>
      <c r="J13" s="148">
        <v>145200</v>
      </c>
      <c r="K13" s="149">
        <v>145200</v>
      </c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</row>
  </sheetData>
  <mergeCells count="28">
    <mergeCell ref="A3:W3"/>
    <mergeCell ref="A4:H4"/>
    <mergeCell ref="J5:M5"/>
    <mergeCell ref="N5:P5"/>
    <mergeCell ref="R5:W5"/>
    <mergeCell ref="A13:H13"/>
    <mergeCell ref="A5:A8"/>
    <mergeCell ref="B5:B8"/>
    <mergeCell ref="C5:C8"/>
    <mergeCell ref="D5:D8"/>
    <mergeCell ref="E5:E8"/>
    <mergeCell ref="F5:F8"/>
    <mergeCell ref="G5:G8"/>
    <mergeCell ref="H5:H8"/>
    <mergeCell ref="I5:I8"/>
    <mergeCell ref="L6:L8"/>
    <mergeCell ref="M6:M8"/>
    <mergeCell ref="N6:N8"/>
    <mergeCell ref="O6:O8"/>
    <mergeCell ref="P6:P8"/>
    <mergeCell ref="Q5:Q8"/>
    <mergeCell ref="R6:R8"/>
    <mergeCell ref="S6:S8"/>
    <mergeCell ref="T6:T8"/>
    <mergeCell ref="U6:U8"/>
    <mergeCell ref="V6:V8"/>
    <mergeCell ref="W6:W8"/>
    <mergeCell ref="J6:K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4"/>
  <sheetViews>
    <sheetView showZeros="0" workbookViewId="0">
      <pane ySplit="1" topLeftCell="A2" activePane="bottomLeft" state="frozen"/>
      <selection/>
      <selection pane="bottomLeft" activeCell="A11" sqref="A11:A14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8" customHeight="1" spans="1:10">
      <c r="J2" s="3" t="s">
        <v>242</v>
      </c>
    </row>
    <row r="3" ht="39.75" customHeight="1" spans="1:10">
      <c r="A3" s="68" t="str">
        <f>"2026"&amp;"年部门项目支出绩效目标表"</f>
        <v>2026年部门项目支出绩效目标表</v>
      </c>
      <c r="B3" s="4"/>
      <c r="C3" s="4"/>
      <c r="D3" s="4"/>
      <c r="E3" s="4"/>
      <c r="F3" s="69"/>
      <c r="G3" s="4"/>
      <c r="H3" s="69"/>
      <c r="I3" s="69"/>
      <c r="J3" s="4"/>
    </row>
    <row r="4" ht="17.25" customHeight="1" spans="1:10">
      <c r="A4" s="29" t="s">
        <v>53</v>
      </c>
    </row>
    <row r="5" ht="44.25" customHeight="1" spans="1:10">
      <c r="A5" s="70" t="s">
        <v>174</v>
      </c>
      <c r="B5" s="70" t="s">
        <v>243</v>
      </c>
      <c r="C5" s="70" t="s">
        <v>244</v>
      </c>
      <c r="D5" s="70" t="s">
        <v>245</v>
      </c>
      <c r="E5" s="70" t="s">
        <v>246</v>
      </c>
      <c r="F5" s="71" t="s">
        <v>247</v>
      </c>
      <c r="G5" s="70" t="s">
        <v>248</v>
      </c>
      <c r="H5" s="71" t="s">
        <v>249</v>
      </c>
      <c r="I5" s="71" t="s">
        <v>250</v>
      </c>
      <c r="J5" s="70" t="s">
        <v>251</v>
      </c>
    </row>
    <row r="6" ht="18.75" customHeight="1" spans="1:10">
      <c r="A6" s="138">
        <v>1</v>
      </c>
      <c r="B6" s="138">
        <v>2</v>
      </c>
      <c r="C6" s="138">
        <v>3</v>
      </c>
      <c r="D6" s="138">
        <v>4</v>
      </c>
      <c r="E6" s="138">
        <v>5</v>
      </c>
      <c r="F6" s="33">
        <v>6</v>
      </c>
      <c r="G6" s="138">
        <v>7</v>
      </c>
      <c r="H6" s="33">
        <v>8</v>
      </c>
      <c r="I6" s="33">
        <v>9</v>
      </c>
      <c r="J6" s="138">
        <v>10</v>
      </c>
    </row>
    <row r="7" ht="40.5" spans="1:10">
      <c r="A7" s="139" t="s">
        <v>241</v>
      </c>
      <c r="B7" s="140" t="s">
        <v>241</v>
      </c>
      <c r="C7" s="140" t="s">
        <v>252</v>
      </c>
      <c r="D7" s="140" t="s">
        <v>253</v>
      </c>
      <c r="E7" s="141" t="s">
        <v>254</v>
      </c>
      <c r="F7" s="140" t="s">
        <v>255</v>
      </c>
      <c r="G7" s="141" t="s">
        <v>256</v>
      </c>
      <c r="H7" s="140" t="s">
        <v>257</v>
      </c>
      <c r="I7" s="140" t="s">
        <v>258</v>
      </c>
      <c r="J7" s="141" t="s">
        <v>241</v>
      </c>
    </row>
    <row r="8" ht="40.5" spans="1:10">
      <c r="A8" s="139" t="s">
        <v>241</v>
      </c>
      <c r="B8" s="140" t="s">
        <v>241</v>
      </c>
      <c r="C8" s="140" t="s">
        <v>259</v>
      </c>
      <c r="D8" s="140" t="s">
        <v>260</v>
      </c>
      <c r="E8" s="141" t="s">
        <v>261</v>
      </c>
      <c r="F8" s="140" t="s">
        <v>262</v>
      </c>
      <c r="G8" s="141" t="s">
        <v>263</v>
      </c>
      <c r="H8" s="140" t="s">
        <v>264</v>
      </c>
      <c r="I8" s="140" t="s">
        <v>258</v>
      </c>
      <c r="J8" s="141" t="s">
        <v>241</v>
      </c>
    </row>
    <row r="9" ht="40.5" spans="1:10">
      <c r="A9" s="139" t="s">
        <v>241</v>
      </c>
      <c r="B9" s="140" t="s">
        <v>241</v>
      </c>
      <c r="C9" s="140" t="s">
        <v>265</v>
      </c>
      <c r="D9" s="140" t="s">
        <v>266</v>
      </c>
      <c r="E9" s="141" t="s">
        <v>267</v>
      </c>
      <c r="F9" s="140" t="s">
        <v>262</v>
      </c>
      <c r="G9" s="141" t="s">
        <v>268</v>
      </c>
      <c r="H9" s="140" t="s">
        <v>264</v>
      </c>
      <c r="I9" s="140" t="s">
        <v>258</v>
      </c>
      <c r="J9" s="141" t="s">
        <v>241</v>
      </c>
    </row>
    <row r="10" ht="40.5" spans="1:10">
      <c r="A10" s="139" t="s">
        <v>241</v>
      </c>
      <c r="B10" s="140" t="s">
        <v>241</v>
      </c>
      <c r="C10" s="140" t="s">
        <v>269</v>
      </c>
      <c r="D10" s="140" t="s">
        <v>270</v>
      </c>
      <c r="E10" s="141" t="s">
        <v>271</v>
      </c>
      <c r="F10" s="140" t="s">
        <v>262</v>
      </c>
      <c r="G10" s="141" t="s">
        <v>256</v>
      </c>
      <c r="H10" s="140" t="s">
        <v>257</v>
      </c>
      <c r="I10" s="140" t="s">
        <v>258</v>
      </c>
      <c r="J10" s="141" t="s">
        <v>241</v>
      </c>
    </row>
    <row r="11" ht="40.5" spans="1:10">
      <c r="A11" s="139" t="s">
        <v>239</v>
      </c>
      <c r="B11" s="140" t="s">
        <v>239</v>
      </c>
      <c r="C11" s="140" t="s">
        <v>252</v>
      </c>
      <c r="D11" s="140" t="s">
        <v>253</v>
      </c>
      <c r="E11" s="141" t="s">
        <v>254</v>
      </c>
      <c r="F11" s="140" t="s">
        <v>255</v>
      </c>
      <c r="G11" s="141" t="s">
        <v>272</v>
      </c>
      <c r="H11" s="140" t="s">
        <v>257</v>
      </c>
      <c r="I11" s="140" t="s">
        <v>258</v>
      </c>
      <c r="J11" s="141" t="s">
        <v>239</v>
      </c>
    </row>
    <row r="12" ht="40.5" spans="1:10">
      <c r="A12" s="139" t="s">
        <v>239</v>
      </c>
      <c r="B12" s="140" t="s">
        <v>239</v>
      </c>
      <c r="C12" s="140" t="s">
        <v>259</v>
      </c>
      <c r="D12" s="140" t="s">
        <v>273</v>
      </c>
      <c r="E12" s="141" t="s">
        <v>274</v>
      </c>
      <c r="F12" s="140" t="s">
        <v>262</v>
      </c>
      <c r="G12" s="141" t="s">
        <v>263</v>
      </c>
      <c r="H12" s="140" t="s">
        <v>264</v>
      </c>
      <c r="I12" s="140" t="s">
        <v>258</v>
      </c>
      <c r="J12" s="141" t="s">
        <v>239</v>
      </c>
    </row>
    <row r="13" ht="40.5" spans="1:10">
      <c r="A13" s="139" t="s">
        <v>239</v>
      </c>
      <c r="B13" s="140" t="s">
        <v>239</v>
      </c>
      <c r="C13" s="140" t="s">
        <v>265</v>
      </c>
      <c r="D13" s="140" t="s">
        <v>266</v>
      </c>
      <c r="E13" s="141" t="s">
        <v>275</v>
      </c>
      <c r="F13" s="140" t="s">
        <v>262</v>
      </c>
      <c r="G13" s="141" t="s">
        <v>268</v>
      </c>
      <c r="H13" s="140" t="s">
        <v>264</v>
      </c>
      <c r="I13" s="140" t="s">
        <v>258</v>
      </c>
      <c r="J13" s="141" t="s">
        <v>239</v>
      </c>
    </row>
    <row r="14" ht="40.5" spans="1:10">
      <c r="A14" s="139" t="s">
        <v>239</v>
      </c>
      <c r="B14" s="140" t="s">
        <v>239</v>
      </c>
      <c r="C14" s="140" t="s">
        <v>269</v>
      </c>
      <c r="D14" s="140" t="s">
        <v>270</v>
      </c>
      <c r="E14" s="141" t="s">
        <v>276</v>
      </c>
      <c r="F14" s="140" t="s">
        <v>262</v>
      </c>
      <c r="G14" s="141" t="s">
        <v>263</v>
      </c>
      <c r="H14" s="140" t="s">
        <v>264</v>
      </c>
      <c r="I14" s="140" t="s">
        <v>258</v>
      </c>
      <c r="J14" s="141" t="s">
        <v>239</v>
      </c>
    </row>
  </sheetData>
  <mergeCells count="6">
    <mergeCell ref="A3:J3"/>
    <mergeCell ref="A4:H4"/>
    <mergeCell ref="A7:A10"/>
    <mergeCell ref="A11:A14"/>
    <mergeCell ref="B7:B10"/>
    <mergeCell ref="B11:B14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</vt:lpstr>
      <vt:lpstr>县对下转移支付绩效目标表09-2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徐晖力</cp:lastModifiedBy>
  <dcterms:created xsi:type="dcterms:W3CDTF">2025-02-06T07:09:00Z</dcterms:created>
  <dcterms:modified xsi:type="dcterms:W3CDTF">2026-03-03T08:14:44Z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1A00A4DA7E8945B8BBD59C1948F9F40C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