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94" firstSheet="8" activeTab="1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 sheetId="18" r:id="rId7"/>
    <sheet name="部门项目支出预算表05-1 " sheetId="19" r:id="rId8"/>
    <sheet name="部门项目支出绩效目标表05-2 " sheetId="20"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'县对下转移支付预算表09-1'!$A:$A,'县对下转移支付预算表09-1'!$1:$1</definedName>
    <definedName name="_xlnm.Print_Titles" localSheetId="13">'县对下转移支付绩效目标表09-2'!$A:$A,'县对下转移支付绩效目标表09-2'!$1:$1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<sst xmlns="http://schemas.openxmlformats.org/spreadsheetml/2006/main" count="2377" uniqueCount="655">
  <si>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</si>
  <si>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</si>
  <si>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</si>
  <si>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</si>
  <si>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</si>
  <si>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</si>
  <si>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</si>
  <si>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</si>
  <si>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</si>
  <si>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</si>
  <si>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</si>
  <si>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</si>
  <si>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</si>
  <si>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</si>
  <si>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</si>
  <si>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</si>
  <si>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</si>
  <si>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</si>
  <si>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</si>
  <si>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</si>
  <si>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</si>
  <si>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</si>
  <si>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</si>
  <si>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</si>
  <si>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</si>
  <si>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</si>
  <si>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</si>
  <si>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</si>
  <si>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</si>
  <si>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</si>
  <si>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</si>
  <si>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</si>
  <si>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</si>
  <si>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</si>
  <si>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</si>
  <si>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</si>
  <si>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</si>
  <si>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</si>
  <si>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</si>
  <si>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</si>
  <si>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</si>
  <si>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</si>
  <si>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</si>
  <si>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</si>
  <si>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</si>
  <si>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</si>
  <si>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</si>
  <si>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</si>
  <si>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</si>
  <si>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</si>
  <si>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</si>
  <si>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</si>
  <si>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</si>
  <si>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</si>
  <si>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</si>
  <si>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</si>
  <si>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</si>
  <si>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</si>
  <si>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</si>
  <si>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</si>
  <si>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</si>
  <si>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</si>
  <si>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</si>
  <si>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</si>
  <si>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</si>
  <si>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</si>
  <si>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</si>
  <si>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</si>
  <si>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</si>
  <si>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653001</t>
  </si>
  <si>
    <t>寻甸回族彝族自治县人民政府塘子街道办事处</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</si>
  <si>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</si>
  <si>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</si>
  <si>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</si>
  <si>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</si>
  <si>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</si>
  <si>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</si>
  <si>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</si>
  <si>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</si>
  <si>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</si>
  <si>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</si>
  <si>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</si>
  <si>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</si>
  <si>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</si>
  <si>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7</t>
  </si>
  <si>
    <t>8</t>
  </si>
  <si>
    <t>9</t>
  </si>
  <si>
    <t>10</t>
  </si>
  <si>
    <t>11</t>
  </si>
  <si>
    <t>12</t>
  </si>
  <si>
    <t>13</t>
  </si>
  <si>
    <t>14</t>
  </si>
  <si>
    <t>15</t>
  </si>
  <si>
    <t>201</t>
  </si>
  <si>
    <t>一般公共服务支出</t>
  </si>
  <si>
    <t>20101</t>
  </si>
  <si>
    <t>人大事务</t>
  </si>
  <si>
    <t>2010107</t>
  </si>
  <si>
    <t>人大代表履职能力提升</t>
  </si>
  <si>
    <t>2010150</t>
  </si>
  <si>
    <t>事业运行</t>
  </si>
  <si>
    <t>2010199</t>
  </si>
  <si>
    <t>其他人大事务支出</t>
  </si>
  <si>
    <t>20103</t>
  </si>
  <si>
    <t>政府办公厅（室）及相关机构事务</t>
  </si>
  <si>
    <t>2010301</t>
  </si>
  <si>
    <t>行政运行</t>
  </si>
  <si>
    <t>20131</t>
  </si>
  <si>
    <t>党委办公厅（室）及相关机构事务</t>
  </si>
  <si>
    <t>2013101</t>
  </si>
  <si>
    <t>203</t>
  </si>
  <si>
    <t>国防支出</t>
  </si>
  <si>
    <t>20306</t>
  </si>
  <si>
    <t>国防动员</t>
  </si>
  <si>
    <t>2030699</t>
  </si>
  <si>
    <t>其他国防动员支出</t>
  </si>
  <si>
    <t>206</t>
  </si>
  <si>
    <t>科学技术支出</t>
  </si>
  <si>
    <t>20604</t>
  </si>
  <si>
    <t>技术研究与开发</t>
  </si>
  <si>
    <t>2060405</t>
  </si>
  <si>
    <t>共性技术研究与开发</t>
  </si>
  <si>
    <t>2060499</t>
  </si>
  <si>
    <t>其他技术研究与开发支出</t>
  </si>
  <si>
    <t>20607</t>
  </si>
  <si>
    <t>科学技术普及</t>
  </si>
  <si>
    <t>2060702</t>
  </si>
  <si>
    <t>科普活动</t>
  </si>
  <si>
    <t>207</t>
  </si>
  <si>
    <t>文化旅游体育与传媒支出</t>
  </si>
  <si>
    <t>20701</t>
  </si>
  <si>
    <t>文化和旅游</t>
  </si>
  <si>
    <t>2070109</t>
  </si>
  <si>
    <t>群众文化</t>
  </si>
  <si>
    <t>2070199</t>
  </si>
  <si>
    <t>其他文化和旅游支出</t>
  </si>
  <si>
    <t>20708</t>
  </si>
  <si>
    <t>广播电视</t>
  </si>
  <si>
    <t>2070899</t>
  </si>
  <si>
    <t>其他广播电视支出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</si>
  <si>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</si>
  <si>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</si>
  <si>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</si>
  <si>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</si>
  <si>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</si>
  <si>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</si>
  <si>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</si>
  <si>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</si>
  <si>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</si>
  <si>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</si>
  <si>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</si>
  <si>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</si>
  <si>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</si>
  <si>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</si>
  <si>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</si>
  <si>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</si>
  <si>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</si>
  <si>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</si>
  <si>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</si>
  <si>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</si>
  <si>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</si>
  <si>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</si>
  <si>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</si>
  <si>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</si>
  <si>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</si>
  <si>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</si>
  <si>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</si>
  <si>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</si>
  <si>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</si>
  <si>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</si>
  <si>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21104</t>
  </si>
  <si>
    <t>自然生态保护</t>
  </si>
  <si>
    <t>2110401</t>
  </si>
  <si>
    <t>生态保护</t>
  </si>
  <si>
    <t>212</t>
  </si>
  <si>
    <t>城乡社区支出</t>
  </si>
  <si>
    <t>21201</t>
  </si>
  <si>
    <t>城乡社区管理事务</t>
  </si>
  <si>
    <t>2120101</t>
  </si>
  <si>
    <t>213</t>
  </si>
  <si>
    <t>农林水支出</t>
  </si>
  <si>
    <t>21301</t>
  </si>
  <si>
    <t>农业农村</t>
  </si>
  <si>
    <t>2130104</t>
  </si>
  <si>
    <t>2130153</t>
  </si>
  <si>
    <t>耕地建设与利用</t>
  </si>
  <si>
    <t>21302</t>
  </si>
  <si>
    <t>林业和草原</t>
  </si>
  <si>
    <t>2130234</t>
  </si>
  <si>
    <t>林业草原防灾减灾</t>
  </si>
  <si>
    <t>21303</t>
  </si>
  <si>
    <t>水利</t>
  </si>
  <si>
    <t>2130306</t>
  </si>
  <si>
    <t>水利工程运行与维护</t>
  </si>
  <si>
    <t>21305</t>
  </si>
  <si>
    <t>巩固脱贫攻坚成果衔接乡村振兴</t>
  </si>
  <si>
    <t>2130504</t>
  </si>
  <si>
    <t>农村基础设施建设</t>
  </si>
  <si>
    <t>2130505</t>
  </si>
  <si>
    <t>生产发展</t>
  </si>
  <si>
    <t>21307</t>
  </si>
  <si>
    <t>农村综合改革</t>
  </si>
  <si>
    <t>2130701</t>
  </si>
  <si>
    <t>对村级公益事业建设的补助</t>
  </si>
  <si>
    <t>2130705</t>
  </si>
  <si>
    <t>对村民委员会和村党支部的补助</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</si>
  <si>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</si>
  <si>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</si>
  <si>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</si>
  <si>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</si>
  <si>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</si>
  <si>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</si>
  <si>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</si>
  <si>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</si>
  <si>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</si>
  <si>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</si>
  <si>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</si>
  <si>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</si>
  <si>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</si>
  <si>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</si>
  <si>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22402</t>
  </si>
  <si>
    <t>消防救援事务</t>
  </si>
  <si>
    <t>2240299</t>
  </si>
  <si>
    <t>其他消防救援事务支出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</si>
  <si>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</si>
  <si>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</si>
  <si>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</si>
  <si>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</si>
  <si>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</si>
  <si>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</si>
  <si>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</si>
  <si>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</si>
  <si>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</si>
  <si>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</si>
  <si>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</si>
  <si>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</si>
  <si>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</si>
  <si>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</si>
  <si>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</si>
  <si>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</si>
  <si>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</si>
  <si>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</si>
  <si>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</si>
  <si>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</si>
  <si>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</si>
  <si>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</si>
  <si>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</si>
  <si>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</si>
  <si>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</si>
  <si>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</si>
  <si>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</si>
  <si>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</si>
  <si>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</si>
  <si>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</si>
  <si>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</si>
  <si>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</si>
  <si>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</si>
  <si>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</si>
  <si>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</si>
  <si>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单位名称:寻甸回族彝族自治县人民政府塘子街道办事处</t>
  </si>
  <si>
    <t>部门预算支出功能分类科目</t>
  </si>
  <si>
    <t>人员经费</t>
  </si>
  <si>
    <t>公用经费</t>
  </si>
  <si>
    <t>3</t>
  </si>
  <si>
    <t>4</t>
  </si>
  <si>
    <t>5</t>
  </si>
  <si>
    <t>6</t>
  </si>
  <si>
    <t>2010399</t>
  </si>
  <si>
    <t>其他政府办公厅（室）及相关机构事务支出</t>
  </si>
  <si>
    <t>20139</t>
  </si>
  <si>
    <t>社会工作事务</t>
  </si>
  <si>
    <t>2013904</t>
  </si>
  <si>
    <t>专项业务</t>
  </si>
  <si>
    <t>合  计</t>
  </si>
  <si>
    <t>预算03表</t>
  </si>
  <si>
    <t>“三公”经费合计</t>
  </si>
  <si>
    <t>因公出国（境）费</t>
  </si>
  <si>
    <t>公务用车购置及运行费</t>
  </si>
  <si>
    <t>公务接待费</t>
  </si>
  <si>
    <t>公务用车购置费</t>
  </si>
  <si>
    <t>公务用车运行费</t>
  </si>
  <si>
    <t>预算04表</t>
  </si>
  <si>
    <t>单位名称：寻甸回族彝族自治县人民政府塘子街道办事处</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</si>
  <si>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</si>
  <si>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</si>
  <si>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</si>
  <si>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</si>
  <si>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</si>
  <si>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</si>
  <si>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</si>
  <si>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</si>
  <si>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</si>
  <si>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</si>
  <si>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</si>
  <si>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</si>
  <si>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</si>
  <si>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</si>
  <si>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</si>
  <si>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</si>
  <si>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</si>
  <si>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</si>
  <si>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寻甸回族彝族自治县财政局塘子财政所</t>
  </si>
  <si>
    <t>530129210000000004345</t>
  </si>
  <si>
    <t>行政人员支出工资</t>
  </si>
  <si>
    <t>30101</t>
  </si>
  <si>
    <t>基本工资</t>
  </si>
  <si>
    <t>30102</t>
  </si>
  <si>
    <t>津贴补贴</t>
  </si>
  <si>
    <t>30103</t>
  </si>
  <si>
    <t>奖金</t>
  </si>
  <si>
    <t>530129210000000004346</t>
  </si>
  <si>
    <t>事业人员支出工资</t>
  </si>
  <si>
    <t>30107</t>
  </si>
  <si>
    <t>绩效工资</t>
  </si>
  <si>
    <t>530129210000000004347</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</si>
  <si>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</si>
  <si>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</si>
  <si>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</si>
  <si>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</si>
  <si>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</si>
  <si>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</si>
  <si>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</si>
  <si>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</si>
  <si>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</si>
  <si>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</si>
  <si>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</si>
  <si>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530129210000000004348</t>
  </si>
  <si>
    <t>30113</t>
  </si>
  <si>
    <t>530129210000000004351</t>
  </si>
  <si>
    <t>公车购置及运维费</t>
  </si>
  <si>
    <t>30231</t>
  </si>
  <si>
    <t>公务用车运行维护费</t>
  </si>
  <si>
    <t>530129210000000004352</t>
  </si>
  <si>
    <t>公务交通补贴</t>
  </si>
  <si>
    <t>30239</t>
  </si>
  <si>
    <t>其他交通费用</t>
  </si>
  <si>
    <t>530129210000000004353</t>
  </si>
  <si>
    <t>工会经费</t>
  </si>
  <si>
    <t>30228</t>
  </si>
  <si>
    <t>530129210000000004354</t>
  </si>
  <si>
    <t>一般公用经费支出</t>
  </si>
  <si>
    <t>30201</t>
  </si>
  <si>
    <t>办公费</t>
  </si>
  <si>
    <t>30205</t>
  </si>
  <si>
    <t>水费</t>
  </si>
  <si>
    <t>30206</t>
  </si>
  <si>
    <t>电费</t>
  </si>
  <si>
    <t>30207</t>
  </si>
  <si>
    <t>邮电费</t>
  </si>
  <si>
    <t>30211</t>
  </si>
  <si>
    <t>差旅费</t>
  </si>
  <si>
    <t>30215</t>
  </si>
  <si>
    <t>会议费</t>
  </si>
  <si>
    <t>30216</t>
  </si>
  <si>
    <t>培训费</t>
  </si>
  <si>
    <t>30226</t>
  </si>
  <si>
    <t>劳务费</t>
  </si>
  <si>
    <t>30299</t>
  </si>
  <si>
    <t>其他商品和服务支出</t>
  </si>
  <si>
    <t>530129231100001467796</t>
  </si>
  <si>
    <t>行政人员绩效奖励</t>
  </si>
  <si>
    <t>530129231100001467798</t>
  </si>
  <si>
    <t>事业人员绩效奖励</t>
  </si>
  <si>
    <t>530129231100001467799</t>
  </si>
  <si>
    <t>其他财政补助人员生活补助</t>
  </si>
  <si>
    <t>30305</t>
  </si>
  <si>
    <t>生活补助</t>
  </si>
  <si>
    <t>530129231100001467801</t>
  </si>
  <si>
    <t>其他商品服务支出</t>
  </si>
  <si>
    <t>530129231100001467802</t>
  </si>
  <si>
    <t>乡镇消防经费</t>
  </si>
  <si>
    <t>530129231100001467812</t>
  </si>
  <si>
    <t>30217</t>
  </si>
  <si>
    <t>530129241100002357737</t>
  </si>
  <si>
    <t>未在工资统发人员奖金</t>
  </si>
  <si>
    <t>预算05-1表</t>
  </si>
  <si>
    <t>项目分类</t>
  </si>
  <si>
    <t>项目单位</t>
  </si>
  <si>
    <t>经济科目编码</t>
  </si>
  <si>
    <t>经济科目名称</t>
  </si>
  <si>
    <t>本年拨款</t>
  </si>
  <si>
    <t>其中：本次下达</t>
  </si>
  <si>
    <t>对个人和家庭的补助</t>
  </si>
  <si>
    <t>530129261100005137541</t>
  </si>
  <si>
    <t>社区干部参加城乡居民养老保险缴费补贴资金</t>
  </si>
  <si>
    <t>530129261100005137691</t>
  </si>
  <si>
    <t>社区“大岗位”正职资金</t>
  </si>
  <si>
    <t>530129261100005137785</t>
  </si>
  <si>
    <t>机关事业单位职工遗属生活补助资金</t>
  </si>
  <si>
    <t>530129261100005140697</t>
  </si>
  <si>
    <t>社区“大岗位”副职、后备、青年人才岗资金</t>
  </si>
  <si>
    <t>530129261100005140732</t>
  </si>
  <si>
    <t>社区“大岗位”委员岗资金</t>
  </si>
  <si>
    <t>530129261100005140737</t>
  </si>
  <si>
    <t>村（居民）党支部书记、小组长“一肩挑”岗位补贴资金</t>
  </si>
  <si>
    <t>530129261100005140757</t>
  </si>
  <si>
    <t>村（居民）党支部书记、小组长岗位补贴资金</t>
  </si>
  <si>
    <t>530129261100005149765</t>
  </si>
  <si>
    <t>社区监委委员补贴资金</t>
  </si>
  <si>
    <t>其他公用支出</t>
  </si>
  <si>
    <t>530129261100005136961</t>
  </si>
  <si>
    <t>社区党建、工作经费</t>
  </si>
  <si>
    <t>530129261100005137065</t>
  </si>
  <si>
    <t>村（居）民小组工作经费</t>
  </si>
  <si>
    <t>530129261100005137751</t>
  </si>
  <si>
    <t>社区干部意外伤害保险经费</t>
  </si>
  <si>
    <t>专项业务类</t>
  </si>
  <si>
    <t>530129251100004049403</t>
  </si>
  <si>
    <t>寻财农〔2025〕1号寻甸县财政局下达2025年农村公益事业财政奖补项目资金</t>
  </si>
  <si>
    <t>30213</t>
  </si>
  <si>
    <t>维修（护）费</t>
  </si>
  <si>
    <t>530129251100004146637</t>
  </si>
  <si>
    <t>寻财农〔2025〕29号下达2025年度第二批巩固拓展脱贫攻坚成果同乡村振兴有效衔接规划项目资金</t>
  </si>
  <si>
    <t>530129251100004175988</t>
  </si>
  <si>
    <t>寻财教（2025）7号2024年省级区域创新能力提升专项资金</t>
  </si>
  <si>
    <t>530129251100004176044</t>
  </si>
  <si>
    <t>2025年公共图书馆、美术馆、文化馆（站）免费开放补助资金</t>
  </si>
  <si>
    <t>530129251100004197974</t>
  </si>
  <si>
    <t>清板线塘子街道办事处补赔款资金</t>
  </si>
  <si>
    <t>530129251100004235430</t>
  </si>
  <si>
    <t>华东理工大学拨塘子社区工作实践基地建设经费</t>
  </si>
  <si>
    <t>530129251100004294834</t>
  </si>
  <si>
    <t>寻财农〔2025〕41号寻甸县2025年上海市对口帮扶云南省项目资金</t>
  </si>
  <si>
    <t>30905</t>
  </si>
  <si>
    <t>基础设施建设</t>
  </si>
  <si>
    <t>530129251100004313992</t>
  </si>
  <si>
    <t>中共昆明市委宣传部拨塘子街道团结社区驻村工作经费</t>
  </si>
  <si>
    <t>530129251100004349750</t>
  </si>
  <si>
    <t>寻财教〔2025〕41号2025年度美术馆、公共图书馆、文化馆（站）免费开放市级补助资金</t>
  </si>
  <si>
    <t>530129251100004349853</t>
  </si>
  <si>
    <t>寻甸回族彝族自治县红十字会定向捐款塘子石板河村人饮管网改造项目资金</t>
  </si>
  <si>
    <t>530129251100004355266</t>
  </si>
  <si>
    <t>寻甸回族彝族自治县水务局返还2024年农业水价收费资金</t>
  </si>
  <si>
    <t>530129251100004362638</t>
  </si>
  <si>
    <t>寻财农〔2025〕57号寻甸县2025年市级高标准农田建后管护资金</t>
  </si>
  <si>
    <t>530129251100004380590</t>
  </si>
  <si>
    <t>寻财教〔2025〕48号2025年中央支持地方公共文化服务体系建设补助资金</t>
  </si>
  <si>
    <t>530129251100004382840</t>
  </si>
  <si>
    <t>昆明市广播电视局拨付2025年驻村队员工作经费</t>
  </si>
  <si>
    <t>530129251100004382964</t>
  </si>
  <si>
    <t>昆明市住房和城乡建设局拨塘子易隆社区驻村工作经费</t>
  </si>
  <si>
    <t>530129251100004422408</t>
  </si>
  <si>
    <t>华东理工大学定点帮扶塘子社区基金经费</t>
  </si>
  <si>
    <t>530129251100004422419</t>
  </si>
  <si>
    <t>昆明市建设服务中心拨付塘子街道驻村工伤队经费</t>
  </si>
  <si>
    <t>530129251100004430588</t>
  </si>
  <si>
    <t>寻财教〔2025〕68号2025年寻甸县区域创新能力提升第一批（科技特派员）专项资金</t>
  </si>
  <si>
    <t>530129251100004456397</t>
  </si>
  <si>
    <t>寻财教〔2025〕72号寻甸县2025年云南省广播电视事业发展专项资金</t>
  </si>
  <si>
    <t>530129251100004502450</t>
  </si>
  <si>
    <t>寻财教〔2025〕90号下达2025年中央补助地方公共文化服务体系建设资金</t>
  </si>
  <si>
    <t>530129251100004612500</t>
  </si>
  <si>
    <t>寻财资【2025】4号2024年国有企业退休人员社会化管理中央补助资金</t>
  </si>
  <si>
    <t>31204</t>
  </si>
  <si>
    <t>费用补贴</t>
  </si>
  <si>
    <t>530129251100004612654</t>
  </si>
  <si>
    <t>易隆社区驻村工作经费杨永梅2025驻村工作经费</t>
  </si>
  <si>
    <t>530129251100004612669</t>
  </si>
  <si>
    <t>县红十字会拨付塘子街道2024年58网络筹款资金</t>
  </si>
  <si>
    <t>530129251100004628984</t>
  </si>
  <si>
    <t>寻财教〔2025〕103号2025年科普行动计划第二批专项经费</t>
  </si>
  <si>
    <t>530129251100004636306</t>
  </si>
  <si>
    <t>昆明市住房和城乡建设局拨麦场社区2025年村容村貌整治提升项目经费</t>
  </si>
  <si>
    <t>530129251100004636367</t>
  </si>
  <si>
    <t>昆明市住房公积金管理中心拨2025塘子街道办事处云集社区驻村队员工作经费</t>
  </si>
  <si>
    <t>530129251100004676518</t>
  </si>
  <si>
    <t>寻财教〔2025〕115号寻甸县科学技术协会下达2025年科普行动计划第二批专项经费</t>
  </si>
  <si>
    <t>530129251100004694458</t>
  </si>
  <si>
    <t>水库养护经费</t>
  </si>
  <si>
    <t>530129251100004694480</t>
  </si>
  <si>
    <t>昆明市公有房屋管理中心拨付2025年驻村工作经费</t>
  </si>
  <si>
    <t>530129251100004694489</t>
  </si>
  <si>
    <t>云南省寻甸回族彝族自治县气象局拨2025年驻村工作经费</t>
  </si>
  <si>
    <t>530129251100004748537</t>
  </si>
  <si>
    <t>寻财教〔2025〕125号2025年美术馆、公共图书馆、文化馆（站）免费开放省级配套资金</t>
  </si>
  <si>
    <t>530129251100004764775</t>
  </si>
  <si>
    <t>上海秋阁建筑装饰有限公司协调捐赠经费</t>
  </si>
  <si>
    <t>530129251100004764784</t>
  </si>
  <si>
    <t>蓝凯企业管理服务外包（上海）有限公司协调捐赠经费</t>
  </si>
  <si>
    <t>530129251100004764799</t>
  </si>
  <si>
    <t>2024年中央政策性种植险工作经费</t>
  </si>
  <si>
    <t>530129261100005139635</t>
  </si>
  <si>
    <t>换届选举工作经费</t>
  </si>
  <si>
    <t>530129261100005142931</t>
  </si>
  <si>
    <t>非税收入资金</t>
  </si>
  <si>
    <t>530129261100005279276</t>
  </si>
  <si>
    <t>昆财农（2025）161寻财农〔2026〕1号寻甸县2026年中央、省级农村综合改革转移支付资金</t>
  </si>
  <si>
    <t>530129261100005318474</t>
  </si>
  <si>
    <t>昆财农〔2025〕166寻财农〔2026〕5号2026年水利发展资金</t>
  </si>
  <si>
    <t>预算05-2表</t>
  </si>
  <si>
    <t>项目年度绩效目标</t>
  </si>
  <si>
    <t>一级指标</t>
  </si>
  <si>
    <t>二级指标</t>
  </si>
  <si>
    <t>三级指标</t>
  </si>
  <si>
    <t>指标性质</t>
  </si>
  <si>
    <t>指标值</t>
  </si>
  <si>
    <t>度量单位</t>
  </si>
  <si>
    <t>指标属性</t>
  </si>
  <si>
    <t>指标内容</t>
  </si>
  <si>
    <t>做好本部门人员、公用经费保障，按规定落实干部职工各项待遇，支持部门正常履职。</t>
  </si>
  <si>
    <t>产出指标</t>
  </si>
  <si>
    <t>数量指标</t>
  </si>
  <si>
    <t>工资福利发放人数</t>
  </si>
  <si>
    <t>=</t>
  </si>
  <si>
    <t>人</t>
  </si>
  <si>
    <t>定量指标</t>
  </si>
  <si>
    <t>反映部门（单位）实际发放工资人员数量。</t>
  </si>
  <si>
    <t>效益指标</t>
  </si>
  <si>
    <t>社会效益</t>
  </si>
  <si>
    <t>部门运转</t>
  </si>
  <si>
    <t>正常运转</t>
  </si>
  <si>
    <t>定性指标</t>
  </si>
  <si>
    <t>反映部门（单位）运转情况。</t>
  </si>
  <si>
    <t>满意度指标</t>
  </si>
  <si>
    <t>服务对象满意度</t>
  </si>
  <si>
    <t>社会公众满意度</t>
  </si>
  <si>
    <t>&gt;=</t>
  </si>
  <si>
    <t>90</t>
  </si>
  <si>
    <t>%</t>
  </si>
  <si>
    <t>反映社会公众对部门（单位）履职情况的满意程度。</t>
  </si>
  <si>
    <t>24</t>
  </si>
  <si>
    <t>资金可用额度</t>
  </si>
  <si>
    <t>20000</t>
  </si>
  <si>
    <t>元</t>
  </si>
  <si>
    <t>寻甸回族彝族自治县财政局
关于编制 2026-2028 年部门中期财政规划和2026 年部门预算的通知</t>
  </si>
  <si>
    <t>经济效益</t>
  </si>
  <si>
    <t>资金使用违纪违规问题</t>
  </si>
  <si>
    <t>没有</t>
  </si>
  <si>
    <t>资金使用部门满意度</t>
  </si>
  <si>
    <t>205</t>
  </si>
  <si>
    <t>反映部门（单位）实际发放工资人员数量</t>
  </si>
  <si>
    <t>公用经费保障数</t>
  </si>
  <si>
    <t>80</t>
  </si>
  <si>
    <t>反映公用经费保障部门（单位）正常运转的在职人数情况。</t>
  </si>
  <si>
    <t>反映部门（单位）正常运转情况。</t>
  </si>
  <si>
    <t xml:space="preserve">
反映社会公众对部门（单位）履职情况的满意程度。</t>
  </si>
  <si>
    <t>公用经费保障社区数</t>
  </si>
  <si>
    <t>个</t>
  </si>
  <si>
    <t>反映公用经费保障部门（单位）正常运转的在职人数情况</t>
  </si>
  <si>
    <t>工资福利发放行政人数</t>
  </si>
  <si>
    <t>88</t>
  </si>
  <si>
    <t>反映部门（单位）实际发放工资人员数量。工资福利包括：行政人员工资、社会保险、住房公积金、职业年金等。</t>
  </si>
  <si>
    <t>单位人员满意度</t>
  </si>
  <si>
    <t>反映部门（单位）人员对工资福利发放的满意程度。</t>
  </si>
  <si>
    <t>村内主干道路及入户道路硬化工程</t>
  </si>
  <si>
    <t>1790</t>
  </si>
  <si>
    <t>m</t>
  </si>
  <si>
    <t>新建挡土墙</t>
  </si>
  <si>
    <t>立方米</t>
  </si>
  <si>
    <t>新建排水沟</t>
  </si>
  <si>
    <t>55.33</t>
  </si>
  <si>
    <t>米</t>
  </si>
  <si>
    <t>质量指标</t>
  </si>
  <si>
    <t>建立健全农村公益事业财政奖补项目台账</t>
  </si>
  <si>
    <t>建立一套</t>
  </si>
  <si>
    <t>工程验收合格率</t>
  </si>
  <si>
    <t>100</t>
  </si>
  <si>
    <t>时效指标</t>
  </si>
  <si>
    <t>材料报送及时性</t>
  </si>
  <si>
    <t>及时报送</t>
  </si>
  <si>
    <t>农村基础设施水平</t>
  </si>
  <si>
    <t>有所提升</t>
  </si>
  <si>
    <t>生态效益</t>
  </si>
  <si>
    <t>农村人居环境</t>
  </si>
  <si>
    <t>有效改善</t>
  </si>
  <si>
    <t>可持续影响</t>
  </si>
  <si>
    <t>农村公益事业滚动项目库</t>
  </si>
  <si>
    <t>基本建立</t>
  </si>
  <si>
    <t>项目区域农民满意度</t>
  </si>
  <si>
    <t>98</t>
  </si>
  <si>
    <t>项目区域基层干部满意度</t>
  </si>
  <si>
    <t>更换无烟煤、石英砂滤料</t>
  </si>
  <si>
    <t>18.2</t>
  </si>
  <si>
    <t>吨</t>
  </si>
  <si>
    <t>项目验收合格率</t>
  </si>
  <si>
    <t>项目完成时间</t>
  </si>
  <si>
    <t>2026年6月</t>
  </si>
  <si>
    <t>解决饮水安全问题人数</t>
  </si>
  <si>
    <t>16300</t>
  </si>
  <si>
    <t>水土流失治理度</t>
  </si>
  <si>
    <t>受益人口满意度</t>
  </si>
  <si>
    <t>福利发放人数</t>
  </si>
  <si>
    <t>反映部门（单位）实际发放人员数量。</t>
  </si>
  <si>
    <t xml:space="preserve">正常运转 </t>
  </si>
  <si>
    <t xml:space="preserve">	
反映部门（单位）运转情况。</t>
  </si>
  <si>
    <t>16</t>
  </si>
  <si>
    <t xml:space="preserve">
反映部门（单位）运转情况。</t>
  </si>
  <si>
    <t>48</t>
  </si>
  <si>
    <t>公用经费保障村小组数</t>
  </si>
  <si>
    <t>109</t>
  </si>
  <si>
    <t>&gt;</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</si>
  <si>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</si>
  <si>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</si>
  <si>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</si>
  <si>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</si>
  <si>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</si>
  <si>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</si>
  <si>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</si>
  <si>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</si>
  <si>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</si>
  <si>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</si>
  <si>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</si>
  <si>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</si>
  <si>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</si>
  <si>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</si>
  <si>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</si>
  <si>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</si>
  <si>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</si>
  <si>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</si>
  <si>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</si>
  <si>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</si>
  <si>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</si>
  <si>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</si>
  <si>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</si>
  <si>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</si>
  <si>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</si>
  <si>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</si>
  <si>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</si>
  <si>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</si>
  <si>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</si>
  <si>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</si>
  <si>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</si>
  <si>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</si>
  <si>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</si>
  <si>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</si>
  <si>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</si>
  <si>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</si>
  <si>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</si>
  <si>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</si>
  <si>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</si>
  <si>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</si>
  <si>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</si>
  <si>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</si>
  <si>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</si>
  <si>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</si>
  <si>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</si>
  <si>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</si>
  <si>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</si>
  <si>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</si>
  <si>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</si>
  <si>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</si>
  <si>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</si>
  <si>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</si>
  <si>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</si>
  <si>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</si>
  <si>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</si>
  <si>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</si>
  <si>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</si>
  <si>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</si>
  <si>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</si>
  <si>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</si>
  <si>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</si>
  <si>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216 其他公用支出</t>
  </si>
  <si>
    <t>311 专项业务类</t>
  </si>
  <si>
    <t/>
  </si>
</sst>
</file>

<file path=xl/styles.xml><?xml version="1.0" encoding="utf-8"?>
<styleSheet xmlns="http://schemas.openxmlformats.org/spreadsheetml/2006/main">
  <numFmts count="9">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0.00;;@"/>
    <numFmt numFmtId="177" formatCode="yyyy/mm/dd"/>
    <numFmt numFmtId="178" formatCode="yyyy/mm/dd\ hh:mm:ss"/>
    <numFmt numFmtId="179" formatCode="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rgb="FF9C0006"/>
      <name val="宋体"/>
      <charset val="0"/>
      <scheme val="minor"/>
    </font>
    <font>
      <sz val="11"/>
      <color rgb="FF006100"/>
      <name val="宋体"/>
      <charset val="0"/>
      <scheme val="minor"/>
    </font>
    <font>
      <sz val="11"/>
      <color rgb="FF3F3F76"/>
      <name val="宋体"/>
      <charset val="0"/>
      <scheme val="minor"/>
    </font>
    <font>
      <sz val="9"/>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5"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42" fontId="0" fillId="0" borderId="0" applyFont="0" applyFill="0" applyBorder="0" applyAlignment="0" applyProtection="0">
      <alignment vertical="center"/>
    </xf>
    <xf numFmtId="0" fontId="15" fillId="10" borderId="0" applyNumberFormat="0" applyBorder="0" applyAlignment="0" applyProtection="0">
      <alignment vertical="center"/>
    </xf>
    <xf numFmtId="0" fontId="18" fillId="11" borderId="2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8" fontId="19" fillId="0" borderId="7">
      <alignment horizontal="right" vertical="center"/>
    </xf>
    <xf numFmtId="0" fontId="15" fillId="8" borderId="0" applyNumberFormat="0" applyBorder="0" applyAlignment="0" applyProtection="0">
      <alignment vertical="center"/>
    </xf>
    <xf numFmtId="0" fontId="16" fillId="4" borderId="0" applyNumberFormat="0" applyBorder="0" applyAlignment="0" applyProtection="0">
      <alignment vertical="center"/>
    </xf>
    <xf numFmtId="43" fontId="0" fillId="0" borderId="0" applyFont="0" applyFill="0" applyBorder="0" applyAlignment="0" applyProtection="0">
      <alignment vertical="center"/>
    </xf>
    <xf numFmtId="0" fontId="20" fillId="1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177" fontId="19" fillId="0" borderId="7">
      <alignment horizontal="right" vertical="center"/>
    </xf>
    <xf numFmtId="0" fontId="22" fillId="0" borderId="0" applyNumberFormat="0" applyFill="0" applyBorder="0" applyAlignment="0" applyProtection="0">
      <alignment vertical="center"/>
    </xf>
    <xf numFmtId="0" fontId="0" fillId="16" borderId="26" applyNumberFormat="0" applyFont="0" applyAlignment="0" applyProtection="0">
      <alignment vertical="center"/>
    </xf>
    <xf numFmtId="0" fontId="20" fillId="18"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29" applyNumberFormat="0" applyFill="0" applyAlignment="0" applyProtection="0">
      <alignment vertical="center"/>
    </xf>
    <xf numFmtId="0" fontId="33" fillId="0" borderId="29" applyNumberFormat="0" applyFill="0" applyAlignment="0" applyProtection="0">
      <alignment vertical="center"/>
    </xf>
    <xf numFmtId="0" fontId="20" fillId="14" borderId="0" applyNumberFormat="0" applyBorder="0" applyAlignment="0" applyProtection="0">
      <alignment vertical="center"/>
    </xf>
    <xf numFmtId="0" fontId="24" fillId="0" borderId="31" applyNumberFormat="0" applyFill="0" applyAlignment="0" applyProtection="0">
      <alignment vertical="center"/>
    </xf>
    <xf numFmtId="0" fontId="20" fillId="21" borderId="0" applyNumberFormat="0" applyBorder="0" applyAlignment="0" applyProtection="0">
      <alignment vertical="center"/>
    </xf>
    <xf numFmtId="0" fontId="34" fillId="19" borderId="32" applyNumberFormat="0" applyAlignment="0" applyProtection="0">
      <alignment vertical="center"/>
    </xf>
    <xf numFmtId="0" fontId="26" fillId="19" borderId="25" applyNumberFormat="0" applyAlignment="0" applyProtection="0">
      <alignment vertical="center"/>
    </xf>
    <xf numFmtId="0" fontId="28" fillId="20" borderId="27" applyNumberFormat="0" applyAlignment="0" applyProtection="0">
      <alignment vertical="center"/>
    </xf>
    <xf numFmtId="0" fontId="15" fillId="22" borderId="0" applyNumberFormat="0" applyBorder="0" applyAlignment="0" applyProtection="0">
      <alignment vertical="center"/>
    </xf>
    <xf numFmtId="0" fontId="20" fillId="15" borderId="0" applyNumberFormat="0" applyBorder="0" applyAlignment="0" applyProtection="0">
      <alignment vertical="center"/>
    </xf>
    <xf numFmtId="0" fontId="30" fillId="0" borderId="28" applyNumberFormat="0" applyFill="0" applyAlignment="0" applyProtection="0">
      <alignment vertical="center"/>
    </xf>
    <xf numFmtId="0" fontId="32" fillId="0" borderId="30" applyNumberFormat="0" applyFill="0" applyAlignment="0" applyProtection="0">
      <alignment vertical="center"/>
    </xf>
    <xf numFmtId="0" fontId="17" fillId="6" borderId="0" applyNumberFormat="0" applyBorder="0" applyAlignment="0" applyProtection="0">
      <alignment vertical="center"/>
    </xf>
    <xf numFmtId="0" fontId="23" fillId="17" borderId="0" applyNumberFormat="0" applyBorder="0" applyAlignment="0" applyProtection="0">
      <alignment vertical="center"/>
    </xf>
    <xf numFmtId="10" fontId="19" fillId="0" borderId="7">
      <alignment horizontal="right" vertical="center"/>
    </xf>
    <xf numFmtId="0" fontId="15" fillId="9" borderId="0" applyNumberFormat="0" applyBorder="0" applyAlignment="0" applyProtection="0">
      <alignment vertical="center"/>
    </xf>
    <xf numFmtId="0" fontId="20"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5" borderId="0" applyNumberFormat="0" applyBorder="0" applyAlignment="0" applyProtection="0">
      <alignment vertical="center"/>
    </xf>
    <xf numFmtId="0" fontId="15" fillId="3" borderId="0" applyNumberFormat="0" applyBorder="0" applyAlignment="0" applyProtection="0">
      <alignment vertical="center"/>
    </xf>
    <xf numFmtId="0" fontId="20" fillId="23" borderId="0" applyNumberFormat="0" applyBorder="0" applyAlignment="0" applyProtection="0">
      <alignment vertical="center"/>
    </xf>
    <xf numFmtId="0" fontId="20"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20" fillId="31" borderId="0" applyNumberFormat="0" applyBorder="0" applyAlignment="0" applyProtection="0">
      <alignment vertical="center"/>
    </xf>
    <xf numFmtId="0" fontId="15" fillId="7" borderId="0" applyNumberFormat="0" applyBorder="0" applyAlignment="0" applyProtection="0">
      <alignment vertical="center"/>
    </xf>
    <xf numFmtId="0" fontId="20" fillId="12" borderId="0" applyNumberFormat="0" applyBorder="0" applyAlignment="0" applyProtection="0">
      <alignment vertical="center"/>
    </xf>
    <xf numFmtId="0" fontId="20" fillId="27" borderId="0" applyNumberFormat="0" applyBorder="0" applyAlignment="0" applyProtection="0">
      <alignment vertical="center"/>
    </xf>
    <xf numFmtId="0" fontId="15" fillId="32" borderId="0" applyNumberFormat="0" applyBorder="0" applyAlignment="0" applyProtection="0">
      <alignment vertical="center"/>
    </xf>
    <xf numFmtId="0" fontId="20" fillId="33" borderId="0" applyNumberFormat="0" applyBorder="0" applyAlignment="0" applyProtection="0">
      <alignment vertical="center"/>
    </xf>
    <xf numFmtId="176" fontId="19" fillId="0" borderId="7">
      <alignment horizontal="right" vertical="center"/>
    </xf>
    <xf numFmtId="49" fontId="19" fillId="0" borderId="7">
      <alignment horizontal="left" vertical="center" wrapText="1"/>
    </xf>
    <xf numFmtId="176" fontId="19" fillId="0" borderId="7">
      <alignment horizontal="right" vertical="center"/>
    </xf>
    <xf numFmtId="179" fontId="19" fillId="0" borderId="7">
      <alignment horizontal="right" vertical="center"/>
    </xf>
    <xf numFmtId="180" fontId="19" fillId="0" borderId="7">
      <alignment horizontal="right" vertical="center"/>
    </xf>
  </cellStyleXfs>
  <cellXfs count="24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wrapText="1"/>
      <protection locked="0"/>
    </xf>
    <xf numFmtId="4" fontId="2" fillId="0" borderId="8" xfId="0" applyNumberFormat="1" applyFont="1" applyFill="1" applyBorder="1" applyAlignment="1" applyProtection="1">
      <alignment horizontal="right" vertical="center" wrapText="1"/>
      <protection locked="0"/>
    </xf>
    <xf numFmtId="4" fontId="2" fillId="0" borderId="7"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2" fillId="2" borderId="0" xfId="0" applyFont="1" applyFill="1" applyBorder="1" applyAlignment="1" applyProtection="1">
      <alignment horizontal="left" vertical="center" wrapText="1"/>
      <protection locked="0"/>
    </xf>
    <xf numFmtId="0" fontId="1" fillId="2" borderId="0" xfId="0" applyFont="1" applyFill="1" applyBorder="1" applyAlignment="1" applyProtection="1">
      <alignment horizontal="right" vertical="center"/>
      <protection locked="0"/>
    </xf>
    <xf numFmtId="0" fontId="1" fillId="2" borderId="0" xfId="0" applyFont="1" applyFill="1" applyBorder="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protection locked="0"/>
    </xf>
    <xf numFmtId="0" fontId="2" fillId="0" borderId="7" xfId="0" applyFont="1" applyBorder="1" applyAlignment="1" applyProtection="1">
      <alignment horizontal="center" wrapText="1"/>
      <protection locked="0"/>
    </xf>
    <xf numFmtId="0" fontId="2" fillId="0" borderId="7" xfId="0" applyFont="1" applyBorder="1" applyAlignment="1">
      <alignment horizont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9" xfId="0" applyFont="1" applyBorder="1" applyAlignment="1">
      <alignment horizontal="center" vertical="center" wrapText="1"/>
    </xf>
    <xf numFmtId="0" fontId="1" fillId="0" borderId="2" xfId="0" applyFont="1" applyBorder="1" applyAlignment="1">
      <alignment horizontal="center" vertical="center"/>
    </xf>
    <xf numFmtId="176" fontId="5" fillId="0" borderId="7" xfId="0" applyNumberFormat="1" applyFont="1" applyBorder="1" applyAlignment="1">
      <alignment horizontal="right" vertical="center"/>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0" xfId="0" applyFont="1" applyBorder="1" applyProtection="1">
      <protection locked="0"/>
    </xf>
    <xf numFmtId="0" fontId="3" fillId="0" borderId="0" xfId="0" applyFont="1" applyBorder="1" applyAlignment="1">
      <alignment horizontal="center" vertical="center" wrapText="1"/>
    </xf>
    <xf numFmtId="0" fontId="4" fillId="0" borderId="0" xfId="0" applyFont="1" applyBorder="1" applyProtection="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xf>
    <xf numFmtId="0" fontId="2" fillId="0" borderId="0" xfId="0" applyFont="1" applyBorder="1" applyAlignment="1" applyProtection="1">
      <alignment vertical="top" wrapText="1"/>
      <protection locked="0"/>
    </xf>
    <xf numFmtId="0" fontId="3" fillId="0" borderId="0"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4"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2" borderId="12"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5" fillId="0" borderId="7" xfId="56" applyNumberFormat="1" applyFont="1" applyBorder="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ill="1" applyBorder="1" applyAlignment="1"/>
    <xf numFmtId="0" fontId="8"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4" fillId="0" borderId="8" xfId="0" applyFont="1" applyFill="1" applyBorder="1" applyAlignment="1">
      <alignment horizontal="center" vertical="center" wrapText="1"/>
    </xf>
    <xf numFmtId="0" fontId="4" fillId="0" borderId="8" xfId="0" applyFont="1" applyFill="1" applyBorder="1" applyAlignment="1" applyProtection="1">
      <alignment horizontal="center" vertical="center"/>
      <protection locked="0"/>
    </xf>
    <xf numFmtId="0" fontId="1" fillId="0" borderId="8" xfId="0" applyFont="1" applyFill="1" applyBorder="1" applyAlignment="1">
      <alignment horizontal="center" vertical="center" wrapText="1"/>
    </xf>
    <xf numFmtId="0" fontId="1" fillId="0" borderId="8" xfId="0" applyFont="1" applyFill="1" applyBorder="1" applyAlignment="1" applyProtection="1">
      <alignment horizontal="center" vertical="center"/>
      <protection locked="0"/>
    </xf>
    <xf numFmtId="0" fontId="2" fillId="0" borderId="8" xfId="0" applyFont="1" applyFill="1" applyBorder="1" applyAlignment="1">
      <alignment horizontal="lef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2" borderId="8" xfId="0" applyFont="1" applyFill="1" applyBorder="1" applyAlignment="1" applyProtection="1">
      <alignment horizontal="center" vertical="center"/>
      <protection locked="0"/>
    </xf>
    <xf numFmtId="0" fontId="2" fillId="0" borderId="8" xfId="0" applyFont="1" applyFill="1" applyBorder="1" applyAlignment="1">
      <alignment horizontal="left" vertical="center" wrapText="1" indent="1"/>
    </xf>
    <xf numFmtId="0" fontId="2" fillId="0" borderId="0" xfId="0" applyFont="1" applyFill="1" applyBorder="1" applyAlignment="1" applyProtection="1">
      <alignment horizontal="right" vertical="center"/>
      <protection locked="0"/>
    </xf>
    <xf numFmtId="0" fontId="1" fillId="0" borderId="0" xfId="0" applyFont="1" applyFill="1" applyBorder="1" applyAlignment="1">
      <alignment vertical="top"/>
    </xf>
    <xf numFmtId="49" fontId="1" fillId="0" borderId="0" xfId="0" applyNumberFormat="1" applyFont="1" applyFill="1" applyBorder="1" applyAlignment="1"/>
    <xf numFmtId="0" fontId="4" fillId="0" borderId="0" xfId="0" applyFont="1" applyFill="1" applyBorder="1" applyAlignment="1">
      <alignment horizontal="left" vertical="center"/>
    </xf>
    <xf numFmtId="0" fontId="4" fillId="0" borderId="15" xfId="0" applyFont="1" applyFill="1" applyBorder="1" applyAlignment="1" applyProtection="1">
      <alignment horizontal="center" vertical="center" wrapText="1"/>
      <protection locked="0"/>
    </xf>
    <xf numFmtId="0" fontId="4" fillId="0" borderId="15" xfId="0" applyFont="1" applyFill="1" applyBorder="1" applyAlignment="1">
      <alignment horizontal="center" vertical="center" wrapText="1"/>
    </xf>
    <xf numFmtId="0" fontId="4" fillId="0" borderId="16" xfId="0" applyFont="1" applyFill="1" applyBorder="1" applyAlignment="1" applyProtection="1">
      <alignment horizontal="center" vertical="center" wrapText="1"/>
      <protection locked="0"/>
    </xf>
    <xf numFmtId="0" fontId="4" fillId="0" borderId="16"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2" borderId="17" xfId="0" applyFont="1" applyFill="1" applyBorder="1" applyAlignment="1" applyProtection="1">
      <alignment horizontal="center" vertical="center" wrapText="1"/>
      <protection locked="0"/>
    </xf>
    <xf numFmtId="0" fontId="4" fillId="0" borderId="17" xfId="0" applyFont="1" applyFill="1" applyBorder="1" applyAlignment="1">
      <alignment horizontal="center" vertical="center"/>
    </xf>
    <xf numFmtId="0" fontId="4" fillId="0" borderId="17" xfId="0" applyFont="1" applyFill="1" applyBorder="1" applyAlignment="1">
      <alignment horizontal="center" vertical="center" wrapText="1"/>
    </xf>
    <xf numFmtId="0" fontId="1" fillId="0" borderId="8" xfId="0" applyFont="1" applyFill="1" applyBorder="1" applyAlignment="1">
      <alignment horizontal="center" vertical="center"/>
    </xf>
    <xf numFmtId="0" fontId="1" fillId="0" borderId="18" xfId="0" applyFont="1" applyFill="1" applyBorder="1" applyAlignment="1" applyProtection="1">
      <alignment horizontal="center" vertical="center" wrapText="1"/>
      <protection locked="0"/>
    </xf>
    <xf numFmtId="0" fontId="2" fillId="0" borderId="19" xfId="0" applyFont="1" applyFill="1" applyBorder="1" applyAlignment="1">
      <alignment horizontal="left" vertical="center"/>
    </xf>
    <xf numFmtId="0" fontId="2" fillId="2" borderId="20" xfId="0" applyFont="1" applyFill="1" applyBorder="1" applyAlignment="1">
      <alignment horizontal="left" vertical="center"/>
    </xf>
    <xf numFmtId="0" fontId="4" fillId="0" borderId="0" xfId="0" applyFont="1" applyFill="1" applyBorder="1" applyAlignment="1"/>
    <xf numFmtId="0" fontId="4" fillId="2" borderId="15"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pplyProtection="1">
      <alignment horizontal="center" vertical="center" wrapText="1"/>
      <protection locked="0"/>
    </xf>
    <xf numFmtId="0" fontId="4" fillId="0" borderId="24" xfId="0" applyFont="1" applyFill="1" applyBorder="1" applyAlignment="1">
      <alignment horizontal="center" vertical="center"/>
    </xf>
    <xf numFmtId="176" fontId="5" fillId="0" borderId="7" xfId="54" applyFont="1" applyFill="1" applyBorder="1" applyAlignment="1">
      <alignment horizontal="right" vertical="center"/>
    </xf>
    <xf numFmtId="176" fontId="5" fillId="0" borderId="8"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right"/>
    </xf>
    <xf numFmtId="0" fontId="1" fillId="0" borderId="0" xfId="0" applyFont="1" applyFill="1" applyBorder="1" applyAlignment="1" applyProtection="1">
      <alignment vertical="top"/>
      <protection locked="0"/>
    </xf>
    <xf numFmtId="49" fontId="1" fillId="0" borderId="0" xfId="0" applyNumberFormat="1" applyFont="1" applyFill="1" applyBorder="1" applyAlignment="1" applyProtection="1">
      <protection locked="0"/>
    </xf>
    <xf numFmtId="0" fontId="4" fillId="0" borderId="0" xfId="0" applyFont="1" applyFill="1" applyBorder="1" applyAlignment="1" applyProtection="1">
      <alignment horizontal="left" vertical="center"/>
      <protection locked="0"/>
    </xf>
    <xf numFmtId="0" fontId="4" fillId="0" borderId="16"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2" fillId="0" borderId="8" xfId="0" applyFont="1" applyFill="1" applyBorder="1" applyAlignment="1">
      <alignment horizontal="left" vertical="center"/>
    </xf>
    <xf numFmtId="0" fontId="1" fillId="0" borderId="0" xfId="0" applyFont="1" applyFill="1" applyBorder="1" applyAlignment="1" applyProtection="1">
      <protection locked="0"/>
    </xf>
    <xf numFmtId="0" fontId="4" fillId="0" borderId="0" xfId="0" applyFont="1" applyFill="1" applyBorder="1" applyAlignment="1" applyProtection="1">
      <protection locked="0"/>
    </xf>
    <xf numFmtId="0" fontId="4" fillId="0" borderId="18"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49" fontId="5" fillId="0" borderId="7" xfId="53" applyFont="1" applyFill="1" applyBorder="1" applyAlignment="1">
      <alignment horizontal="left" vertical="center" wrapText="1"/>
    </xf>
    <xf numFmtId="0" fontId="4" fillId="0" borderId="19"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left" vertical="center"/>
      <protection locked="0"/>
    </xf>
    <xf numFmtId="0" fontId="2" fillId="0" borderId="20" xfId="0" applyFont="1" applyFill="1" applyBorder="1" applyAlignment="1" applyProtection="1">
      <alignment horizontal="left"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0" fontId="1" fillId="0" borderId="0" xfId="0" applyFont="1" applyBorder="1" applyAlignment="1">
      <alignment vertical="top"/>
    </xf>
    <xf numFmtId="0" fontId="2" fillId="0" borderId="0" xfId="0" applyFont="1" applyBorder="1" applyAlignment="1">
      <alignment horizontal="right" vertical="center"/>
    </xf>
    <xf numFmtId="0" fontId="2" fillId="0" borderId="0" xfId="0" applyFont="1" applyAlignment="1" applyProtection="1">
      <alignment horizontal="left" vertical="center"/>
      <protection locked="0"/>
    </xf>
    <xf numFmtId="49" fontId="4" fillId="0" borderId="13"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0" fontId="4" fillId="0" borderId="2" xfId="0" applyFont="1" applyBorder="1" applyAlignment="1" applyProtection="1">
      <alignment horizontal="center" vertical="center"/>
      <protection locked="0"/>
    </xf>
    <xf numFmtId="0" fontId="4" fillId="0" borderId="10" xfId="0" applyFont="1" applyBorder="1" applyAlignment="1">
      <alignment horizontal="center" vertical="center"/>
    </xf>
    <xf numFmtId="49" fontId="4" fillId="0" borderId="7" xfId="0" applyNumberFormat="1" applyFont="1" applyBorder="1" applyAlignment="1">
      <alignment horizontal="center" vertical="center"/>
    </xf>
    <xf numFmtId="0" fontId="4" fillId="0" borderId="12" xfId="0" applyFont="1" applyBorder="1" applyAlignment="1">
      <alignment horizontal="center" vertical="center"/>
    </xf>
    <xf numFmtId="0" fontId="2" fillId="0" borderId="8" xfId="0" applyFont="1" applyFill="1" applyBorder="1" applyAlignment="1">
      <alignment horizontal="left" vertical="center" wrapText="1" indent="2"/>
    </xf>
    <xf numFmtId="0" fontId="1" fillId="0" borderId="18" xfId="0" applyFont="1" applyFill="1" applyBorder="1" applyAlignment="1">
      <alignment horizontal="center" vertical="center"/>
    </xf>
    <xf numFmtId="0" fontId="1" fillId="0" borderId="20" xfId="0" applyFont="1" applyFill="1" applyBorder="1" applyAlignment="1">
      <alignment horizontal="center" vertical="center"/>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2" fillId="0" borderId="7" xfId="0" applyFont="1" applyBorder="1" applyAlignment="1">
      <alignment horizontal="left" vertical="center"/>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8" xfId="0" applyNumberFormat="1" applyFont="1" applyFill="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protection locked="0"/>
    </xf>
    <xf numFmtId="0" fontId="1" fillId="0" borderId="1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12"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7"/>
  <sheetViews>
    <sheetView showGridLines="0" showZeros="0" workbookViewId="0">
      <pane ySplit="1" topLeftCell="A2" activePane="bottomLeft" state="frozen"/>
      <selection/>
      <selection pane="bottomLeft" activeCell="A4" sqref="A4:B4"/>
    </sheetView>
  </sheetViews>
  <sheetFormatPr defaultColWidth="8.575" defaultRowHeight="12.75" customHeight="1" outlineLevelCol="3"/>
  <cols>
    <col min="1" max="4" width="41" customWidth="1"/>
  </cols>
  <sheetData>
    <row r="1" customHeight="1" spans="1:4">
      <c r="A1" s="1"/>
      <c r="B1" s="1"/>
      <c r="C1" s="1"/>
      <c r="D1" s="1"/>
    </row>
    <row r="2" ht="15" customHeight="1" spans="1:4">
      <c r="A2" s="47"/>
      <c r="B2" s="47"/>
      <c r="C2" s="47"/>
      <c r="D2" s="65" t="s">
        <v>0</v>
      </c>
    </row>
    <row r="3" ht="41.25" customHeight="1" spans="1:1">
      <c r="A3" s="42" t="str">
        <f>"2026"&amp;"年部门财务收支预算总表"</f>
        <v>2026年部门财务收支预算总表</v>
      </c>
    </row>
    <row r="4" ht="17.25" customHeight="1" spans="1:4">
      <c r="A4" s="45" t="str">
        <f>"单位名称：寻甸回族彝族自治县人民政府塘子街道办事处"</f>
        <v>单位名称：寻甸回族彝族自治县人民政府塘子街道办事处</v>
      </c>
      <c r="B4" s="212"/>
      <c r="D4" s="201" t="s">
        <v>1</v>
      </c>
    </row>
    <row r="5" ht="23.25" customHeight="1" spans="1:4">
      <c r="A5" s="213" t="s">
        <v>2</v>
      </c>
      <c r="B5" s="214"/>
      <c r="C5" s="213" t="s">
        <v>3</v>
      </c>
      <c r="D5" s="214"/>
    </row>
    <row r="6" ht="24" customHeight="1" spans="1:4">
      <c r="A6" s="213" t="s">
        <v>4</v>
      </c>
      <c r="B6" s="213" t="s">
        <v>5</v>
      </c>
      <c r="C6" s="213" t="s">
        <v>6</v>
      </c>
      <c r="D6" s="213" t="s">
        <v>5</v>
      </c>
    </row>
    <row r="7" ht="17.25" customHeight="1" spans="1:4">
      <c r="A7" s="215" t="s">
        <v>7</v>
      </c>
      <c r="B7" s="81">
        <v>22497251.79</v>
      </c>
      <c r="C7" s="215" t="s">
        <v>8</v>
      </c>
      <c r="D7" s="81">
        <v>4461163</v>
      </c>
    </row>
    <row r="8" ht="17.25" customHeight="1" spans="1:4">
      <c r="A8" s="215" t="s">
        <v>9</v>
      </c>
      <c r="B8" s="81"/>
      <c r="C8" s="215" t="s">
        <v>10</v>
      </c>
      <c r="D8" s="81"/>
    </row>
    <row r="9" ht="17.25" customHeight="1" spans="1:4">
      <c r="A9" s="215" t="s">
        <v>11</v>
      </c>
      <c r="B9" s="81"/>
      <c r="C9" s="246" t="s">
        <v>12</v>
      </c>
      <c r="D9" s="81">
        <v>10000</v>
      </c>
    </row>
    <row r="10" ht="17.25" customHeight="1" spans="1:4">
      <c r="A10" s="215" t="s">
        <v>13</v>
      </c>
      <c r="B10" s="81"/>
      <c r="C10" s="246" t="s">
        <v>14</v>
      </c>
      <c r="D10" s="81"/>
    </row>
    <row r="11" ht="17.25" customHeight="1" spans="1:4">
      <c r="A11" s="215" t="s">
        <v>15</v>
      </c>
      <c r="B11" s="81"/>
      <c r="C11" s="246" t="s">
        <v>16</v>
      </c>
      <c r="D11" s="81"/>
    </row>
    <row r="12" ht="17.25" customHeight="1" spans="1:4">
      <c r="A12" s="215" t="s">
        <v>17</v>
      </c>
      <c r="B12" s="81"/>
      <c r="C12" s="246" t="s">
        <v>18</v>
      </c>
      <c r="D12" s="81">
        <v>290000</v>
      </c>
    </row>
    <row r="13" ht="17.25" customHeight="1" spans="1:4">
      <c r="A13" s="215" t="s">
        <v>19</v>
      </c>
      <c r="B13" s="81"/>
      <c r="C13" s="33" t="s">
        <v>20</v>
      </c>
      <c r="D13" s="81">
        <v>1999604.35</v>
      </c>
    </row>
    <row r="14" ht="17.25" customHeight="1" spans="1:4">
      <c r="A14" s="215" t="s">
        <v>21</v>
      </c>
      <c r="B14" s="81"/>
      <c r="C14" s="33" t="s">
        <v>22</v>
      </c>
      <c r="D14" s="81">
        <v>2006713.6</v>
      </c>
    </row>
    <row r="15" ht="17.25" customHeight="1" spans="1:4">
      <c r="A15" s="215" t="s">
        <v>23</v>
      </c>
      <c r="B15" s="81"/>
      <c r="C15" s="33" t="s">
        <v>24</v>
      </c>
      <c r="D15" s="81">
        <v>1514042.99</v>
      </c>
    </row>
    <row r="16" ht="17.25" customHeight="1" spans="1:4">
      <c r="A16" s="215" t="s">
        <v>25</v>
      </c>
      <c r="B16" s="81"/>
      <c r="C16" s="33" t="s">
        <v>26</v>
      </c>
      <c r="D16" s="81">
        <v>5000</v>
      </c>
    </row>
    <row r="17" ht="17.25" customHeight="1" spans="1:4">
      <c r="A17" s="216"/>
      <c r="B17" s="81"/>
      <c r="C17" s="33" t="s">
        <v>27</v>
      </c>
      <c r="D17" s="81">
        <v>1562639</v>
      </c>
    </row>
    <row r="18" ht="17.25" customHeight="1" spans="1:4">
      <c r="A18" s="217"/>
      <c r="B18" s="81"/>
      <c r="C18" s="33" t="s">
        <v>28</v>
      </c>
      <c r="D18" s="81">
        <v>11157689.95</v>
      </c>
    </row>
    <row r="19" ht="17.25" customHeight="1" spans="1:4">
      <c r="A19" s="217"/>
      <c r="B19" s="81"/>
      <c r="C19" s="33" t="s">
        <v>29</v>
      </c>
      <c r="D19" s="81"/>
    </row>
    <row r="20" ht="17.25" customHeight="1" spans="1:4">
      <c r="A20" s="217"/>
      <c r="B20" s="81"/>
      <c r="C20" s="33" t="s">
        <v>30</v>
      </c>
      <c r="D20" s="81"/>
    </row>
    <row r="21" ht="17.25" customHeight="1" spans="1:4">
      <c r="A21" s="217"/>
      <c r="B21" s="81"/>
      <c r="C21" s="33" t="s">
        <v>31</v>
      </c>
      <c r="D21" s="81"/>
    </row>
    <row r="22" ht="17.25" customHeight="1" spans="1:4">
      <c r="A22" s="217"/>
      <c r="B22" s="81"/>
      <c r="C22" s="33" t="s">
        <v>32</v>
      </c>
      <c r="D22" s="81"/>
    </row>
    <row r="23" ht="17.25" customHeight="1" spans="1:4">
      <c r="A23" s="217"/>
      <c r="B23" s="81"/>
      <c r="C23" s="33" t="s">
        <v>33</v>
      </c>
      <c r="D23" s="81"/>
    </row>
    <row r="24" ht="17.25" customHeight="1" spans="1:4">
      <c r="A24" s="217"/>
      <c r="B24" s="81"/>
      <c r="C24" s="33" t="s">
        <v>34</v>
      </c>
      <c r="D24" s="81"/>
    </row>
    <row r="25" ht="17.25" customHeight="1" spans="1:4">
      <c r="A25" s="217"/>
      <c r="B25" s="81"/>
      <c r="C25" s="33" t="s">
        <v>35</v>
      </c>
      <c r="D25" s="81">
        <v>1216456.2</v>
      </c>
    </row>
    <row r="26" ht="17.25" customHeight="1" spans="1:4">
      <c r="A26" s="217"/>
      <c r="B26" s="81"/>
      <c r="C26" s="33" t="s">
        <v>36</v>
      </c>
      <c r="D26" s="81"/>
    </row>
    <row r="27" ht="17.25" customHeight="1" spans="1:4">
      <c r="A27" s="217"/>
      <c r="B27" s="81"/>
      <c r="C27" s="216" t="s">
        <v>37</v>
      </c>
      <c r="D27" s="81">
        <v>16424</v>
      </c>
    </row>
    <row r="28" ht="17.25" customHeight="1" spans="1:4">
      <c r="A28" s="217"/>
      <c r="B28" s="81"/>
      <c r="C28" s="33" t="s">
        <v>38</v>
      </c>
      <c r="D28" s="81">
        <v>20000</v>
      </c>
    </row>
    <row r="29" ht="16.5" customHeight="1" spans="1:4">
      <c r="A29" s="217"/>
      <c r="B29" s="81"/>
      <c r="C29" s="33" t="s">
        <v>39</v>
      </c>
      <c r="D29" s="81"/>
    </row>
    <row r="30" ht="16.5" customHeight="1" spans="1:4">
      <c r="A30" s="217"/>
      <c r="B30" s="81"/>
      <c r="C30" s="216" t="s">
        <v>40</v>
      </c>
      <c r="D30" s="81"/>
    </row>
    <row r="31" ht="17.25" customHeight="1" spans="1:4">
      <c r="A31" s="217"/>
      <c r="B31" s="81"/>
      <c r="C31" s="216" t="s">
        <v>41</v>
      </c>
      <c r="D31" s="81"/>
    </row>
    <row r="32" ht="17.25" customHeight="1" spans="1:4">
      <c r="A32" s="217"/>
      <c r="B32" s="81"/>
      <c r="C32" s="33" t="s">
        <v>42</v>
      </c>
      <c r="D32" s="81"/>
    </row>
    <row r="33" ht="16.5" customHeight="1" spans="1:4">
      <c r="A33" s="217" t="s">
        <v>43</v>
      </c>
      <c r="B33" s="81">
        <v>22497251.79</v>
      </c>
      <c r="C33" s="217" t="s">
        <v>44</v>
      </c>
      <c r="D33" s="81">
        <v>24259733.09</v>
      </c>
    </row>
    <row r="34" ht="16.5" customHeight="1" spans="1:4">
      <c r="A34" s="216" t="s">
        <v>45</v>
      </c>
      <c r="B34" s="81">
        <v>1762481.3</v>
      </c>
      <c r="C34" s="216" t="s">
        <v>46</v>
      </c>
      <c r="D34" s="81"/>
    </row>
    <row r="35" ht="16.5" customHeight="1" spans="1:4">
      <c r="A35" s="33" t="s">
        <v>47</v>
      </c>
      <c r="B35" s="81">
        <v>1762481.3</v>
      </c>
      <c r="C35" s="33" t="s">
        <v>47</v>
      </c>
      <c r="D35" s="81"/>
    </row>
    <row r="36" ht="16.5" customHeight="1" spans="1:4">
      <c r="A36" s="33" t="s">
        <v>48</v>
      </c>
      <c r="B36" s="81"/>
      <c r="C36" s="33" t="s">
        <v>49</v>
      </c>
      <c r="D36" s="81"/>
    </row>
    <row r="37" ht="16.5" customHeight="1" spans="1:4">
      <c r="A37" s="218" t="s">
        <v>50</v>
      </c>
      <c r="B37" s="81">
        <v>24259733.09</v>
      </c>
      <c r="C37" s="218" t="s">
        <v>51</v>
      </c>
      <c r="D37" s="81">
        <v>24259733.09</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pane ySplit="1" topLeftCell="A2" activePane="bottomLeft" state="frozen"/>
      <selection/>
      <selection pane="bottomLeft" activeCell="A5" sqref="A5:A6"/>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customHeight="1" spans="1:6">
      <c r="A1" s="1"/>
      <c r="B1" s="1"/>
      <c r="C1" s="1"/>
      <c r="D1" s="1"/>
      <c r="E1" s="1"/>
      <c r="F1" s="1"/>
    </row>
    <row r="2" ht="12" customHeight="1" spans="1:6">
      <c r="A2" s="120">
        <v>1</v>
      </c>
      <c r="B2" s="121">
        <v>0</v>
      </c>
      <c r="C2" s="120">
        <v>1</v>
      </c>
      <c r="D2" s="122"/>
      <c r="E2" s="122"/>
      <c r="F2" s="119" t="s">
        <v>591</v>
      </c>
    </row>
    <row r="3" ht="42" customHeight="1" spans="1:6">
      <c r="A3" s="123" t="str">
        <f>"2026"&amp;"年部门政府性基金预算支出预算表"</f>
        <v>2026年部门政府性基金预算支出预算表</v>
      </c>
      <c r="B3" s="123" t="s">
        <v>592</v>
      </c>
      <c r="C3" s="124"/>
      <c r="D3" s="125"/>
      <c r="E3" s="125"/>
      <c r="F3" s="125"/>
    </row>
    <row r="4" ht="13.5" customHeight="1" spans="1:6">
      <c r="A4" s="5" t="str">
        <f>"单位名称："&amp;"寻甸回族彝族自治县人民政府塘子街道办事处"</f>
        <v>单位名称：寻甸回族彝族自治县人民政府塘子街道办事处</v>
      </c>
      <c r="B4" s="5" t="s">
        <v>593</v>
      </c>
      <c r="C4" s="120"/>
      <c r="D4" s="122"/>
      <c r="E4" s="122"/>
      <c r="F4" s="119" t="s">
        <v>1</v>
      </c>
    </row>
    <row r="5" ht="19.5" customHeight="1" spans="1:6">
      <c r="A5" s="126" t="s">
        <v>284</v>
      </c>
      <c r="B5" s="127" t="s">
        <v>72</v>
      </c>
      <c r="C5" s="126" t="s">
        <v>73</v>
      </c>
      <c r="D5" s="11" t="s">
        <v>594</v>
      </c>
      <c r="E5" s="12"/>
      <c r="F5" s="13"/>
    </row>
    <row r="6" ht="18.75" customHeight="1" spans="1:6">
      <c r="A6" s="128"/>
      <c r="B6" s="129"/>
      <c r="C6" s="128"/>
      <c r="D6" s="16" t="s">
        <v>55</v>
      </c>
      <c r="E6" s="11" t="s">
        <v>75</v>
      </c>
      <c r="F6" s="16" t="s">
        <v>76</v>
      </c>
    </row>
    <row r="7" ht="18.75" customHeight="1" spans="1:6">
      <c r="A7" s="69">
        <v>1</v>
      </c>
      <c r="B7" s="130" t="s">
        <v>83</v>
      </c>
      <c r="C7" s="69">
        <v>3</v>
      </c>
      <c r="D7" s="131">
        <v>4</v>
      </c>
      <c r="E7" s="131">
        <v>5</v>
      </c>
      <c r="F7" s="131">
        <v>6</v>
      </c>
    </row>
    <row r="8" ht="21" customHeight="1" spans="1:6">
      <c r="A8" s="21"/>
      <c r="B8" s="21"/>
      <c r="C8" s="21"/>
      <c r="D8" s="81"/>
      <c r="E8" s="81"/>
      <c r="F8" s="81"/>
    </row>
    <row r="9" ht="21" customHeight="1" spans="1:6">
      <c r="A9" s="21"/>
      <c r="B9" s="21"/>
      <c r="C9" s="21"/>
      <c r="D9" s="81"/>
      <c r="E9" s="81"/>
      <c r="F9" s="81"/>
    </row>
    <row r="10" ht="18.75" customHeight="1" spans="1:6">
      <c r="A10" s="132" t="s">
        <v>273</v>
      </c>
      <c r="B10" s="132" t="s">
        <v>273</v>
      </c>
      <c r="C10" s="133" t="s">
        <v>273</v>
      </c>
      <c r="D10" s="81"/>
      <c r="E10" s="81"/>
      <c r="F10" s="81"/>
    </row>
  </sheetData>
  <mergeCells count="7">
    <mergeCell ref="A3:F3"/>
    <mergeCell ref="A4:C4"/>
    <mergeCell ref="D5:F5"/>
    <mergeCell ref="A10:C10"/>
    <mergeCell ref="A5:A6"/>
    <mergeCell ref="B5:B6"/>
    <mergeCell ref="C5:C6"/>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pane ySplit="1" topLeftCell="A2" activePane="bottomLeft" state="frozen"/>
      <selection/>
      <selection pane="bottomLeft" activeCell="A5" sqref="A5:A7"/>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customHeight="1" spans="1:19">
      <c r="A1" s="1"/>
      <c r="B1" s="1"/>
      <c r="C1" s="1"/>
      <c r="D1" s="1"/>
      <c r="E1" s="1"/>
      <c r="F1" s="1"/>
      <c r="G1" s="1"/>
      <c r="H1" s="1"/>
      <c r="I1" s="1"/>
      <c r="J1" s="1"/>
      <c r="K1" s="1"/>
      <c r="L1" s="1"/>
      <c r="M1" s="1"/>
      <c r="N1" s="1"/>
      <c r="O1" s="1"/>
      <c r="P1" s="1"/>
      <c r="Q1" s="1"/>
      <c r="R1" s="1"/>
      <c r="S1" s="1"/>
    </row>
    <row r="2" ht="15.75" customHeight="1" spans="2:19">
      <c r="B2" s="85"/>
      <c r="C2" s="85"/>
      <c r="R2" s="3"/>
      <c r="S2" s="3" t="s">
        <v>595</v>
      </c>
    </row>
    <row r="3" ht="41.25" customHeight="1" spans="1:19">
      <c r="A3" s="74" t="str">
        <f>"2026"&amp;"年部门政府采购预算表"</f>
        <v>2026年部门政府采购预算表</v>
      </c>
      <c r="B3" s="67"/>
      <c r="C3" s="67"/>
      <c r="D3" s="4"/>
      <c r="E3" s="4"/>
      <c r="F3" s="4"/>
      <c r="G3" s="4"/>
      <c r="H3" s="4"/>
      <c r="I3" s="4"/>
      <c r="J3" s="4"/>
      <c r="K3" s="4"/>
      <c r="L3" s="4"/>
      <c r="M3" s="67"/>
      <c r="N3" s="4"/>
      <c r="O3" s="4"/>
      <c r="P3" s="67"/>
      <c r="Q3" s="4"/>
      <c r="R3" s="67"/>
      <c r="S3" s="67"/>
    </row>
    <row r="4" ht="18.75" customHeight="1" spans="1:19">
      <c r="A4" s="112" t="str">
        <f>"单位名称："&amp;"寻甸回族彝族自治县人民政府塘子街道办事处"</f>
        <v>单位名称：寻甸回族彝族自治县人民政府塘子街道办事处</v>
      </c>
      <c r="B4" s="87"/>
      <c r="C4" s="87"/>
      <c r="D4" s="7"/>
      <c r="E4" s="7"/>
      <c r="F4" s="7"/>
      <c r="G4" s="7"/>
      <c r="H4" s="7"/>
      <c r="I4" s="7"/>
      <c r="J4" s="7"/>
      <c r="K4" s="7"/>
      <c r="L4" s="7"/>
      <c r="R4" s="8"/>
      <c r="S4" s="119" t="s">
        <v>1</v>
      </c>
    </row>
    <row r="5" ht="15.75" customHeight="1" spans="1:19">
      <c r="A5" s="10" t="s">
        <v>283</v>
      </c>
      <c r="B5" s="88" t="s">
        <v>284</v>
      </c>
      <c r="C5" s="88" t="s">
        <v>596</v>
      </c>
      <c r="D5" s="89" t="s">
        <v>597</v>
      </c>
      <c r="E5" s="89" t="s">
        <v>598</v>
      </c>
      <c r="F5" s="89" t="s">
        <v>599</v>
      </c>
      <c r="G5" s="89" t="s">
        <v>600</v>
      </c>
      <c r="H5" s="89" t="s">
        <v>601</v>
      </c>
      <c r="I5" s="102" t="s">
        <v>291</v>
      </c>
      <c r="J5" s="102"/>
      <c r="K5" s="102"/>
      <c r="L5" s="102"/>
      <c r="M5" s="103"/>
      <c r="N5" s="102"/>
      <c r="O5" s="102"/>
      <c r="P5" s="82"/>
      <c r="Q5" s="102"/>
      <c r="R5" s="103"/>
      <c r="S5" s="83"/>
    </row>
    <row r="6" ht="17.25" customHeight="1" spans="1:19">
      <c r="A6" s="15"/>
      <c r="B6" s="90"/>
      <c r="C6" s="90"/>
      <c r="D6" s="91"/>
      <c r="E6" s="91"/>
      <c r="F6" s="91"/>
      <c r="G6" s="91"/>
      <c r="H6" s="91"/>
      <c r="I6" s="91" t="s">
        <v>55</v>
      </c>
      <c r="J6" s="91" t="s">
        <v>58</v>
      </c>
      <c r="K6" s="91" t="s">
        <v>602</v>
      </c>
      <c r="L6" s="91" t="s">
        <v>603</v>
      </c>
      <c r="M6" s="104" t="s">
        <v>604</v>
      </c>
      <c r="N6" s="105" t="s">
        <v>605</v>
      </c>
      <c r="O6" s="105"/>
      <c r="P6" s="110"/>
      <c r="Q6" s="105"/>
      <c r="R6" s="111"/>
      <c r="S6" s="92"/>
    </row>
    <row r="7" ht="54" customHeight="1" spans="1:19">
      <c r="A7" s="18"/>
      <c r="B7" s="92"/>
      <c r="C7" s="92"/>
      <c r="D7" s="93"/>
      <c r="E7" s="93"/>
      <c r="F7" s="93"/>
      <c r="G7" s="93"/>
      <c r="H7" s="93"/>
      <c r="I7" s="93"/>
      <c r="J7" s="93" t="s">
        <v>57</v>
      </c>
      <c r="K7" s="93"/>
      <c r="L7" s="93"/>
      <c r="M7" s="106"/>
      <c r="N7" s="93" t="s">
        <v>57</v>
      </c>
      <c r="O7" s="93" t="s">
        <v>64</v>
      </c>
      <c r="P7" s="92" t="s">
        <v>65</v>
      </c>
      <c r="Q7" s="93" t="s">
        <v>66</v>
      </c>
      <c r="R7" s="106" t="s">
        <v>67</v>
      </c>
      <c r="S7" s="92" t="s">
        <v>68</v>
      </c>
    </row>
    <row r="8" ht="18" customHeight="1" spans="1:19">
      <c r="A8" s="113">
        <v>1</v>
      </c>
      <c r="B8" s="113" t="s">
        <v>83</v>
      </c>
      <c r="C8" s="114">
        <v>3</v>
      </c>
      <c r="D8" s="114">
        <v>4</v>
      </c>
      <c r="E8" s="113">
        <v>5</v>
      </c>
      <c r="F8" s="113">
        <v>6</v>
      </c>
      <c r="G8" s="113">
        <v>7</v>
      </c>
      <c r="H8" s="113">
        <v>8</v>
      </c>
      <c r="I8" s="113">
        <v>9</v>
      </c>
      <c r="J8" s="113">
        <v>10</v>
      </c>
      <c r="K8" s="113">
        <v>11</v>
      </c>
      <c r="L8" s="113">
        <v>12</v>
      </c>
      <c r="M8" s="113">
        <v>13</v>
      </c>
      <c r="N8" s="113">
        <v>14</v>
      </c>
      <c r="O8" s="113">
        <v>15</v>
      </c>
      <c r="P8" s="113">
        <v>16</v>
      </c>
      <c r="Q8" s="113">
        <v>17</v>
      </c>
      <c r="R8" s="113">
        <v>18</v>
      </c>
      <c r="S8" s="113">
        <v>19</v>
      </c>
    </row>
    <row r="9" ht="21" customHeight="1" spans="1:19">
      <c r="A9" s="94"/>
      <c r="B9" s="95"/>
      <c r="C9" s="95"/>
      <c r="D9" s="96"/>
      <c r="E9" s="96"/>
      <c r="F9" s="96"/>
      <c r="G9" s="115"/>
      <c r="H9" s="81"/>
      <c r="I9" s="81"/>
      <c r="J9" s="81"/>
      <c r="K9" s="81"/>
      <c r="L9" s="81"/>
      <c r="M9" s="81"/>
      <c r="N9" s="81"/>
      <c r="O9" s="81"/>
      <c r="P9" s="81"/>
      <c r="Q9" s="81"/>
      <c r="R9" s="81"/>
      <c r="S9" s="81"/>
    </row>
    <row r="10" ht="21" customHeight="1" spans="1:19">
      <c r="A10" s="97" t="s">
        <v>273</v>
      </c>
      <c r="B10" s="98"/>
      <c r="C10" s="98"/>
      <c r="D10" s="99"/>
      <c r="E10" s="99"/>
      <c r="F10" s="99"/>
      <c r="G10" s="116"/>
      <c r="H10" s="81"/>
      <c r="I10" s="81"/>
      <c r="J10" s="81"/>
      <c r="K10" s="81"/>
      <c r="L10" s="81"/>
      <c r="M10" s="81"/>
      <c r="N10" s="81"/>
      <c r="O10" s="81"/>
      <c r="P10" s="81"/>
      <c r="Q10" s="81"/>
      <c r="R10" s="81"/>
      <c r="S10" s="81"/>
    </row>
    <row r="11" ht="21" customHeight="1" spans="1:19">
      <c r="A11" s="112" t="s">
        <v>606</v>
      </c>
      <c r="B11" s="5"/>
      <c r="C11" s="5"/>
      <c r="D11" s="112"/>
      <c r="E11" s="112"/>
      <c r="F11" s="112"/>
      <c r="G11" s="117"/>
      <c r="H11" s="118"/>
      <c r="I11" s="118"/>
      <c r="J11" s="118"/>
      <c r="K11" s="118"/>
      <c r="L11" s="118"/>
      <c r="M11" s="118"/>
      <c r="N11" s="118"/>
      <c r="O11" s="118"/>
      <c r="P11" s="118"/>
      <c r="Q11" s="118"/>
      <c r="R11" s="118"/>
      <c r="S11" s="118"/>
    </row>
  </sheetData>
  <mergeCells count="19">
    <mergeCell ref="A3:S3"/>
    <mergeCell ref="A4:H4"/>
    <mergeCell ref="I5:S5"/>
    <mergeCell ref="N6:S6"/>
    <mergeCell ref="A10:G10"/>
    <mergeCell ref="A11:S11"/>
    <mergeCell ref="A5:A7"/>
    <mergeCell ref="B5:B7"/>
    <mergeCell ref="C5:C7"/>
    <mergeCell ref="D5:D7"/>
    <mergeCell ref="E5:E7"/>
    <mergeCell ref="F5:F7"/>
    <mergeCell ref="G5:G7"/>
    <mergeCell ref="H5:H7"/>
    <mergeCell ref="I6:I7"/>
    <mergeCell ref="J6:J7"/>
    <mergeCell ref="K6:K7"/>
    <mergeCell ref="L6:L7"/>
    <mergeCell ref="M6:M7"/>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pane ySplit="1" topLeftCell="A2" activePane="bottomLeft" state="frozen"/>
      <selection/>
      <selection pane="bottomLeft" activeCell="A5" sqref="A5:A7"/>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customHeight="1" spans="1:20">
      <c r="A1" s="1"/>
      <c r="B1" s="1"/>
      <c r="C1" s="1"/>
      <c r="D1" s="1"/>
      <c r="E1" s="1"/>
      <c r="F1" s="1"/>
      <c r="G1" s="1"/>
      <c r="H1" s="1"/>
      <c r="I1" s="1"/>
      <c r="J1" s="1"/>
      <c r="K1" s="1"/>
      <c r="L1" s="1"/>
      <c r="M1" s="1"/>
      <c r="N1" s="1"/>
      <c r="O1" s="1"/>
      <c r="P1" s="1"/>
      <c r="Q1" s="1"/>
      <c r="R1" s="1"/>
      <c r="S1" s="1"/>
      <c r="T1" s="1"/>
    </row>
    <row r="2" ht="16.5" customHeight="1" spans="1:20">
      <c r="A2" s="78"/>
      <c r="B2" s="85"/>
      <c r="C2" s="85"/>
      <c r="D2" s="85"/>
      <c r="E2" s="85"/>
      <c r="F2" s="85"/>
      <c r="G2" s="85"/>
      <c r="H2" s="78"/>
      <c r="I2" s="78"/>
      <c r="J2" s="78"/>
      <c r="K2" s="78"/>
      <c r="L2" s="78"/>
      <c r="M2" s="78"/>
      <c r="N2" s="100"/>
      <c r="O2" s="78"/>
      <c r="P2" s="78"/>
      <c r="Q2" s="85"/>
      <c r="R2" s="78"/>
      <c r="S2" s="108"/>
      <c r="T2" s="108" t="s">
        <v>607</v>
      </c>
    </row>
    <row r="3" ht="41.25" customHeight="1" spans="1:20">
      <c r="A3" s="74" t="str">
        <f>"2026"&amp;"年部门政府购买服务预算表"</f>
        <v>2026年部门政府购买服务预算表</v>
      </c>
      <c r="B3" s="67"/>
      <c r="C3" s="67"/>
      <c r="D3" s="67"/>
      <c r="E3" s="67"/>
      <c r="F3" s="67"/>
      <c r="G3" s="67"/>
      <c r="H3" s="86"/>
      <c r="I3" s="86"/>
      <c r="J3" s="86"/>
      <c r="K3" s="86"/>
      <c r="L3" s="86"/>
      <c r="M3" s="86"/>
      <c r="N3" s="101"/>
      <c r="O3" s="86"/>
      <c r="P3" s="86"/>
      <c r="Q3" s="67"/>
      <c r="R3" s="86"/>
      <c r="S3" s="101"/>
      <c r="T3" s="67"/>
    </row>
    <row r="4" ht="22.5" customHeight="1" spans="1:20">
      <c r="A4" s="75" t="str">
        <f>"单位名称："&amp;"寻甸回族彝族自治县人民政府塘子街道办事处"</f>
        <v>单位名称：寻甸回族彝族自治县人民政府塘子街道办事处</v>
      </c>
      <c r="B4" s="87"/>
      <c r="C4" s="87"/>
      <c r="D4" s="87"/>
      <c r="E4" s="87"/>
      <c r="F4" s="87"/>
      <c r="G4" s="87"/>
      <c r="H4" s="76"/>
      <c r="I4" s="76"/>
      <c r="J4" s="76"/>
      <c r="K4" s="76"/>
      <c r="L4" s="76"/>
      <c r="M4" s="76"/>
      <c r="N4" s="100"/>
      <c r="O4" s="78"/>
      <c r="P4" s="78"/>
      <c r="Q4" s="85"/>
      <c r="R4" s="78"/>
      <c r="S4" s="109"/>
      <c r="T4" s="108" t="s">
        <v>1</v>
      </c>
    </row>
    <row r="5" ht="24" customHeight="1" spans="1:20">
      <c r="A5" s="10" t="s">
        <v>283</v>
      </c>
      <c r="B5" s="88" t="s">
        <v>284</v>
      </c>
      <c r="C5" s="88" t="s">
        <v>596</v>
      </c>
      <c r="D5" s="88" t="s">
        <v>608</v>
      </c>
      <c r="E5" s="88" t="s">
        <v>609</v>
      </c>
      <c r="F5" s="88" t="s">
        <v>610</v>
      </c>
      <c r="G5" s="88" t="s">
        <v>611</v>
      </c>
      <c r="H5" s="89" t="s">
        <v>612</v>
      </c>
      <c r="I5" s="89" t="s">
        <v>613</v>
      </c>
      <c r="J5" s="102" t="s">
        <v>291</v>
      </c>
      <c r="K5" s="102"/>
      <c r="L5" s="102"/>
      <c r="M5" s="102"/>
      <c r="N5" s="103"/>
      <c r="O5" s="102"/>
      <c r="P5" s="102"/>
      <c r="Q5" s="82"/>
      <c r="R5" s="102"/>
      <c r="S5" s="103"/>
      <c r="T5" s="83"/>
    </row>
    <row r="6" ht="24" customHeight="1" spans="1:20">
      <c r="A6" s="15"/>
      <c r="B6" s="90"/>
      <c r="C6" s="90"/>
      <c r="D6" s="90"/>
      <c r="E6" s="90"/>
      <c r="F6" s="90"/>
      <c r="G6" s="90"/>
      <c r="H6" s="91"/>
      <c r="I6" s="91"/>
      <c r="J6" s="91" t="s">
        <v>55</v>
      </c>
      <c r="K6" s="91" t="s">
        <v>58</v>
      </c>
      <c r="L6" s="91" t="s">
        <v>602</v>
      </c>
      <c r="M6" s="91" t="s">
        <v>603</v>
      </c>
      <c r="N6" s="104" t="s">
        <v>604</v>
      </c>
      <c r="O6" s="105" t="s">
        <v>605</v>
      </c>
      <c r="P6" s="105"/>
      <c r="Q6" s="110"/>
      <c r="R6" s="105"/>
      <c r="S6" s="111"/>
      <c r="T6" s="92"/>
    </row>
    <row r="7" ht="54" customHeight="1" spans="1:20">
      <c r="A7" s="18"/>
      <c r="B7" s="92"/>
      <c r="C7" s="92"/>
      <c r="D7" s="92"/>
      <c r="E7" s="92"/>
      <c r="F7" s="92"/>
      <c r="G7" s="92"/>
      <c r="H7" s="93"/>
      <c r="I7" s="93"/>
      <c r="J7" s="93"/>
      <c r="K7" s="93" t="s">
        <v>57</v>
      </c>
      <c r="L7" s="93"/>
      <c r="M7" s="93"/>
      <c r="N7" s="106"/>
      <c r="O7" s="93" t="s">
        <v>57</v>
      </c>
      <c r="P7" s="93" t="s">
        <v>64</v>
      </c>
      <c r="Q7" s="92" t="s">
        <v>65</v>
      </c>
      <c r="R7" s="93" t="s">
        <v>66</v>
      </c>
      <c r="S7" s="106" t="s">
        <v>67</v>
      </c>
      <c r="T7" s="92" t="s">
        <v>68</v>
      </c>
    </row>
    <row r="8" ht="17.25" customHeight="1" spans="1:20">
      <c r="A8" s="19">
        <v>1</v>
      </c>
      <c r="B8" s="92">
        <v>2</v>
      </c>
      <c r="C8" s="19">
        <v>3</v>
      </c>
      <c r="D8" s="19">
        <v>4</v>
      </c>
      <c r="E8" s="92">
        <v>5</v>
      </c>
      <c r="F8" s="19">
        <v>6</v>
      </c>
      <c r="G8" s="19">
        <v>7</v>
      </c>
      <c r="H8" s="92">
        <v>8</v>
      </c>
      <c r="I8" s="19">
        <v>9</v>
      </c>
      <c r="J8" s="19">
        <v>10</v>
      </c>
      <c r="K8" s="92">
        <v>11</v>
      </c>
      <c r="L8" s="19">
        <v>12</v>
      </c>
      <c r="M8" s="19">
        <v>13</v>
      </c>
      <c r="N8" s="92">
        <v>14</v>
      </c>
      <c r="O8" s="19">
        <v>15</v>
      </c>
      <c r="P8" s="19">
        <v>16</v>
      </c>
      <c r="Q8" s="92">
        <v>17</v>
      </c>
      <c r="R8" s="19">
        <v>18</v>
      </c>
      <c r="S8" s="19">
        <v>19</v>
      </c>
      <c r="T8" s="19">
        <v>20</v>
      </c>
    </row>
    <row r="9" ht="21" customHeight="1" spans="1:20">
      <c r="A9" s="94"/>
      <c r="B9" s="95"/>
      <c r="C9" s="95"/>
      <c r="D9" s="95"/>
      <c r="E9" s="95"/>
      <c r="F9" s="95"/>
      <c r="G9" s="95"/>
      <c r="H9" s="96"/>
      <c r="I9" s="96"/>
      <c r="J9" s="81"/>
      <c r="K9" s="81"/>
      <c r="L9" s="81"/>
      <c r="M9" s="81"/>
      <c r="N9" s="81"/>
      <c r="O9" s="81"/>
      <c r="P9" s="81"/>
      <c r="Q9" s="81"/>
      <c r="R9" s="81"/>
      <c r="S9" s="81"/>
      <c r="T9" s="81"/>
    </row>
    <row r="10" ht="21" customHeight="1" spans="1:20">
      <c r="A10" s="97" t="s">
        <v>273</v>
      </c>
      <c r="B10" s="98"/>
      <c r="C10" s="98"/>
      <c r="D10" s="98"/>
      <c r="E10" s="98"/>
      <c r="F10" s="98"/>
      <c r="G10" s="98"/>
      <c r="H10" s="99"/>
      <c r="I10" s="107"/>
      <c r="J10" s="81"/>
      <c r="K10" s="81"/>
      <c r="L10" s="81"/>
      <c r="M10" s="81"/>
      <c r="N10" s="81"/>
      <c r="O10" s="81"/>
      <c r="P10" s="81"/>
      <c r="Q10" s="81"/>
      <c r="R10" s="81"/>
      <c r="S10" s="81"/>
      <c r="T10" s="81"/>
    </row>
  </sheetData>
  <mergeCells count="19">
    <mergeCell ref="A3:T3"/>
    <mergeCell ref="A4:I4"/>
    <mergeCell ref="J5:T5"/>
    <mergeCell ref="O6:T6"/>
    <mergeCell ref="A10:I10"/>
    <mergeCell ref="A5:A7"/>
    <mergeCell ref="B5:B7"/>
    <mergeCell ref="C5:C7"/>
    <mergeCell ref="D5:D7"/>
    <mergeCell ref="E5:E7"/>
    <mergeCell ref="F5:F7"/>
    <mergeCell ref="G5:G7"/>
    <mergeCell ref="H5:H7"/>
    <mergeCell ref="I5:I7"/>
    <mergeCell ref="J6:J7"/>
    <mergeCell ref="K6:K7"/>
    <mergeCell ref="L6:L7"/>
    <mergeCell ref="M6:M7"/>
    <mergeCell ref="N6:N7"/>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pane ySplit="1" topLeftCell="A2" activePane="bottomLeft" state="frozen"/>
      <selection/>
      <selection pane="bottomLeft" activeCell="A5" sqref="A5:A6"/>
    </sheetView>
  </sheetViews>
  <sheetFormatPr defaultColWidth="9.14166666666667" defaultRowHeight="14.25" customHeight="1"/>
  <cols>
    <col min="1" max="1" width="37.7083333333333" customWidth="1"/>
    <col min="2" max="24" width="20" customWidth="1"/>
  </cols>
  <sheetData>
    <row r="1" customHeight="1" spans="1:24">
      <c r="A1" s="1"/>
      <c r="B1" s="1"/>
      <c r="C1" s="1"/>
      <c r="D1" s="1"/>
      <c r="E1" s="1"/>
      <c r="F1" s="1"/>
      <c r="G1" s="1"/>
      <c r="H1" s="1"/>
      <c r="I1" s="1"/>
      <c r="J1" s="1"/>
      <c r="K1" s="1"/>
      <c r="L1" s="1"/>
      <c r="M1" s="1"/>
      <c r="N1" s="1"/>
      <c r="O1" s="1"/>
      <c r="P1" s="1"/>
      <c r="Q1" s="1"/>
      <c r="R1" s="1"/>
      <c r="S1" s="1"/>
      <c r="T1" s="1"/>
      <c r="U1" s="1"/>
      <c r="V1" s="1"/>
      <c r="W1" s="1"/>
      <c r="X1" s="1"/>
    </row>
    <row r="2" ht="17.25" customHeight="1" spans="4:24">
      <c r="D2" s="73"/>
      <c r="W2" s="3"/>
      <c r="X2" s="3" t="s">
        <v>614</v>
      </c>
    </row>
    <row r="3" ht="41.25" customHeight="1" spans="1:24">
      <c r="A3" s="74" t="str">
        <f>"2026"&amp;"年县对下转移支付预算表"</f>
        <v>2026年县对下转移支付预算表</v>
      </c>
      <c r="B3" s="4"/>
      <c r="C3" s="4"/>
      <c r="D3" s="4"/>
      <c r="E3" s="4"/>
      <c r="F3" s="4"/>
      <c r="G3" s="4"/>
      <c r="H3" s="4"/>
      <c r="I3" s="4"/>
      <c r="J3" s="4"/>
      <c r="K3" s="4"/>
      <c r="L3" s="4"/>
      <c r="M3" s="4"/>
      <c r="N3" s="4"/>
      <c r="O3" s="4"/>
      <c r="P3" s="4"/>
      <c r="Q3" s="4"/>
      <c r="R3" s="4"/>
      <c r="S3" s="4"/>
      <c r="T3" s="4"/>
      <c r="U3" s="4"/>
      <c r="V3" s="4"/>
      <c r="W3" s="67"/>
      <c r="X3" s="67"/>
    </row>
    <row r="4" ht="18" customHeight="1" spans="1:24">
      <c r="A4" s="75" t="str">
        <f>"单位名称："&amp;"寻甸回族彝族自治县人民政府塘子街道办事处"</f>
        <v>单位名称：寻甸回族彝族自治县人民政府塘子街道办事处</v>
      </c>
      <c r="B4" s="76"/>
      <c r="C4" s="76"/>
      <c r="D4" s="77"/>
      <c r="E4" s="78"/>
      <c r="F4" s="78"/>
      <c r="G4" s="78"/>
      <c r="H4" s="78"/>
      <c r="I4" s="78"/>
      <c r="W4" s="8"/>
      <c r="X4" s="8" t="s">
        <v>1</v>
      </c>
    </row>
    <row r="5" ht="19.5" customHeight="1" spans="1:24">
      <c r="A5" s="29" t="s">
        <v>615</v>
      </c>
      <c r="B5" s="11" t="s">
        <v>291</v>
      </c>
      <c r="C5" s="12"/>
      <c r="D5" s="12"/>
      <c r="E5" s="11" t="s">
        <v>616</v>
      </c>
      <c r="F5" s="12"/>
      <c r="G5" s="12"/>
      <c r="H5" s="12"/>
      <c r="I5" s="12"/>
      <c r="J5" s="12"/>
      <c r="K5" s="12"/>
      <c r="L5" s="12"/>
      <c r="M5" s="12"/>
      <c r="N5" s="12"/>
      <c r="O5" s="12"/>
      <c r="P5" s="12"/>
      <c r="Q5" s="12"/>
      <c r="R5" s="12"/>
      <c r="S5" s="12"/>
      <c r="T5" s="12"/>
      <c r="U5" s="12"/>
      <c r="V5" s="12"/>
      <c r="W5" s="82"/>
      <c r="X5" s="83"/>
    </row>
    <row r="6" ht="40.5" customHeight="1" spans="1:24">
      <c r="A6" s="19"/>
      <c r="B6" s="30" t="s">
        <v>55</v>
      </c>
      <c r="C6" s="10" t="s">
        <v>58</v>
      </c>
      <c r="D6" s="79" t="s">
        <v>602</v>
      </c>
      <c r="E6" s="49" t="s">
        <v>617</v>
      </c>
      <c r="F6" s="49" t="s">
        <v>618</v>
      </c>
      <c r="G6" s="49" t="s">
        <v>619</v>
      </c>
      <c r="H6" s="49" t="s">
        <v>620</v>
      </c>
      <c r="I6" s="49" t="s">
        <v>621</v>
      </c>
      <c r="J6" s="49" t="s">
        <v>622</v>
      </c>
      <c r="K6" s="49" t="s">
        <v>623</v>
      </c>
      <c r="L6" s="49" t="s">
        <v>624</v>
      </c>
      <c r="M6" s="49" t="s">
        <v>625</v>
      </c>
      <c r="N6" s="49" t="s">
        <v>626</v>
      </c>
      <c r="O6" s="49" t="s">
        <v>627</v>
      </c>
      <c r="P6" s="49" t="s">
        <v>628</v>
      </c>
      <c r="Q6" s="49" t="s">
        <v>629</v>
      </c>
      <c r="R6" s="49" t="s">
        <v>630</v>
      </c>
      <c r="S6" s="49" t="s">
        <v>631</v>
      </c>
      <c r="T6" s="49" t="s">
        <v>632</v>
      </c>
      <c r="U6" s="49" t="s">
        <v>633</v>
      </c>
      <c r="V6" s="49" t="s">
        <v>634</v>
      </c>
      <c r="W6" s="49" t="s">
        <v>635</v>
      </c>
      <c r="X6" s="84" t="s">
        <v>636</v>
      </c>
    </row>
    <row r="7" ht="19.5" customHeight="1" spans="1:24">
      <c r="A7" s="20">
        <v>1</v>
      </c>
      <c r="B7" s="20">
        <v>2</v>
      </c>
      <c r="C7" s="20">
        <v>3</v>
      </c>
      <c r="D7" s="80">
        <v>4</v>
      </c>
      <c r="E7" s="37">
        <v>5</v>
      </c>
      <c r="F7" s="20">
        <v>6</v>
      </c>
      <c r="G7" s="20">
        <v>7</v>
      </c>
      <c r="H7" s="80">
        <v>8</v>
      </c>
      <c r="I7" s="20">
        <v>9</v>
      </c>
      <c r="J7" s="20">
        <v>10</v>
      </c>
      <c r="K7" s="20">
        <v>11</v>
      </c>
      <c r="L7" s="80">
        <v>12</v>
      </c>
      <c r="M7" s="20">
        <v>13</v>
      </c>
      <c r="N7" s="20">
        <v>14</v>
      </c>
      <c r="O7" s="20">
        <v>15</v>
      </c>
      <c r="P7" s="80">
        <v>16</v>
      </c>
      <c r="Q7" s="20">
        <v>17</v>
      </c>
      <c r="R7" s="20">
        <v>18</v>
      </c>
      <c r="S7" s="20">
        <v>19</v>
      </c>
      <c r="T7" s="80">
        <v>20</v>
      </c>
      <c r="U7" s="80">
        <v>21</v>
      </c>
      <c r="V7" s="80">
        <v>22</v>
      </c>
      <c r="W7" s="37">
        <v>23</v>
      </c>
      <c r="X7" s="37">
        <v>24</v>
      </c>
    </row>
    <row r="8" ht="19.5" customHeight="1" spans="1:24">
      <c r="A8" s="31"/>
      <c r="B8" s="81"/>
      <c r="C8" s="81"/>
      <c r="D8" s="81"/>
      <c r="E8" s="81"/>
      <c r="F8" s="81"/>
      <c r="G8" s="81"/>
      <c r="H8" s="81"/>
      <c r="I8" s="81"/>
      <c r="J8" s="81"/>
      <c r="K8" s="81"/>
      <c r="L8" s="81"/>
      <c r="M8" s="81"/>
      <c r="N8" s="81"/>
      <c r="O8" s="81"/>
      <c r="P8" s="81"/>
      <c r="Q8" s="81"/>
      <c r="R8" s="81"/>
      <c r="S8" s="81"/>
      <c r="T8" s="81"/>
      <c r="U8" s="81"/>
      <c r="V8" s="81"/>
      <c r="W8" s="81"/>
      <c r="X8" s="81"/>
    </row>
    <row r="9" ht="19.5" customHeight="1" spans="1:24">
      <c r="A9" s="70"/>
      <c r="B9" s="81"/>
      <c r="C9" s="81"/>
      <c r="D9" s="81"/>
      <c r="E9" s="81"/>
      <c r="F9" s="81"/>
      <c r="G9" s="81"/>
      <c r="H9" s="81"/>
      <c r="I9" s="81"/>
      <c r="J9" s="81"/>
      <c r="K9" s="81"/>
      <c r="L9" s="81"/>
      <c r="M9" s="81"/>
      <c r="N9" s="81"/>
      <c r="O9" s="81"/>
      <c r="P9" s="81"/>
      <c r="Q9" s="81"/>
      <c r="R9" s="81"/>
      <c r="S9" s="81"/>
      <c r="T9" s="81"/>
      <c r="U9" s="81"/>
      <c r="V9" s="81"/>
      <c r="W9" s="81"/>
      <c r="X9" s="81"/>
    </row>
  </sheetData>
  <mergeCells count="5">
    <mergeCell ref="A3:X3"/>
    <mergeCell ref="A4:I4"/>
    <mergeCell ref="B5:D5"/>
    <mergeCell ref="E5:X5"/>
    <mergeCell ref="A5:A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pane ySplit="1" topLeftCell="A2" activePane="bottomLeft" state="frozen"/>
      <selection/>
      <selection pane="bottomLeft" activeCell="A5" sqref="A5"/>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customHeight="1" spans="1:10">
      <c r="A1" s="1"/>
      <c r="B1" s="1"/>
      <c r="C1" s="1"/>
      <c r="D1" s="1"/>
      <c r="E1" s="1"/>
      <c r="F1" s="1"/>
      <c r="G1" s="1"/>
      <c r="H1" s="1"/>
      <c r="I1" s="1"/>
      <c r="J1" s="1"/>
    </row>
    <row r="2" ht="16.5" customHeight="1" spans="10:10">
      <c r="J2" s="3" t="s">
        <v>637</v>
      </c>
    </row>
    <row r="3" ht="41.25" customHeight="1" spans="1:10">
      <c r="A3" s="66" t="str">
        <f>"2026"&amp;"年县对下转移支付绩效目标表"</f>
        <v>2026年县对下转移支付绩效目标表</v>
      </c>
      <c r="B3" s="4"/>
      <c r="C3" s="4"/>
      <c r="D3" s="4"/>
      <c r="E3" s="4"/>
      <c r="F3" s="67"/>
      <c r="G3" s="4"/>
      <c r="H3" s="67"/>
      <c r="I3" s="67"/>
      <c r="J3" s="4"/>
    </row>
    <row r="4" ht="17.25" customHeight="1" spans="1:1">
      <c r="A4" s="5" t="str">
        <f>"单位名称："&amp;"寻甸回族彝族自治县人民政府塘子街道办事处"</f>
        <v>单位名称：寻甸回族彝族自治县人民政府塘子街道办事处</v>
      </c>
    </row>
    <row r="5" ht="44.25" customHeight="1" spans="1:10">
      <c r="A5" s="68" t="s">
        <v>615</v>
      </c>
      <c r="B5" s="68" t="s">
        <v>490</v>
      </c>
      <c r="C5" s="68" t="s">
        <v>491</v>
      </c>
      <c r="D5" s="68" t="s">
        <v>492</v>
      </c>
      <c r="E5" s="68" t="s">
        <v>493</v>
      </c>
      <c r="F5" s="69" t="s">
        <v>494</v>
      </c>
      <c r="G5" s="68" t="s">
        <v>495</v>
      </c>
      <c r="H5" s="69" t="s">
        <v>496</v>
      </c>
      <c r="I5" s="69" t="s">
        <v>497</v>
      </c>
      <c r="J5" s="68" t="s">
        <v>498</v>
      </c>
    </row>
    <row r="6" ht="14.25" customHeight="1" spans="1:10">
      <c r="A6" s="68">
        <v>1</v>
      </c>
      <c r="B6" s="68">
        <v>2</v>
      </c>
      <c r="C6" s="68">
        <v>3</v>
      </c>
      <c r="D6" s="68">
        <v>4</v>
      </c>
      <c r="E6" s="68">
        <v>5</v>
      </c>
      <c r="F6" s="69">
        <v>6</v>
      </c>
      <c r="G6" s="68">
        <v>7</v>
      </c>
      <c r="H6" s="69">
        <v>8</v>
      </c>
      <c r="I6" s="69">
        <v>9</v>
      </c>
      <c r="J6" s="68">
        <v>10</v>
      </c>
    </row>
    <row r="7" ht="42" customHeight="1" spans="1:10">
      <c r="A7" s="31"/>
      <c r="B7" s="70"/>
      <c r="C7" s="70"/>
      <c r="D7" s="70"/>
      <c r="E7" s="71"/>
      <c r="F7" s="72"/>
      <c r="G7" s="71"/>
      <c r="H7" s="72"/>
      <c r="I7" s="72"/>
      <c r="J7" s="71"/>
    </row>
    <row r="8" ht="42" customHeight="1" spans="1:10">
      <c r="A8" s="31"/>
      <c r="B8" s="21"/>
      <c r="C8" s="21"/>
      <c r="D8" s="21"/>
      <c r="E8" s="31"/>
      <c r="F8" s="21"/>
      <c r="G8" s="31"/>
      <c r="H8" s="21"/>
      <c r="I8" s="21"/>
      <c r="J8" s="31"/>
    </row>
  </sheetData>
  <mergeCells count="2">
    <mergeCell ref="A3:J3"/>
    <mergeCell ref="A4:H4"/>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pane ySplit="1" topLeftCell="A2" activePane="bottomLeft" state="frozen"/>
      <selection/>
      <selection pane="bottomLeft" activeCell="A5" sqref="A5:A6"/>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1"/>
      <c r="B1" s="1"/>
      <c r="C1" s="1"/>
      <c r="D1" s="1"/>
      <c r="E1" s="1"/>
      <c r="F1" s="1"/>
      <c r="G1" s="1"/>
      <c r="H1" s="1"/>
      <c r="I1" s="1"/>
    </row>
    <row r="2" customHeight="1" spans="1:9">
      <c r="A2" s="39" t="s">
        <v>638</v>
      </c>
      <c r="B2" s="40"/>
      <c r="C2" s="40"/>
      <c r="D2" s="41"/>
      <c r="E2" s="41"/>
      <c r="F2" s="41"/>
      <c r="G2" s="40"/>
      <c r="H2" s="40"/>
      <c r="I2" s="41"/>
    </row>
    <row r="3" ht="41.25" customHeight="1" spans="1:9">
      <c r="A3" s="42" t="str">
        <f>"2026"&amp;"年新增资产配置预算表"</f>
        <v>2026年新增资产配置预算表</v>
      </c>
      <c r="B3" s="43"/>
      <c r="C3" s="43"/>
      <c r="D3" s="44"/>
      <c r="E3" s="44"/>
      <c r="F3" s="44"/>
      <c r="G3" s="43"/>
      <c r="H3" s="43"/>
      <c r="I3" s="44"/>
    </row>
    <row r="4" customHeight="1" spans="1:9">
      <c r="A4" s="45" t="str">
        <f>"单位名称："&amp;"寻甸回族彝族自治县人民政府塘子街道办事处"</f>
        <v>单位名称：寻甸回族彝族自治县人民政府塘子街道办事处</v>
      </c>
      <c r="B4" s="46"/>
      <c r="C4" s="46"/>
      <c r="D4" s="47"/>
      <c r="F4" s="44"/>
      <c r="G4" s="43"/>
      <c r="H4" s="43"/>
      <c r="I4" s="65" t="s">
        <v>1</v>
      </c>
    </row>
    <row r="5" ht="28.5" customHeight="1" spans="1:9">
      <c r="A5" s="48" t="s">
        <v>283</v>
      </c>
      <c r="B5" s="49" t="s">
        <v>284</v>
      </c>
      <c r="C5" s="50" t="s">
        <v>639</v>
      </c>
      <c r="D5" s="48" t="s">
        <v>640</v>
      </c>
      <c r="E5" s="48" t="s">
        <v>641</v>
      </c>
      <c r="F5" s="48" t="s">
        <v>642</v>
      </c>
      <c r="G5" s="49" t="s">
        <v>643</v>
      </c>
      <c r="H5" s="37"/>
      <c r="I5" s="48"/>
    </row>
    <row r="6" ht="21" customHeight="1" spans="1:9">
      <c r="A6" s="50"/>
      <c r="B6" s="51"/>
      <c r="C6" s="51"/>
      <c r="D6" s="52"/>
      <c r="E6" s="51"/>
      <c r="F6" s="51"/>
      <c r="G6" s="49" t="s">
        <v>600</v>
      </c>
      <c r="H6" s="49" t="s">
        <v>644</v>
      </c>
      <c r="I6" s="49" t="s">
        <v>645</v>
      </c>
    </row>
    <row r="7" ht="17.25" customHeight="1" spans="1:9">
      <c r="A7" s="53" t="s">
        <v>82</v>
      </c>
      <c r="B7" s="54"/>
      <c r="C7" s="55" t="s">
        <v>83</v>
      </c>
      <c r="D7" s="53" t="s">
        <v>263</v>
      </c>
      <c r="E7" s="56" t="s">
        <v>264</v>
      </c>
      <c r="F7" s="53" t="s">
        <v>265</v>
      </c>
      <c r="G7" s="55" t="s">
        <v>266</v>
      </c>
      <c r="H7" s="57" t="s">
        <v>84</v>
      </c>
      <c r="I7" s="56" t="s">
        <v>85</v>
      </c>
    </row>
    <row r="8" ht="19.5" customHeight="1" spans="1:9">
      <c r="A8" s="58"/>
      <c r="B8" s="33"/>
      <c r="C8" s="33"/>
      <c r="D8" s="31"/>
      <c r="E8" s="21"/>
      <c r="F8" s="57"/>
      <c r="G8" s="59"/>
      <c r="H8" s="60"/>
      <c r="I8" s="60"/>
    </row>
    <row r="9" ht="19.5" customHeight="1" spans="1:9">
      <c r="A9" s="61" t="s">
        <v>55</v>
      </c>
      <c r="B9" s="62"/>
      <c r="C9" s="62"/>
      <c r="D9" s="63"/>
      <c r="E9" s="64"/>
      <c r="F9" s="64"/>
      <c r="G9" s="59"/>
      <c r="H9" s="60"/>
      <c r="I9" s="60"/>
    </row>
  </sheetData>
  <mergeCells count="11">
    <mergeCell ref="A2:I2"/>
    <mergeCell ref="A3:I3"/>
    <mergeCell ref="A4:C4"/>
    <mergeCell ref="G5:I5"/>
    <mergeCell ref="A9:F9"/>
    <mergeCell ref="A5:A6"/>
    <mergeCell ref="B5:B6"/>
    <mergeCell ref="C5:C6"/>
    <mergeCell ref="D5:D6"/>
    <mergeCell ref="E5:E6"/>
    <mergeCell ref="F5:F6"/>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tabSelected="1" workbookViewId="0">
      <pane ySplit="1" topLeftCell="A2" activePane="bottomLeft" state="frozen"/>
      <selection/>
      <selection pane="bottomLeft" activeCell="D17" sqref="D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A1" s="1"/>
      <c r="B1" s="1"/>
      <c r="C1" s="1"/>
      <c r="D1" s="1"/>
      <c r="E1" s="1"/>
      <c r="F1" s="1"/>
      <c r="G1" s="1"/>
      <c r="H1" s="1"/>
      <c r="I1" s="1"/>
      <c r="J1" s="1"/>
      <c r="K1" s="1"/>
    </row>
    <row r="2" customHeight="1" spans="4:11">
      <c r="D2" s="2"/>
      <c r="E2" s="2"/>
      <c r="F2" s="2"/>
      <c r="G2" s="2"/>
      <c r="K2" s="3" t="s">
        <v>646</v>
      </c>
    </row>
    <row r="3" ht="41.25" customHeight="1" spans="1:11">
      <c r="A3" s="4" t="str">
        <f>"2026"&amp;"年上级转移支付补助项目支出预算表"</f>
        <v>2026年上级转移支付补助项目支出预算表</v>
      </c>
      <c r="B3" s="4"/>
      <c r="C3" s="4"/>
      <c r="D3" s="4"/>
      <c r="E3" s="4"/>
      <c r="F3" s="4"/>
      <c r="G3" s="4"/>
      <c r="H3" s="4"/>
      <c r="I3" s="4"/>
      <c r="J3" s="4"/>
      <c r="K3" s="4"/>
    </row>
    <row r="4" ht="13.5" customHeight="1" spans="1:11">
      <c r="A4" s="5" t="str">
        <f>"单位名称："&amp;"寻甸回族彝族自治县人民政府塘子街道办事处"</f>
        <v>单位名称：寻甸回族彝族自治县人民政府塘子街道办事处</v>
      </c>
      <c r="B4" s="6"/>
      <c r="C4" s="6"/>
      <c r="D4" s="6"/>
      <c r="E4" s="6"/>
      <c r="F4" s="6"/>
      <c r="G4" s="6"/>
      <c r="H4" s="7"/>
      <c r="I4" s="7"/>
      <c r="J4" s="7"/>
      <c r="K4" s="8" t="s">
        <v>1</v>
      </c>
    </row>
    <row r="5" ht="21.75" customHeight="1" spans="1:11">
      <c r="A5" s="9" t="s">
        <v>376</v>
      </c>
      <c r="B5" s="9" t="s">
        <v>286</v>
      </c>
      <c r="C5" s="9" t="s">
        <v>377</v>
      </c>
      <c r="D5" s="10" t="s">
        <v>287</v>
      </c>
      <c r="E5" s="10" t="s">
        <v>288</v>
      </c>
      <c r="F5" s="10" t="s">
        <v>378</v>
      </c>
      <c r="G5" s="10" t="s">
        <v>379</v>
      </c>
      <c r="H5" s="29" t="s">
        <v>55</v>
      </c>
      <c r="I5" s="11" t="s">
        <v>647</v>
      </c>
      <c r="J5" s="12"/>
      <c r="K5" s="13"/>
    </row>
    <row r="6" ht="21.75" customHeight="1" spans="1:11">
      <c r="A6" s="14"/>
      <c r="B6" s="14"/>
      <c r="C6" s="14"/>
      <c r="D6" s="15"/>
      <c r="E6" s="15"/>
      <c r="F6" s="15"/>
      <c r="G6" s="15"/>
      <c r="H6" s="30"/>
      <c r="I6" s="10" t="s">
        <v>58</v>
      </c>
      <c r="J6" s="10" t="s">
        <v>59</v>
      </c>
      <c r="K6" s="10" t="s">
        <v>60</v>
      </c>
    </row>
    <row r="7" ht="40.5" customHeight="1" spans="1:11">
      <c r="A7" s="17"/>
      <c r="B7" s="17"/>
      <c r="C7" s="17"/>
      <c r="D7" s="18"/>
      <c r="E7" s="18"/>
      <c r="F7" s="18"/>
      <c r="G7" s="18"/>
      <c r="H7" s="19"/>
      <c r="I7" s="18" t="s">
        <v>57</v>
      </c>
      <c r="J7" s="18"/>
      <c r="K7" s="18"/>
    </row>
    <row r="8" ht="15" customHeight="1" spans="1:11">
      <c r="A8" s="20">
        <v>1</v>
      </c>
      <c r="B8" s="20">
        <v>2</v>
      </c>
      <c r="C8" s="20">
        <v>3</v>
      </c>
      <c r="D8" s="20">
        <v>4</v>
      </c>
      <c r="E8" s="20">
        <v>5</v>
      </c>
      <c r="F8" s="20">
        <v>6</v>
      </c>
      <c r="G8" s="20">
        <v>7</v>
      </c>
      <c r="H8" s="20">
        <v>8</v>
      </c>
      <c r="I8" s="20">
        <v>9</v>
      </c>
      <c r="J8" s="37">
        <v>10</v>
      </c>
      <c r="K8" s="37">
        <v>11</v>
      </c>
    </row>
    <row r="9" ht="18.75" customHeight="1" spans="1:11">
      <c r="A9" s="31"/>
      <c r="B9" s="21" t="s">
        <v>488</v>
      </c>
      <c r="C9" s="31"/>
      <c r="D9" s="31"/>
      <c r="E9" s="31"/>
      <c r="F9" s="31"/>
      <c r="G9" s="31"/>
      <c r="H9" s="32">
        <v>70000</v>
      </c>
      <c r="I9" s="38">
        <v>70000</v>
      </c>
      <c r="J9" s="38"/>
      <c r="K9" s="32"/>
    </row>
    <row r="10" ht="18.75" customHeight="1" spans="1:11">
      <c r="A10" s="31" t="s">
        <v>406</v>
      </c>
      <c r="B10" s="21" t="s">
        <v>488</v>
      </c>
      <c r="C10" s="31" t="s">
        <v>70</v>
      </c>
      <c r="D10" s="31" t="s">
        <v>192</v>
      </c>
      <c r="E10" s="31" t="s">
        <v>193</v>
      </c>
      <c r="F10" s="31" t="s">
        <v>409</v>
      </c>
      <c r="G10" s="31" t="s">
        <v>410</v>
      </c>
      <c r="H10" s="32">
        <v>70000</v>
      </c>
      <c r="I10" s="38">
        <v>70000</v>
      </c>
      <c r="J10" s="38"/>
      <c r="K10" s="32"/>
    </row>
    <row r="11" ht="18.75" customHeight="1" spans="1:11">
      <c r="A11" s="31"/>
      <c r="B11" s="21" t="s">
        <v>486</v>
      </c>
      <c r="C11" s="31"/>
      <c r="D11" s="31"/>
      <c r="E11" s="31"/>
      <c r="F11" s="31"/>
      <c r="G11" s="31"/>
      <c r="H11" s="32">
        <v>1000000</v>
      </c>
      <c r="I11" s="38">
        <v>1000000</v>
      </c>
      <c r="J11" s="38"/>
      <c r="K11" s="32"/>
    </row>
    <row r="12" ht="18.75" customHeight="1" spans="1:11">
      <c r="A12" s="33" t="s">
        <v>406</v>
      </c>
      <c r="B12" s="21" t="s">
        <v>486</v>
      </c>
      <c r="C12" s="21" t="s">
        <v>70</v>
      </c>
      <c r="D12" s="21" t="s">
        <v>202</v>
      </c>
      <c r="E12" s="21" t="s">
        <v>203</v>
      </c>
      <c r="F12" s="21" t="s">
        <v>409</v>
      </c>
      <c r="G12" s="21" t="s">
        <v>410</v>
      </c>
      <c r="H12" s="25">
        <v>1000000</v>
      </c>
      <c r="I12" s="25">
        <v>1000000</v>
      </c>
      <c r="J12" s="25"/>
      <c r="K12" s="32"/>
    </row>
    <row r="13" ht="18.75" customHeight="1" spans="1:11">
      <c r="A13" s="34" t="s">
        <v>273</v>
      </c>
      <c r="B13" s="35"/>
      <c r="C13" s="35"/>
      <c r="D13" s="35"/>
      <c r="E13" s="35"/>
      <c r="F13" s="35"/>
      <c r="G13" s="36"/>
      <c r="H13" s="25">
        <v>1070000</v>
      </c>
      <c r="I13" s="25">
        <v>1070000</v>
      </c>
      <c r="J13" s="25"/>
      <c r="K13" s="32"/>
    </row>
  </sheetData>
  <mergeCells count="15">
    <mergeCell ref="A3:K3"/>
    <mergeCell ref="A4:G4"/>
    <mergeCell ref="I5:K5"/>
    <mergeCell ref="A13:G13"/>
    <mergeCell ref="A5:A7"/>
    <mergeCell ref="B5:B7"/>
    <mergeCell ref="C5:C7"/>
    <mergeCell ref="D5:D7"/>
    <mergeCell ref="E5:E7"/>
    <mergeCell ref="F5:F7"/>
    <mergeCell ref="G5:G7"/>
    <mergeCell ref="H5:H7"/>
    <mergeCell ref="I6:I7"/>
    <mergeCell ref="J6:J7"/>
    <mergeCell ref="K6:K7"/>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workbookViewId="0">
      <pane ySplit="1" topLeftCell="A2" activePane="bottomLeft" state="frozen"/>
      <selection/>
      <selection pane="bottomLeft" activeCell="E27" sqref="E27"/>
    </sheetView>
  </sheetViews>
  <sheetFormatPr defaultColWidth="9.14166666666667" defaultRowHeight="14.25" customHeight="1" outlineLevelCol="6"/>
  <cols>
    <col min="1" max="1" width="35.2833333333333" customWidth="1"/>
    <col min="2" max="4" width="28" customWidth="1"/>
    <col min="5" max="7" width="23.85" customWidth="1"/>
  </cols>
  <sheetData>
    <row r="1" customHeight="1" spans="1:7">
      <c r="A1" s="1"/>
      <c r="B1" s="1"/>
      <c r="C1" s="1"/>
      <c r="D1" s="1"/>
      <c r="E1" s="1"/>
      <c r="F1" s="1"/>
      <c r="G1" s="1"/>
    </row>
    <row r="2" ht="13.5" customHeight="1" spans="4:7">
      <c r="D2" s="2"/>
      <c r="G2" s="3" t="s">
        <v>648</v>
      </c>
    </row>
    <row r="3" ht="41.25" customHeight="1" spans="1:7">
      <c r="A3" s="4" t="str">
        <f>"2026"&amp;"年部门项目中期规划预算表"</f>
        <v>2026年部门项目中期规划预算表</v>
      </c>
      <c r="B3" s="4"/>
      <c r="C3" s="4"/>
      <c r="D3" s="4"/>
      <c r="E3" s="4"/>
      <c r="F3" s="4"/>
      <c r="G3" s="4"/>
    </row>
    <row r="4" ht="13.5" customHeight="1" spans="1:7">
      <c r="A4" s="5" t="str">
        <f>"单位名称："&amp;""</f>
        <v>单位名称：</v>
      </c>
      <c r="B4" s="6"/>
      <c r="C4" s="6"/>
      <c r="D4" s="6"/>
      <c r="E4" s="7"/>
      <c r="F4" s="7"/>
      <c r="G4" s="8" t="s">
        <v>1</v>
      </c>
    </row>
    <row r="5" ht="21.75" customHeight="1" spans="1:7">
      <c r="A5" s="9" t="s">
        <v>377</v>
      </c>
      <c r="B5" s="9" t="s">
        <v>376</v>
      </c>
      <c r="C5" s="9" t="s">
        <v>286</v>
      </c>
      <c r="D5" s="10" t="s">
        <v>649</v>
      </c>
      <c r="E5" s="11" t="s">
        <v>58</v>
      </c>
      <c r="F5" s="12"/>
      <c r="G5" s="13"/>
    </row>
    <row r="6" ht="21.75" customHeight="1" spans="1:7">
      <c r="A6" s="14"/>
      <c r="B6" s="14"/>
      <c r="C6" s="14"/>
      <c r="D6" s="15"/>
      <c r="E6" s="16" t="str">
        <f>"2026"&amp;"年"</f>
        <v>2026年</v>
      </c>
      <c r="F6" s="10" t="str">
        <f>("2027")&amp;"年"</f>
        <v>2027年</v>
      </c>
      <c r="G6" s="10" t="str">
        <f>("2028")&amp;"年"</f>
        <v>2028年</v>
      </c>
    </row>
    <row r="7" ht="40.5" customHeight="1" spans="1:7">
      <c r="A7" s="17"/>
      <c r="B7" s="17"/>
      <c r="C7" s="17"/>
      <c r="D7" s="18"/>
      <c r="E7" s="19"/>
      <c r="F7" s="18" t="s">
        <v>57</v>
      </c>
      <c r="G7" s="18"/>
    </row>
    <row r="8" ht="15" customHeight="1" spans="1:7">
      <c r="A8" s="20">
        <v>1</v>
      </c>
      <c r="B8" s="20">
        <v>2</v>
      </c>
      <c r="C8" s="20">
        <v>3</v>
      </c>
      <c r="D8" s="20">
        <v>4</v>
      </c>
      <c r="E8" s="20">
        <v>5</v>
      </c>
      <c r="F8" s="20">
        <v>6</v>
      </c>
      <c r="G8" s="20">
        <v>7</v>
      </c>
    </row>
    <row r="9" ht="17.25" customHeight="1" spans="1:7">
      <c r="A9" s="21"/>
      <c r="B9" s="22"/>
      <c r="C9" s="22"/>
      <c r="D9" s="23"/>
      <c r="E9" s="24">
        <v>4816652</v>
      </c>
      <c r="F9" s="25"/>
      <c r="G9" s="25"/>
    </row>
    <row r="10" ht="17.25" customHeight="1" spans="1:7">
      <c r="A10" s="21"/>
      <c r="B10" s="23" t="s">
        <v>650</v>
      </c>
      <c r="C10" s="23" t="s">
        <v>384</v>
      </c>
      <c r="D10" s="23" t="s">
        <v>651</v>
      </c>
      <c r="E10" s="24">
        <v>96000</v>
      </c>
      <c r="F10" s="25"/>
      <c r="G10" s="25"/>
    </row>
    <row r="11" ht="17.25" customHeight="1" spans="1:7">
      <c r="A11" s="21"/>
      <c r="B11" s="23" t="s">
        <v>650</v>
      </c>
      <c r="C11" s="23" t="s">
        <v>386</v>
      </c>
      <c r="D11" s="23" t="s">
        <v>651</v>
      </c>
      <c r="E11" s="24">
        <v>345600</v>
      </c>
      <c r="F11" s="25"/>
      <c r="G11" s="25"/>
    </row>
    <row r="12" ht="17.25" customHeight="1" spans="1:7">
      <c r="A12" s="21"/>
      <c r="B12" s="23" t="s">
        <v>650</v>
      </c>
      <c r="C12" s="23" t="s">
        <v>388</v>
      </c>
      <c r="D12" s="23" t="s">
        <v>651</v>
      </c>
      <c r="E12" s="24">
        <v>24972</v>
      </c>
      <c r="F12" s="25"/>
      <c r="G12" s="25"/>
    </row>
    <row r="13" ht="17.25" customHeight="1" spans="1:7">
      <c r="A13" s="21"/>
      <c r="B13" s="23" t="s">
        <v>650</v>
      </c>
      <c r="C13" s="23" t="s">
        <v>390</v>
      </c>
      <c r="D13" s="23" t="s">
        <v>651</v>
      </c>
      <c r="E13" s="24">
        <v>1612800</v>
      </c>
      <c r="F13" s="25"/>
      <c r="G13" s="25"/>
    </row>
    <row r="14" ht="17.25" customHeight="1" spans="1:7">
      <c r="A14" s="21"/>
      <c r="B14" s="23" t="s">
        <v>650</v>
      </c>
      <c r="C14" s="23" t="s">
        <v>392</v>
      </c>
      <c r="D14" s="23" t="s">
        <v>651</v>
      </c>
      <c r="E14" s="24">
        <v>576000</v>
      </c>
      <c r="F14" s="25"/>
      <c r="G14" s="25"/>
    </row>
    <row r="15" ht="17.25" customHeight="1" spans="1:7">
      <c r="A15" s="21"/>
      <c r="B15" s="23" t="s">
        <v>650</v>
      </c>
      <c r="C15" s="23" t="s">
        <v>394</v>
      </c>
      <c r="D15" s="23" t="s">
        <v>651</v>
      </c>
      <c r="E15" s="24">
        <v>64512</v>
      </c>
      <c r="F15" s="25"/>
      <c r="G15" s="25"/>
    </row>
    <row r="16" ht="17.25" customHeight="1" spans="1:7">
      <c r="A16" s="21"/>
      <c r="B16" s="23" t="s">
        <v>650</v>
      </c>
      <c r="C16" s="23" t="s">
        <v>396</v>
      </c>
      <c r="D16" s="23" t="s">
        <v>651</v>
      </c>
      <c r="E16" s="24">
        <v>355368</v>
      </c>
      <c r="F16" s="25"/>
      <c r="G16" s="25"/>
    </row>
    <row r="17" ht="17.25" customHeight="1" spans="1:7">
      <c r="A17" s="21"/>
      <c r="B17" s="23" t="s">
        <v>650</v>
      </c>
      <c r="C17" s="23" t="s">
        <v>398</v>
      </c>
      <c r="D17" s="23" t="s">
        <v>651</v>
      </c>
      <c r="E17" s="24">
        <v>38400</v>
      </c>
      <c r="F17" s="25"/>
      <c r="G17" s="25"/>
    </row>
    <row r="18" ht="17.25" customHeight="1" spans="1:7">
      <c r="A18" s="21"/>
      <c r="B18" s="23" t="s">
        <v>652</v>
      </c>
      <c r="C18" s="23" t="s">
        <v>401</v>
      </c>
      <c r="D18" s="23" t="s">
        <v>651</v>
      </c>
      <c r="E18" s="24">
        <v>400000</v>
      </c>
      <c r="F18" s="25"/>
      <c r="G18" s="25"/>
    </row>
    <row r="19" ht="17.25" customHeight="1" spans="1:7">
      <c r="A19" s="21"/>
      <c r="B19" s="23" t="s">
        <v>652</v>
      </c>
      <c r="C19" s="23" t="s">
        <v>403</v>
      </c>
      <c r="D19" s="23" t="s">
        <v>651</v>
      </c>
      <c r="E19" s="24">
        <v>109000</v>
      </c>
      <c r="F19" s="25"/>
      <c r="G19" s="25"/>
    </row>
    <row r="20" ht="17.25" customHeight="1" spans="1:7">
      <c r="A20" s="21"/>
      <c r="B20" s="23" t="s">
        <v>652</v>
      </c>
      <c r="C20" s="23" t="s">
        <v>405</v>
      </c>
      <c r="D20" s="23" t="s">
        <v>651</v>
      </c>
      <c r="E20" s="24">
        <v>4000</v>
      </c>
      <c r="F20" s="25"/>
      <c r="G20" s="25"/>
    </row>
    <row r="21" ht="17.25" customHeight="1" spans="1:7">
      <c r="A21" s="21"/>
      <c r="B21" s="23" t="s">
        <v>653</v>
      </c>
      <c r="C21" s="23" t="s">
        <v>482</v>
      </c>
      <c r="D21" s="23" t="s">
        <v>651</v>
      </c>
      <c r="E21" s="24">
        <v>20000</v>
      </c>
      <c r="F21" s="25"/>
      <c r="G21" s="25"/>
    </row>
    <row r="22" ht="17.25" customHeight="1" spans="1:7">
      <c r="A22" s="21"/>
      <c r="B22" s="23" t="s">
        <v>653</v>
      </c>
      <c r="C22" s="23" t="s">
        <v>484</v>
      </c>
      <c r="D22" s="23" t="s">
        <v>651</v>
      </c>
      <c r="E22" s="24">
        <v>100000</v>
      </c>
      <c r="F22" s="25"/>
      <c r="G22" s="25"/>
    </row>
    <row r="23" ht="17.25" customHeight="1" spans="1:7">
      <c r="A23" s="21"/>
      <c r="B23" s="23" t="s">
        <v>653</v>
      </c>
      <c r="C23" s="23" t="s">
        <v>486</v>
      </c>
      <c r="D23" s="23" t="s">
        <v>651</v>
      </c>
      <c r="E23" s="24">
        <v>1000000</v>
      </c>
      <c r="F23" s="25"/>
      <c r="G23" s="25"/>
    </row>
    <row r="24" ht="17.25" customHeight="1" spans="1:7">
      <c r="A24" s="21"/>
      <c r="B24" s="23" t="s">
        <v>653</v>
      </c>
      <c r="C24" s="23" t="s">
        <v>488</v>
      </c>
      <c r="D24" s="23" t="s">
        <v>651</v>
      </c>
      <c r="E24" s="24">
        <v>70000</v>
      </c>
      <c r="F24" s="25"/>
      <c r="G24" s="25"/>
    </row>
    <row r="25" ht="18.75" customHeight="1" spans="1:7">
      <c r="A25" s="26" t="s">
        <v>55</v>
      </c>
      <c r="B25" s="27" t="s">
        <v>654</v>
      </c>
      <c r="C25" s="27"/>
      <c r="D25" s="28"/>
      <c r="E25" s="24">
        <v>4816652</v>
      </c>
      <c r="F25" s="25"/>
      <c r="G25" s="25"/>
    </row>
  </sheetData>
  <mergeCells count="11">
    <mergeCell ref="A3:G3"/>
    <mergeCell ref="A4:D4"/>
    <mergeCell ref="E5:G5"/>
    <mergeCell ref="A25:D25"/>
    <mergeCell ref="A5:A7"/>
    <mergeCell ref="B5:B7"/>
    <mergeCell ref="C5:C7"/>
    <mergeCell ref="D5:D7"/>
    <mergeCell ref="E6:E7"/>
    <mergeCell ref="F6:F7"/>
    <mergeCell ref="G6:G7"/>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GridLines="0" showZeros="0" workbookViewId="0">
      <pane ySplit="1" topLeftCell="A2" activePane="bottomLeft" state="frozen"/>
      <selection/>
      <selection pane="bottomLeft" activeCell="Q23" sqref="Q23"/>
    </sheetView>
  </sheetViews>
  <sheetFormatPr defaultColWidth="8.575" defaultRowHeight="12.75" customHeight="1"/>
  <cols>
    <col min="1" max="1" width="15.8916666666667" customWidth="1"/>
    <col min="2" max="2" width="35" customWidth="1"/>
    <col min="3" max="19" width="22" customWidth="1"/>
  </cols>
  <sheetData>
    <row r="1" customHeight="1" spans="1:19">
      <c r="A1" s="1"/>
      <c r="B1" s="1"/>
      <c r="C1" s="1"/>
      <c r="D1" s="1"/>
      <c r="E1" s="1"/>
      <c r="F1" s="1"/>
      <c r="G1" s="1"/>
      <c r="H1" s="1"/>
      <c r="I1" s="1"/>
      <c r="J1" s="1"/>
      <c r="K1" s="1"/>
      <c r="L1" s="1"/>
      <c r="M1" s="1"/>
      <c r="N1" s="1"/>
      <c r="O1" s="1"/>
      <c r="P1" s="1"/>
      <c r="Q1" s="1"/>
      <c r="R1" s="1"/>
      <c r="S1" s="1"/>
    </row>
    <row r="2" ht="17.25" customHeight="1" spans="1:1">
      <c r="A2" s="65" t="s">
        <v>52</v>
      </c>
    </row>
    <row r="3" ht="41.25" customHeight="1" spans="1:1">
      <c r="A3" s="42" t="str">
        <f>"2026"&amp;"年部门收入预算表"</f>
        <v>2026年部门收入预算表</v>
      </c>
    </row>
    <row r="4" ht="17.25" customHeight="1" spans="1:19">
      <c r="A4" s="45" t="str">
        <f>"单位名称：B9寻甸回族彝族自治县人民政府塘子街道办事处"</f>
        <v>单位名称：B9寻甸回族彝族自治县人民政府塘子街道办事处</v>
      </c>
      <c r="S4" s="47" t="s">
        <v>1</v>
      </c>
    </row>
    <row r="5" ht="21.75" customHeight="1" spans="1:19">
      <c r="A5" s="232" t="s">
        <v>53</v>
      </c>
      <c r="B5" s="233" t="s">
        <v>54</v>
      </c>
      <c r="C5" s="233" t="s">
        <v>55</v>
      </c>
      <c r="D5" s="234" t="s">
        <v>56</v>
      </c>
      <c r="E5" s="234"/>
      <c r="F5" s="234"/>
      <c r="G5" s="234"/>
      <c r="H5" s="234"/>
      <c r="I5" s="132"/>
      <c r="J5" s="234"/>
      <c r="K5" s="234"/>
      <c r="L5" s="234"/>
      <c r="M5" s="234"/>
      <c r="N5" s="241"/>
      <c r="O5" s="234" t="s">
        <v>45</v>
      </c>
      <c r="P5" s="234"/>
      <c r="Q5" s="234"/>
      <c r="R5" s="234"/>
      <c r="S5" s="241"/>
    </row>
    <row r="6" ht="27" customHeight="1" spans="1:19">
      <c r="A6" s="235"/>
      <c r="B6" s="236"/>
      <c r="C6" s="236"/>
      <c r="D6" s="236" t="s">
        <v>57</v>
      </c>
      <c r="E6" s="236" t="s">
        <v>58</v>
      </c>
      <c r="F6" s="236" t="s">
        <v>59</v>
      </c>
      <c r="G6" s="236" t="s">
        <v>60</v>
      </c>
      <c r="H6" s="236" t="s">
        <v>61</v>
      </c>
      <c r="I6" s="242" t="s">
        <v>62</v>
      </c>
      <c r="J6" s="243"/>
      <c r="K6" s="243"/>
      <c r="L6" s="243"/>
      <c r="M6" s="243"/>
      <c r="N6" s="244"/>
      <c r="O6" s="236" t="s">
        <v>57</v>
      </c>
      <c r="P6" s="236" t="s">
        <v>58</v>
      </c>
      <c r="Q6" s="236" t="s">
        <v>59</v>
      </c>
      <c r="R6" s="236" t="s">
        <v>60</v>
      </c>
      <c r="S6" s="236" t="s">
        <v>63</v>
      </c>
    </row>
    <row r="7" ht="30" customHeight="1" spans="1:19">
      <c r="A7" s="237"/>
      <c r="B7" s="107"/>
      <c r="C7" s="116"/>
      <c r="D7" s="116"/>
      <c r="E7" s="116"/>
      <c r="F7" s="116"/>
      <c r="G7" s="116"/>
      <c r="H7" s="116"/>
      <c r="I7" s="72" t="s">
        <v>57</v>
      </c>
      <c r="J7" s="244" t="s">
        <v>64</v>
      </c>
      <c r="K7" s="244" t="s">
        <v>65</v>
      </c>
      <c r="L7" s="244" t="s">
        <v>66</v>
      </c>
      <c r="M7" s="244" t="s">
        <v>67</v>
      </c>
      <c r="N7" s="244" t="s">
        <v>68</v>
      </c>
      <c r="O7" s="245"/>
      <c r="P7" s="245"/>
      <c r="Q7" s="245"/>
      <c r="R7" s="245"/>
      <c r="S7" s="116"/>
    </row>
    <row r="8" ht="15" customHeight="1" spans="1:19">
      <c r="A8" s="238">
        <v>1</v>
      </c>
      <c r="B8" s="238">
        <v>2</v>
      </c>
      <c r="C8" s="238">
        <v>3</v>
      </c>
      <c r="D8" s="238">
        <v>4</v>
      </c>
      <c r="E8" s="238">
        <v>5</v>
      </c>
      <c r="F8" s="238">
        <v>6</v>
      </c>
      <c r="G8" s="238">
        <v>7</v>
      </c>
      <c r="H8" s="238">
        <v>8</v>
      </c>
      <c r="I8" s="72">
        <v>9</v>
      </c>
      <c r="J8" s="238">
        <v>10</v>
      </c>
      <c r="K8" s="238">
        <v>11</v>
      </c>
      <c r="L8" s="238">
        <v>12</v>
      </c>
      <c r="M8" s="238">
        <v>13</v>
      </c>
      <c r="N8" s="238">
        <v>14</v>
      </c>
      <c r="O8" s="238">
        <v>15</v>
      </c>
      <c r="P8" s="238">
        <v>16</v>
      </c>
      <c r="Q8" s="238">
        <v>17</v>
      </c>
      <c r="R8" s="238">
        <v>18</v>
      </c>
      <c r="S8" s="238">
        <v>19</v>
      </c>
    </row>
    <row r="9" ht="18" customHeight="1" spans="1:19">
      <c r="A9" s="21" t="s">
        <v>69</v>
      </c>
      <c r="B9" s="21" t="s">
        <v>70</v>
      </c>
      <c r="C9" s="81">
        <v>24259733.09</v>
      </c>
      <c r="D9" s="81">
        <v>22497251.79</v>
      </c>
      <c r="E9" s="81">
        <v>22497251.79</v>
      </c>
      <c r="F9" s="81"/>
      <c r="G9" s="81"/>
      <c r="H9" s="81"/>
      <c r="I9" s="81"/>
      <c r="J9" s="81"/>
      <c r="K9" s="81"/>
      <c r="L9" s="81"/>
      <c r="M9" s="81"/>
      <c r="N9" s="81"/>
      <c r="O9" s="81">
        <v>1762481.3</v>
      </c>
      <c r="P9" s="81">
        <v>1746057.3</v>
      </c>
      <c r="Q9" s="81"/>
      <c r="R9" s="81">
        <v>16424</v>
      </c>
      <c r="S9" s="81"/>
    </row>
    <row r="10" ht="18" customHeight="1" spans="1:19">
      <c r="A10" s="239"/>
      <c r="B10" s="239"/>
      <c r="C10" s="81"/>
      <c r="D10" s="81"/>
      <c r="E10" s="81"/>
      <c r="F10" s="81"/>
      <c r="G10" s="81"/>
      <c r="H10" s="81"/>
      <c r="I10" s="81"/>
      <c r="J10" s="81"/>
      <c r="K10" s="81"/>
      <c r="L10" s="81"/>
      <c r="M10" s="81"/>
      <c r="N10" s="81"/>
      <c r="O10" s="81"/>
      <c r="P10" s="81"/>
      <c r="Q10" s="81"/>
      <c r="R10" s="81"/>
      <c r="S10" s="81"/>
    </row>
    <row r="11" ht="18" customHeight="1" spans="1:19">
      <c r="A11" s="239"/>
      <c r="B11" s="239"/>
      <c r="C11" s="81"/>
      <c r="D11" s="81"/>
      <c r="E11" s="81"/>
      <c r="F11" s="81"/>
      <c r="G11" s="81"/>
      <c r="H11" s="81"/>
      <c r="I11" s="81"/>
      <c r="J11" s="81"/>
      <c r="K11" s="81"/>
      <c r="L11" s="81"/>
      <c r="M11" s="81"/>
      <c r="N11" s="81"/>
      <c r="O11" s="81"/>
      <c r="P11" s="81"/>
      <c r="Q11" s="81"/>
      <c r="R11" s="81"/>
      <c r="S11" s="81"/>
    </row>
    <row r="12" ht="18" customHeight="1" spans="1:19">
      <c r="A12" s="239"/>
      <c r="B12" s="239"/>
      <c r="C12" s="81"/>
      <c r="D12" s="81"/>
      <c r="E12" s="81"/>
      <c r="F12" s="81"/>
      <c r="G12" s="81"/>
      <c r="H12" s="81"/>
      <c r="I12" s="81"/>
      <c r="J12" s="81"/>
      <c r="K12" s="81"/>
      <c r="L12" s="81"/>
      <c r="M12" s="81"/>
      <c r="N12" s="81"/>
      <c r="O12" s="81"/>
      <c r="P12" s="81"/>
      <c r="Q12" s="81"/>
      <c r="R12" s="81"/>
      <c r="S12" s="81"/>
    </row>
    <row r="13" ht="18" customHeight="1" spans="1:19">
      <c r="A13" s="50" t="s">
        <v>55</v>
      </c>
      <c r="B13" s="240"/>
      <c r="C13" s="81">
        <v>24259733.09</v>
      </c>
      <c r="D13" s="81">
        <v>22497251.79</v>
      </c>
      <c r="E13" s="81">
        <v>22497251.79</v>
      </c>
      <c r="F13" s="81"/>
      <c r="G13" s="81"/>
      <c r="H13" s="81"/>
      <c r="I13" s="81"/>
      <c r="J13" s="81"/>
      <c r="K13" s="81"/>
      <c r="L13" s="81"/>
      <c r="M13" s="81"/>
      <c r="N13" s="81"/>
      <c r="O13" s="81">
        <v>1762481.3</v>
      </c>
      <c r="P13" s="81">
        <v>1746057.3</v>
      </c>
      <c r="Q13" s="81"/>
      <c r="R13" s="81">
        <v>16424</v>
      </c>
      <c r="S13" s="81"/>
    </row>
  </sheetData>
  <mergeCells count="20">
    <mergeCell ref="A2:S2"/>
    <mergeCell ref="A3:S3"/>
    <mergeCell ref="A4:B4"/>
    <mergeCell ref="D5:N5"/>
    <mergeCell ref="O5:S5"/>
    <mergeCell ref="I6:N6"/>
    <mergeCell ref="A13:B13"/>
    <mergeCell ref="A5:A7"/>
    <mergeCell ref="B5:B7"/>
    <mergeCell ref="C5:C7"/>
    <mergeCell ref="D6:D7"/>
    <mergeCell ref="E6:E7"/>
    <mergeCell ref="F6:F7"/>
    <mergeCell ref="G6:G7"/>
    <mergeCell ref="H6:H7"/>
    <mergeCell ref="O6:O7"/>
    <mergeCell ref="P6:P7"/>
    <mergeCell ref="Q6:Q7"/>
    <mergeCell ref="R6:R7"/>
    <mergeCell ref="S6:S7"/>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75"/>
  <sheetViews>
    <sheetView showGridLines="0" showZeros="0" workbookViewId="0">
      <pane ySplit="1" topLeftCell="A2" activePane="bottomLeft" state="frozen"/>
      <selection/>
      <selection pane="bottomLeft" activeCell="D84" sqref="D8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customHeight="1" spans="1:15">
      <c r="A1" s="1"/>
      <c r="B1" s="1"/>
      <c r="C1" s="1"/>
      <c r="D1" s="1"/>
      <c r="E1" s="1"/>
      <c r="F1" s="1"/>
      <c r="G1" s="1"/>
      <c r="H1" s="1"/>
      <c r="I1" s="1"/>
      <c r="J1" s="1"/>
      <c r="K1" s="1"/>
      <c r="L1" s="1"/>
      <c r="M1" s="1"/>
      <c r="N1" s="1"/>
      <c r="O1" s="1"/>
    </row>
    <row r="2" ht="17.25" customHeight="1" spans="1:1">
      <c r="A2" s="47" t="s">
        <v>71</v>
      </c>
    </row>
    <row r="3" ht="41.25" customHeight="1" spans="1:1">
      <c r="A3" s="42" t="str">
        <f>"2026"&amp;"年部门支出预算表"</f>
        <v>2026年部门支出预算表</v>
      </c>
    </row>
    <row r="4" ht="17.25" customHeight="1" spans="1:15">
      <c r="A4" s="45" t="str">
        <f>"单位名称：寻甸回族彝族自治县人民政府塘子街道办事处"</f>
        <v>单位名称：寻甸回族彝族自治县人民政府塘子街道办事处</v>
      </c>
      <c r="O4" s="47" t="s">
        <v>1</v>
      </c>
    </row>
    <row r="5" ht="27" customHeight="1" spans="1:15">
      <c r="A5" s="220" t="s">
        <v>72</v>
      </c>
      <c r="B5" s="220" t="s">
        <v>73</v>
      </c>
      <c r="C5" s="220" t="s">
        <v>55</v>
      </c>
      <c r="D5" s="221" t="s">
        <v>58</v>
      </c>
      <c r="E5" s="222"/>
      <c r="F5" s="223"/>
      <c r="G5" s="224" t="s">
        <v>59</v>
      </c>
      <c r="H5" s="224" t="s">
        <v>60</v>
      </c>
      <c r="I5" s="224" t="s">
        <v>74</v>
      </c>
      <c r="J5" s="221" t="s">
        <v>62</v>
      </c>
      <c r="K5" s="222"/>
      <c r="L5" s="222"/>
      <c r="M5" s="222"/>
      <c r="N5" s="228"/>
      <c r="O5" s="229"/>
    </row>
    <row r="6" ht="42" customHeight="1" spans="1:15">
      <c r="A6" s="225"/>
      <c r="B6" s="225"/>
      <c r="C6" s="226"/>
      <c r="D6" s="227" t="s">
        <v>57</v>
      </c>
      <c r="E6" s="227" t="s">
        <v>75</v>
      </c>
      <c r="F6" s="227" t="s">
        <v>76</v>
      </c>
      <c r="G6" s="226"/>
      <c r="H6" s="226"/>
      <c r="I6" s="230"/>
      <c r="J6" s="227" t="s">
        <v>57</v>
      </c>
      <c r="K6" s="213" t="s">
        <v>77</v>
      </c>
      <c r="L6" s="213" t="s">
        <v>78</v>
      </c>
      <c r="M6" s="213" t="s">
        <v>79</v>
      </c>
      <c r="N6" s="213" t="s">
        <v>80</v>
      </c>
      <c r="O6" s="213" t="s">
        <v>81</v>
      </c>
    </row>
    <row r="7" ht="18" customHeight="1" spans="1:15">
      <c r="A7" s="53" t="s">
        <v>82</v>
      </c>
      <c r="B7" s="53" t="s">
        <v>83</v>
      </c>
      <c r="C7" s="53">
        <v>3</v>
      </c>
      <c r="D7" s="57">
        <v>4</v>
      </c>
      <c r="E7" s="57">
        <v>5</v>
      </c>
      <c r="F7" s="57">
        <v>6</v>
      </c>
      <c r="G7" s="57" t="s">
        <v>84</v>
      </c>
      <c r="H7" s="57" t="s">
        <v>85</v>
      </c>
      <c r="I7" s="57" t="s">
        <v>86</v>
      </c>
      <c r="J7" s="57" t="s">
        <v>87</v>
      </c>
      <c r="K7" s="57" t="s">
        <v>88</v>
      </c>
      <c r="L7" s="57" t="s">
        <v>89</v>
      </c>
      <c r="M7" s="57" t="s">
        <v>90</v>
      </c>
      <c r="N7" s="53" t="s">
        <v>91</v>
      </c>
      <c r="O7" s="57" t="s">
        <v>92</v>
      </c>
    </row>
    <row r="8" ht="18" customHeight="1" spans="1:15">
      <c r="A8" s="53" t="s">
        <v>93</v>
      </c>
      <c r="B8" s="53" t="s">
        <v>94</v>
      </c>
      <c r="C8" s="173">
        <v>4461163</v>
      </c>
      <c r="D8" s="173">
        <v>4461163</v>
      </c>
      <c r="E8" s="173">
        <v>4341163</v>
      </c>
      <c r="F8" s="173">
        <v>120000</v>
      </c>
      <c r="G8" s="173"/>
      <c r="H8" s="173"/>
      <c r="I8" s="173"/>
      <c r="J8" s="173"/>
      <c r="K8" s="173"/>
      <c r="L8" s="173"/>
      <c r="M8" s="173"/>
      <c r="N8" s="173"/>
      <c r="O8" s="173"/>
    </row>
    <row r="9" ht="18" customHeight="1" spans="1:15">
      <c r="A9" s="53" t="s">
        <v>95</v>
      </c>
      <c r="B9" s="53" t="s">
        <v>96</v>
      </c>
      <c r="C9" s="173">
        <v>129017</v>
      </c>
      <c r="D9" s="173">
        <v>129017</v>
      </c>
      <c r="E9" s="173">
        <v>129017</v>
      </c>
      <c r="F9" s="173"/>
      <c r="G9" s="173"/>
      <c r="H9" s="173"/>
      <c r="I9" s="173"/>
      <c r="J9" s="173"/>
      <c r="K9" s="173"/>
      <c r="L9" s="173"/>
      <c r="M9" s="173"/>
      <c r="N9" s="173"/>
      <c r="O9" s="173"/>
    </row>
    <row r="10" ht="18" customHeight="1" spans="1:15">
      <c r="A10" s="53" t="s">
        <v>97</v>
      </c>
      <c r="B10" s="53" t="s">
        <v>98</v>
      </c>
      <c r="C10" s="173">
        <v>6000</v>
      </c>
      <c r="D10" s="173">
        <v>6000</v>
      </c>
      <c r="E10" s="173">
        <v>6000</v>
      </c>
      <c r="F10" s="173"/>
      <c r="G10" s="173"/>
      <c r="H10" s="173"/>
      <c r="I10" s="173"/>
      <c r="J10" s="173"/>
      <c r="K10" s="173"/>
      <c r="L10" s="173"/>
      <c r="M10" s="173"/>
      <c r="N10" s="173"/>
      <c r="O10" s="173"/>
    </row>
    <row r="11" ht="18" customHeight="1" spans="1:15">
      <c r="A11" s="53" t="s">
        <v>99</v>
      </c>
      <c r="B11" s="53" t="s">
        <v>100</v>
      </c>
      <c r="C11" s="173">
        <v>113017</v>
      </c>
      <c r="D11" s="173">
        <v>113017</v>
      </c>
      <c r="E11" s="173">
        <v>113017</v>
      </c>
      <c r="F11" s="173"/>
      <c r="G11" s="173"/>
      <c r="H11" s="173"/>
      <c r="I11" s="173"/>
      <c r="J11" s="173"/>
      <c r="K11" s="173"/>
      <c r="L11" s="173"/>
      <c r="M11" s="173"/>
      <c r="N11" s="173"/>
      <c r="O11" s="173"/>
    </row>
    <row r="12" ht="18" customHeight="1" spans="1:15">
      <c r="A12" s="53" t="s">
        <v>101</v>
      </c>
      <c r="B12" s="53" t="s">
        <v>102</v>
      </c>
      <c r="C12" s="173">
        <v>10000</v>
      </c>
      <c r="D12" s="173">
        <v>10000</v>
      </c>
      <c r="E12" s="173">
        <v>10000</v>
      </c>
      <c r="F12" s="173"/>
      <c r="G12" s="173"/>
      <c r="H12" s="173"/>
      <c r="I12" s="173"/>
      <c r="J12" s="173"/>
      <c r="K12" s="173"/>
      <c r="L12" s="173"/>
      <c r="M12" s="173"/>
      <c r="N12" s="173"/>
      <c r="O12" s="173"/>
    </row>
    <row r="13" ht="18" customHeight="1" spans="1:15">
      <c r="A13" s="53" t="s">
        <v>103</v>
      </c>
      <c r="B13" s="53" t="s">
        <v>104</v>
      </c>
      <c r="C13" s="173">
        <v>4252146</v>
      </c>
      <c r="D13" s="173">
        <v>4252146</v>
      </c>
      <c r="E13" s="173">
        <v>4132146</v>
      </c>
      <c r="F13" s="173">
        <v>120000</v>
      </c>
      <c r="G13" s="173"/>
      <c r="H13" s="173"/>
      <c r="I13" s="173"/>
      <c r="J13" s="173"/>
      <c r="K13" s="173"/>
      <c r="L13" s="173"/>
      <c r="M13" s="173"/>
      <c r="N13" s="173"/>
      <c r="O13" s="173"/>
    </row>
    <row r="14" ht="18" customHeight="1" spans="1:15">
      <c r="A14" s="53" t="s">
        <v>105</v>
      </c>
      <c r="B14" s="53" t="s">
        <v>106</v>
      </c>
      <c r="C14" s="173">
        <v>4252146</v>
      </c>
      <c r="D14" s="173">
        <v>4252146</v>
      </c>
      <c r="E14" s="173">
        <v>4132146</v>
      </c>
      <c r="F14" s="173">
        <v>120000</v>
      </c>
      <c r="G14" s="173"/>
      <c r="H14" s="173"/>
      <c r="I14" s="173"/>
      <c r="J14" s="173"/>
      <c r="K14" s="173"/>
      <c r="L14" s="173"/>
      <c r="M14" s="173"/>
      <c r="N14" s="173"/>
      <c r="O14" s="173"/>
    </row>
    <row r="15" ht="18" customHeight="1" spans="1:15">
      <c r="A15" s="53" t="s">
        <v>107</v>
      </c>
      <c r="B15" s="53" t="s">
        <v>108</v>
      </c>
      <c r="C15" s="173">
        <v>80000</v>
      </c>
      <c r="D15" s="173">
        <v>80000</v>
      </c>
      <c r="E15" s="173">
        <v>80000</v>
      </c>
      <c r="F15" s="173"/>
      <c r="G15" s="173"/>
      <c r="H15" s="173"/>
      <c r="I15" s="173"/>
      <c r="J15" s="173"/>
      <c r="K15" s="173"/>
      <c r="L15" s="173"/>
      <c r="M15" s="173"/>
      <c r="N15" s="173"/>
      <c r="O15" s="173"/>
    </row>
    <row r="16" ht="18" customHeight="1" spans="1:15">
      <c r="A16" s="53" t="s">
        <v>109</v>
      </c>
      <c r="B16" s="53" t="s">
        <v>106</v>
      </c>
      <c r="C16" s="173">
        <v>80000</v>
      </c>
      <c r="D16" s="173">
        <v>80000</v>
      </c>
      <c r="E16" s="173">
        <v>80000</v>
      </c>
      <c r="F16" s="173"/>
      <c r="G16" s="173"/>
      <c r="H16" s="173"/>
      <c r="I16" s="173"/>
      <c r="J16" s="173"/>
      <c r="K16" s="173"/>
      <c r="L16" s="173"/>
      <c r="M16" s="173"/>
      <c r="N16" s="173"/>
      <c r="O16" s="173"/>
    </row>
    <row r="17" ht="18" customHeight="1" spans="1:15">
      <c r="A17" s="53" t="s">
        <v>110</v>
      </c>
      <c r="B17" s="53" t="s">
        <v>111</v>
      </c>
      <c r="C17" s="173">
        <v>10000</v>
      </c>
      <c r="D17" s="173">
        <v>10000</v>
      </c>
      <c r="E17" s="173">
        <v>10000</v>
      </c>
      <c r="F17" s="173"/>
      <c r="G17" s="173"/>
      <c r="H17" s="173"/>
      <c r="I17" s="173"/>
      <c r="J17" s="173"/>
      <c r="K17" s="173"/>
      <c r="L17" s="173"/>
      <c r="M17" s="173"/>
      <c r="N17" s="173"/>
      <c r="O17" s="173"/>
    </row>
    <row r="18" ht="18" customHeight="1" spans="1:15">
      <c r="A18" s="53" t="s">
        <v>112</v>
      </c>
      <c r="B18" s="53" t="s">
        <v>113</v>
      </c>
      <c r="C18" s="173">
        <v>10000</v>
      </c>
      <c r="D18" s="173">
        <v>10000</v>
      </c>
      <c r="E18" s="173">
        <v>10000</v>
      </c>
      <c r="F18" s="173"/>
      <c r="G18" s="173"/>
      <c r="H18" s="173"/>
      <c r="I18" s="173"/>
      <c r="J18" s="173"/>
      <c r="K18" s="173"/>
      <c r="L18" s="173"/>
      <c r="M18" s="173"/>
      <c r="N18" s="173"/>
      <c r="O18" s="173"/>
    </row>
    <row r="19" ht="18" customHeight="1" spans="1:15">
      <c r="A19" s="53" t="s">
        <v>114</v>
      </c>
      <c r="B19" s="53" t="s">
        <v>115</v>
      </c>
      <c r="C19" s="173">
        <v>10000</v>
      </c>
      <c r="D19" s="173">
        <v>10000</v>
      </c>
      <c r="E19" s="173">
        <v>10000</v>
      </c>
      <c r="F19" s="173"/>
      <c r="G19" s="173"/>
      <c r="H19" s="173"/>
      <c r="I19" s="173"/>
      <c r="J19" s="173"/>
      <c r="K19" s="173"/>
      <c r="L19" s="173"/>
      <c r="M19" s="173"/>
      <c r="N19" s="173"/>
      <c r="O19" s="173"/>
    </row>
    <row r="20" ht="18" customHeight="1" spans="1:15">
      <c r="A20" s="53" t="s">
        <v>116</v>
      </c>
      <c r="B20" s="53" t="s">
        <v>117</v>
      </c>
      <c r="C20" s="173">
        <v>290000</v>
      </c>
      <c r="D20" s="173">
        <v>290000</v>
      </c>
      <c r="E20" s="173"/>
      <c r="F20" s="173">
        <v>290000</v>
      </c>
      <c r="G20" s="173"/>
      <c r="H20" s="173"/>
      <c r="I20" s="173"/>
      <c r="J20" s="173"/>
      <c r="K20" s="173"/>
      <c r="L20" s="173"/>
      <c r="M20" s="173"/>
      <c r="N20" s="173"/>
      <c r="O20" s="173"/>
    </row>
    <row r="21" ht="18" customHeight="1" spans="1:15">
      <c r="A21" s="53" t="s">
        <v>118</v>
      </c>
      <c r="B21" s="53" t="s">
        <v>119</v>
      </c>
      <c r="C21" s="173">
        <v>180000</v>
      </c>
      <c r="D21" s="173">
        <v>180000</v>
      </c>
      <c r="E21" s="173"/>
      <c r="F21" s="173">
        <v>180000</v>
      </c>
      <c r="G21" s="173"/>
      <c r="H21" s="173"/>
      <c r="I21" s="173"/>
      <c r="J21" s="173"/>
      <c r="K21" s="173"/>
      <c r="L21" s="173"/>
      <c r="M21" s="173"/>
      <c r="N21" s="173"/>
      <c r="O21" s="173"/>
    </row>
    <row r="22" ht="18" customHeight="1" spans="1:15">
      <c r="A22" s="53" t="s">
        <v>120</v>
      </c>
      <c r="B22" s="53" t="s">
        <v>121</v>
      </c>
      <c r="C22" s="173">
        <v>160000</v>
      </c>
      <c r="D22" s="173">
        <v>160000</v>
      </c>
      <c r="E22" s="173"/>
      <c r="F22" s="173">
        <v>160000</v>
      </c>
      <c r="G22" s="173"/>
      <c r="H22" s="173"/>
      <c r="I22" s="173"/>
      <c r="J22" s="173"/>
      <c r="K22" s="173"/>
      <c r="L22" s="173"/>
      <c r="M22" s="173"/>
      <c r="N22" s="173"/>
      <c r="O22" s="173"/>
    </row>
    <row r="23" ht="18" customHeight="1" spans="1:15">
      <c r="A23" s="53" t="s">
        <v>122</v>
      </c>
      <c r="B23" s="53" t="s">
        <v>123</v>
      </c>
      <c r="C23" s="173">
        <v>20000</v>
      </c>
      <c r="D23" s="173">
        <v>20000</v>
      </c>
      <c r="E23" s="173"/>
      <c r="F23" s="173">
        <v>20000</v>
      </c>
      <c r="G23" s="173"/>
      <c r="H23" s="173"/>
      <c r="I23" s="173"/>
      <c r="J23" s="173"/>
      <c r="K23" s="173"/>
      <c r="L23" s="173"/>
      <c r="M23" s="173"/>
      <c r="N23" s="173"/>
      <c r="O23" s="173"/>
    </row>
    <row r="24" ht="18" customHeight="1" spans="1:15">
      <c r="A24" s="53" t="s">
        <v>124</v>
      </c>
      <c r="B24" s="53" t="s">
        <v>125</v>
      </c>
      <c r="C24" s="173">
        <v>110000</v>
      </c>
      <c r="D24" s="173">
        <v>110000</v>
      </c>
      <c r="E24" s="173"/>
      <c r="F24" s="173">
        <v>110000</v>
      </c>
      <c r="G24" s="173"/>
      <c r="H24" s="173"/>
      <c r="I24" s="173"/>
      <c r="J24" s="173"/>
      <c r="K24" s="173"/>
      <c r="L24" s="173"/>
      <c r="M24" s="173"/>
      <c r="N24" s="173"/>
      <c r="O24" s="173"/>
    </row>
    <row r="25" ht="18" customHeight="1" spans="1:15">
      <c r="A25" s="53" t="s">
        <v>126</v>
      </c>
      <c r="B25" s="53" t="s">
        <v>127</v>
      </c>
      <c r="C25" s="173">
        <v>110000</v>
      </c>
      <c r="D25" s="173">
        <v>110000</v>
      </c>
      <c r="E25" s="173"/>
      <c r="F25" s="173">
        <v>110000</v>
      </c>
      <c r="G25" s="173"/>
      <c r="H25" s="173"/>
      <c r="I25" s="173"/>
      <c r="J25" s="173"/>
      <c r="K25" s="173"/>
      <c r="L25" s="173"/>
      <c r="M25" s="173"/>
      <c r="N25" s="173"/>
      <c r="O25" s="173"/>
    </row>
    <row r="26" ht="18" customHeight="1" spans="1:15">
      <c r="A26" s="53" t="s">
        <v>128</v>
      </c>
      <c r="B26" s="53" t="s">
        <v>129</v>
      </c>
      <c r="C26" s="173">
        <v>1999604.35</v>
      </c>
      <c r="D26" s="173">
        <v>1999604.35</v>
      </c>
      <c r="E26" s="173">
        <v>1817631</v>
      </c>
      <c r="F26" s="173">
        <v>181973.35</v>
      </c>
      <c r="G26" s="173"/>
      <c r="H26" s="173"/>
      <c r="I26" s="173"/>
      <c r="J26" s="173"/>
      <c r="K26" s="173"/>
      <c r="L26" s="173"/>
      <c r="M26" s="173"/>
      <c r="N26" s="173"/>
      <c r="O26" s="173"/>
    </row>
    <row r="27" ht="18" customHeight="1" spans="1:15">
      <c r="A27" s="53" t="s">
        <v>130</v>
      </c>
      <c r="B27" s="53" t="s">
        <v>131</v>
      </c>
      <c r="C27" s="173">
        <v>1988601</v>
      </c>
      <c r="D27" s="173">
        <v>1988601</v>
      </c>
      <c r="E27" s="173">
        <v>1817631</v>
      </c>
      <c r="F27" s="173">
        <v>170970</v>
      </c>
      <c r="G27" s="173"/>
      <c r="H27" s="173"/>
      <c r="I27" s="173"/>
      <c r="J27" s="173"/>
      <c r="K27" s="173"/>
      <c r="L27" s="173"/>
      <c r="M27" s="173"/>
      <c r="N27" s="173"/>
      <c r="O27" s="173"/>
    </row>
    <row r="28" ht="18" customHeight="1" spans="1:15">
      <c r="A28" s="53" t="s">
        <v>132</v>
      </c>
      <c r="B28" s="53" t="s">
        <v>133</v>
      </c>
      <c r="C28" s="173">
        <v>1853631</v>
      </c>
      <c r="D28" s="173">
        <v>1853631</v>
      </c>
      <c r="E28" s="173">
        <v>1817631</v>
      </c>
      <c r="F28" s="173">
        <v>36000</v>
      </c>
      <c r="G28" s="173"/>
      <c r="H28" s="173"/>
      <c r="I28" s="173"/>
      <c r="J28" s="173"/>
      <c r="K28" s="173"/>
      <c r="L28" s="173"/>
      <c r="M28" s="173"/>
      <c r="N28" s="173"/>
      <c r="O28" s="173"/>
    </row>
    <row r="29" ht="18" customHeight="1" spans="1:15">
      <c r="A29" s="53" t="s">
        <v>134</v>
      </c>
      <c r="B29" s="53" t="s">
        <v>135</v>
      </c>
      <c r="C29" s="173">
        <v>134970</v>
      </c>
      <c r="D29" s="173">
        <v>134970</v>
      </c>
      <c r="E29" s="173"/>
      <c r="F29" s="173">
        <v>134970</v>
      </c>
      <c r="G29" s="173"/>
      <c r="H29" s="173"/>
      <c r="I29" s="173"/>
      <c r="J29" s="173"/>
      <c r="K29" s="173"/>
      <c r="L29" s="173"/>
      <c r="M29" s="173"/>
      <c r="N29" s="173"/>
      <c r="O29" s="173"/>
    </row>
    <row r="30" ht="18" customHeight="1" spans="1:15">
      <c r="A30" s="53" t="s">
        <v>136</v>
      </c>
      <c r="B30" s="53" t="s">
        <v>137</v>
      </c>
      <c r="C30" s="173">
        <v>11003.35</v>
      </c>
      <c r="D30" s="173">
        <v>11003.35</v>
      </c>
      <c r="E30" s="173"/>
      <c r="F30" s="173">
        <v>11003.35</v>
      </c>
      <c r="G30" s="173"/>
      <c r="H30" s="173"/>
      <c r="I30" s="173"/>
      <c r="J30" s="173"/>
      <c r="K30" s="173"/>
      <c r="L30" s="173"/>
      <c r="M30" s="173"/>
      <c r="N30" s="173"/>
      <c r="O30" s="173"/>
    </row>
    <row r="31" ht="18" customHeight="1" spans="1:15">
      <c r="A31" s="53" t="s">
        <v>138</v>
      </c>
      <c r="B31" s="53" t="s">
        <v>139</v>
      </c>
      <c r="C31" s="173">
        <v>11003.35</v>
      </c>
      <c r="D31" s="173">
        <v>11003.35</v>
      </c>
      <c r="E31" s="173"/>
      <c r="F31" s="173">
        <v>11003.35</v>
      </c>
      <c r="G31" s="173"/>
      <c r="H31" s="173"/>
      <c r="I31" s="173"/>
      <c r="J31" s="173"/>
      <c r="K31" s="173"/>
      <c r="L31" s="173"/>
      <c r="M31" s="173"/>
      <c r="N31" s="173"/>
      <c r="O31" s="173"/>
    </row>
    <row r="32" ht="18" customHeight="1" spans="1:15">
      <c r="A32" s="53" t="s">
        <v>140</v>
      </c>
      <c r="B32" s="53" t="s">
        <v>141</v>
      </c>
      <c r="C32" s="173">
        <v>2006713.6</v>
      </c>
      <c r="D32" s="173">
        <v>2006713.6</v>
      </c>
      <c r="E32" s="173">
        <v>1981741.6</v>
      </c>
      <c r="F32" s="173">
        <v>24972</v>
      </c>
      <c r="G32" s="173"/>
      <c r="H32" s="173"/>
      <c r="I32" s="173"/>
      <c r="J32" s="173"/>
      <c r="K32" s="173"/>
      <c r="L32" s="173"/>
      <c r="M32" s="173"/>
      <c r="N32" s="173"/>
      <c r="O32" s="173"/>
    </row>
    <row r="33" ht="18" customHeight="1" spans="1:15">
      <c r="A33" s="53" t="s">
        <v>142</v>
      </c>
      <c r="B33" s="53" t="s">
        <v>143</v>
      </c>
      <c r="C33" s="173">
        <v>1981741.6</v>
      </c>
      <c r="D33" s="173">
        <v>1981741.6</v>
      </c>
      <c r="E33" s="173">
        <v>1981741.6</v>
      </c>
      <c r="F33" s="173"/>
      <c r="G33" s="173"/>
      <c r="H33" s="173"/>
      <c r="I33" s="173"/>
      <c r="J33" s="173"/>
      <c r="K33" s="173"/>
      <c r="L33" s="173"/>
      <c r="M33" s="173"/>
      <c r="N33" s="173"/>
      <c r="O33" s="173"/>
    </row>
    <row r="34" ht="18" customHeight="1" spans="1:15">
      <c r="A34" s="53" t="s">
        <v>144</v>
      </c>
      <c r="B34" s="53" t="s">
        <v>145</v>
      </c>
      <c r="C34" s="173">
        <v>3000</v>
      </c>
      <c r="D34" s="173">
        <v>3000</v>
      </c>
      <c r="E34" s="173">
        <v>3000</v>
      </c>
      <c r="F34" s="173"/>
      <c r="G34" s="173"/>
      <c r="H34" s="173"/>
      <c r="I34" s="173"/>
      <c r="J34" s="173"/>
      <c r="K34" s="173"/>
      <c r="L34" s="173"/>
      <c r="M34" s="173"/>
      <c r="N34" s="173"/>
      <c r="O34" s="173"/>
    </row>
    <row r="35" ht="18" customHeight="1" spans="1:15">
      <c r="A35" s="53" t="s">
        <v>146</v>
      </c>
      <c r="B35" s="53" t="s">
        <v>147</v>
      </c>
      <c r="C35" s="173">
        <v>1621941.6</v>
      </c>
      <c r="D35" s="173">
        <v>1621941.6</v>
      </c>
      <c r="E35" s="173">
        <v>1621941.6</v>
      </c>
      <c r="F35" s="173"/>
      <c r="G35" s="173"/>
      <c r="H35" s="173"/>
      <c r="I35" s="173"/>
      <c r="J35" s="173"/>
      <c r="K35" s="173"/>
      <c r="L35" s="173"/>
      <c r="M35" s="173"/>
      <c r="N35" s="173"/>
      <c r="O35" s="173"/>
    </row>
    <row r="36" ht="18" customHeight="1" spans="1:15">
      <c r="A36" s="53" t="s">
        <v>148</v>
      </c>
      <c r="B36" s="53" t="s">
        <v>149</v>
      </c>
      <c r="C36" s="173">
        <v>340000</v>
      </c>
      <c r="D36" s="173">
        <v>340000</v>
      </c>
      <c r="E36" s="173">
        <v>340000</v>
      </c>
      <c r="F36" s="173"/>
      <c r="G36" s="173"/>
      <c r="H36" s="173"/>
      <c r="I36" s="173"/>
      <c r="J36" s="173"/>
      <c r="K36" s="173"/>
      <c r="L36" s="173"/>
      <c r="M36" s="173"/>
      <c r="N36" s="173"/>
      <c r="O36" s="173"/>
    </row>
    <row r="37" ht="18" customHeight="1" spans="1:15">
      <c r="A37" s="53" t="s">
        <v>150</v>
      </c>
      <c r="B37" s="53" t="s">
        <v>151</v>
      </c>
      <c r="C37" s="173">
        <v>16800</v>
      </c>
      <c r="D37" s="173">
        <v>16800</v>
      </c>
      <c r="E37" s="173">
        <v>16800</v>
      </c>
      <c r="F37" s="173"/>
      <c r="G37" s="173"/>
      <c r="H37" s="173"/>
      <c r="I37" s="173"/>
      <c r="J37" s="173"/>
      <c r="K37" s="173"/>
      <c r="L37" s="173"/>
      <c r="M37" s="173"/>
      <c r="N37" s="173"/>
      <c r="O37" s="173"/>
    </row>
    <row r="38" ht="18" customHeight="1" spans="1:15">
      <c r="A38" s="53" t="s">
        <v>152</v>
      </c>
      <c r="B38" s="53" t="s">
        <v>153</v>
      </c>
      <c r="C38" s="173">
        <v>24972</v>
      </c>
      <c r="D38" s="173">
        <v>24972</v>
      </c>
      <c r="E38" s="173"/>
      <c r="F38" s="173">
        <v>24972</v>
      </c>
      <c r="G38" s="173"/>
      <c r="H38" s="173"/>
      <c r="I38" s="173"/>
      <c r="J38" s="173"/>
      <c r="K38" s="173"/>
      <c r="L38" s="173"/>
      <c r="M38" s="173"/>
      <c r="N38" s="173"/>
      <c r="O38" s="173"/>
    </row>
    <row r="39" ht="18" customHeight="1" spans="1:15">
      <c r="A39" s="53" t="s">
        <v>154</v>
      </c>
      <c r="B39" s="53" t="s">
        <v>155</v>
      </c>
      <c r="C39" s="173">
        <v>24972</v>
      </c>
      <c r="D39" s="173">
        <v>24972</v>
      </c>
      <c r="E39" s="173"/>
      <c r="F39" s="173">
        <v>24972</v>
      </c>
      <c r="G39" s="173"/>
      <c r="H39" s="173"/>
      <c r="I39" s="173"/>
      <c r="J39" s="173"/>
      <c r="K39" s="173"/>
      <c r="L39" s="173"/>
      <c r="M39" s="173"/>
      <c r="N39" s="173"/>
      <c r="O39" s="173"/>
    </row>
    <row r="40" ht="18" customHeight="1" spans="1:15">
      <c r="A40" s="53" t="s">
        <v>156</v>
      </c>
      <c r="B40" s="53" t="s">
        <v>157</v>
      </c>
      <c r="C40" s="173">
        <v>1514042.99</v>
      </c>
      <c r="D40" s="173">
        <v>1514042.99</v>
      </c>
      <c r="E40" s="173">
        <v>1514042.99</v>
      </c>
      <c r="F40" s="173"/>
      <c r="G40" s="173"/>
      <c r="H40" s="173"/>
      <c r="I40" s="173"/>
      <c r="J40" s="173"/>
      <c r="K40" s="173"/>
      <c r="L40" s="173"/>
      <c r="M40" s="173"/>
      <c r="N40" s="173"/>
      <c r="O40" s="173"/>
    </row>
    <row r="41" ht="18" customHeight="1" spans="1:15">
      <c r="A41" s="53" t="s">
        <v>158</v>
      </c>
      <c r="B41" s="53" t="s">
        <v>159</v>
      </c>
      <c r="C41" s="173">
        <v>1514042.99</v>
      </c>
      <c r="D41" s="173">
        <v>1514042.99</v>
      </c>
      <c r="E41" s="173">
        <v>1514042.99</v>
      </c>
      <c r="F41" s="173"/>
      <c r="G41" s="173"/>
      <c r="H41" s="173"/>
      <c r="I41" s="173"/>
      <c r="J41" s="173"/>
      <c r="K41" s="173"/>
      <c r="L41" s="173"/>
      <c r="M41" s="173"/>
      <c r="N41" s="173"/>
      <c r="O41" s="173"/>
    </row>
    <row r="42" ht="18" customHeight="1" spans="1:15">
      <c r="A42" s="53" t="s">
        <v>160</v>
      </c>
      <c r="B42" s="53" t="s">
        <v>161</v>
      </c>
      <c r="C42" s="173">
        <v>250684.04</v>
      </c>
      <c r="D42" s="173">
        <v>250684.04</v>
      </c>
      <c r="E42" s="173">
        <v>250684.04</v>
      </c>
      <c r="F42" s="173"/>
      <c r="G42" s="173"/>
      <c r="H42" s="173"/>
      <c r="I42" s="173"/>
      <c r="J42" s="173"/>
      <c r="K42" s="173"/>
      <c r="L42" s="173"/>
      <c r="M42" s="173"/>
      <c r="N42" s="173"/>
      <c r="O42" s="173"/>
    </row>
    <row r="43" ht="18" customHeight="1" spans="1:15">
      <c r="A43" s="53" t="s">
        <v>162</v>
      </c>
      <c r="B43" s="53" t="s">
        <v>163</v>
      </c>
      <c r="C43" s="173">
        <v>717466.17</v>
      </c>
      <c r="D43" s="173">
        <v>717466.17</v>
      </c>
      <c r="E43" s="173">
        <v>717466.17</v>
      </c>
      <c r="F43" s="173"/>
      <c r="G43" s="173"/>
      <c r="H43" s="173"/>
      <c r="I43" s="173"/>
      <c r="J43" s="173"/>
      <c r="K43" s="173"/>
      <c r="L43" s="173"/>
      <c r="M43" s="173"/>
      <c r="N43" s="173"/>
      <c r="O43" s="173"/>
    </row>
    <row r="44" ht="18" customHeight="1" spans="1:15">
      <c r="A44" s="53" t="s">
        <v>164</v>
      </c>
      <c r="B44" s="53" t="s">
        <v>165</v>
      </c>
      <c r="C44" s="173">
        <v>488964.75</v>
      </c>
      <c r="D44" s="173">
        <v>488964.75</v>
      </c>
      <c r="E44" s="173">
        <v>488964.75</v>
      </c>
      <c r="F44" s="173"/>
      <c r="G44" s="173"/>
      <c r="H44" s="173"/>
      <c r="I44" s="173"/>
      <c r="J44" s="173"/>
      <c r="K44" s="173"/>
      <c r="L44" s="173"/>
      <c r="M44" s="173"/>
      <c r="N44" s="173"/>
      <c r="O44" s="173"/>
    </row>
    <row r="45" ht="18" customHeight="1" spans="1:15">
      <c r="A45" s="53" t="s">
        <v>166</v>
      </c>
      <c r="B45" s="53" t="s">
        <v>167</v>
      </c>
      <c r="C45" s="173">
        <v>56928.03</v>
      </c>
      <c r="D45" s="173">
        <v>56928.03</v>
      </c>
      <c r="E45" s="173">
        <v>56928.03</v>
      </c>
      <c r="F45" s="173"/>
      <c r="G45" s="173"/>
      <c r="H45" s="173"/>
      <c r="I45" s="173"/>
      <c r="J45" s="173"/>
      <c r="K45" s="173"/>
      <c r="L45" s="173"/>
      <c r="M45" s="173"/>
      <c r="N45" s="173"/>
      <c r="O45" s="173"/>
    </row>
    <row r="46" ht="18" customHeight="1" spans="1:15">
      <c r="A46" s="53" t="s">
        <v>168</v>
      </c>
      <c r="B46" s="53" t="s">
        <v>169</v>
      </c>
      <c r="C46" s="173">
        <v>5000</v>
      </c>
      <c r="D46" s="173">
        <v>5000</v>
      </c>
      <c r="E46" s="173">
        <v>5000</v>
      </c>
      <c r="F46" s="173"/>
      <c r="G46" s="173"/>
      <c r="H46" s="173"/>
      <c r="I46" s="173"/>
      <c r="J46" s="173"/>
      <c r="K46" s="173"/>
      <c r="L46" s="173"/>
      <c r="M46" s="173"/>
      <c r="N46" s="173"/>
      <c r="O46" s="173"/>
    </row>
    <row r="47" ht="18" customHeight="1" spans="1:15">
      <c r="A47" s="53" t="s">
        <v>170</v>
      </c>
      <c r="B47" s="53" t="s">
        <v>171</v>
      </c>
      <c r="C47" s="173">
        <v>5000</v>
      </c>
      <c r="D47" s="173">
        <v>5000</v>
      </c>
      <c r="E47" s="173">
        <v>5000</v>
      </c>
      <c r="F47" s="173"/>
      <c r="G47" s="173"/>
      <c r="H47" s="173"/>
      <c r="I47" s="173"/>
      <c r="J47" s="173"/>
      <c r="K47" s="173"/>
      <c r="L47" s="173"/>
      <c r="M47" s="173"/>
      <c r="N47" s="173"/>
      <c r="O47" s="173"/>
    </row>
    <row r="48" ht="18" customHeight="1" spans="1:15">
      <c r="A48" s="53" t="s">
        <v>172</v>
      </c>
      <c r="B48" s="53" t="s">
        <v>173</v>
      </c>
      <c r="C48" s="173">
        <v>5000</v>
      </c>
      <c r="D48" s="173">
        <v>5000</v>
      </c>
      <c r="E48" s="173">
        <v>5000</v>
      </c>
      <c r="F48" s="173"/>
      <c r="G48" s="173"/>
      <c r="H48" s="173"/>
      <c r="I48" s="173"/>
      <c r="J48" s="173"/>
      <c r="K48" s="173"/>
      <c r="L48" s="173"/>
      <c r="M48" s="173"/>
      <c r="N48" s="173"/>
      <c r="O48" s="173"/>
    </row>
    <row r="49" ht="18" customHeight="1" spans="1:15">
      <c r="A49" s="53" t="s">
        <v>174</v>
      </c>
      <c r="B49" s="53" t="s">
        <v>175</v>
      </c>
      <c r="C49" s="173">
        <v>1562639</v>
      </c>
      <c r="D49" s="173">
        <v>1562639</v>
      </c>
      <c r="E49" s="173">
        <v>1562639</v>
      </c>
      <c r="F49" s="173"/>
      <c r="G49" s="173"/>
      <c r="H49" s="173"/>
      <c r="I49" s="173"/>
      <c r="J49" s="173"/>
      <c r="K49" s="173"/>
      <c r="L49" s="173"/>
      <c r="M49" s="173"/>
      <c r="N49" s="173"/>
      <c r="O49" s="173"/>
    </row>
    <row r="50" ht="18" customHeight="1" spans="1:15">
      <c r="A50" s="53" t="s">
        <v>176</v>
      </c>
      <c r="B50" s="53" t="s">
        <v>177</v>
      </c>
      <c r="C50" s="173">
        <v>1562639</v>
      </c>
      <c r="D50" s="173">
        <v>1562639</v>
      </c>
      <c r="E50" s="173">
        <v>1562639</v>
      </c>
      <c r="F50" s="173"/>
      <c r="G50" s="173"/>
      <c r="H50" s="173"/>
      <c r="I50" s="173"/>
      <c r="J50" s="173"/>
      <c r="K50" s="173"/>
      <c r="L50" s="173"/>
      <c r="M50" s="173"/>
      <c r="N50" s="173"/>
      <c r="O50" s="173"/>
    </row>
    <row r="51" ht="18" customHeight="1" spans="1:15">
      <c r="A51" s="53" t="s">
        <v>178</v>
      </c>
      <c r="B51" s="53" t="s">
        <v>106</v>
      </c>
      <c r="C51" s="173">
        <v>1562639</v>
      </c>
      <c r="D51" s="173">
        <v>1562639</v>
      </c>
      <c r="E51" s="173">
        <v>1562639</v>
      </c>
      <c r="F51" s="173"/>
      <c r="G51" s="173"/>
      <c r="H51" s="173"/>
      <c r="I51" s="173"/>
      <c r="J51" s="173"/>
      <c r="K51" s="173"/>
      <c r="L51" s="173"/>
      <c r="M51" s="173"/>
      <c r="N51" s="173"/>
      <c r="O51" s="173"/>
    </row>
    <row r="52" ht="18" customHeight="1" spans="1:15">
      <c r="A52" s="53" t="s">
        <v>179</v>
      </c>
      <c r="B52" s="53" t="s">
        <v>180</v>
      </c>
      <c r="C52" s="173">
        <v>11157689.95</v>
      </c>
      <c r="D52" s="173">
        <v>11157689.95</v>
      </c>
      <c r="E52" s="173">
        <v>5211926</v>
      </c>
      <c r="F52" s="173">
        <v>5945763.95</v>
      </c>
      <c r="G52" s="173"/>
      <c r="H52" s="173"/>
      <c r="I52" s="173"/>
      <c r="J52" s="173"/>
      <c r="K52" s="173"/>
      <c r="L52" s="173"/>
      <c r="M52" s="173"/>
      <c r="N52" s="173"/>
      <c r="O52" s="173"/>
    </row>
    <row r="53" ht="18" customHeight="1" spans="1:15">
      <c r="A53" s="53" t="s">
        <v>181</v>
      </c>
      <c r="B53" s="53" t="s">
        <v>182</v>
      </c>
      <c r="C53" s="173">
        <v>5182326</v>
      </c>
      <c r="D53" s="173">
        <v>5182326</v>
      </c>
      <c r="E53" s="173">
        <v>5082326</v>
      </c>
      <c r="F53" s="173">
        <v>100000</v>
      </c>
      <c r="G53" s="173"/>
      <c r="H53" s="173"/>
      <c r="I53" s="173"/>
      <c r="J53" s="173"/>
      <c r="K53" s="173"/>
      <c r="L53" s="173"/>
      <c r="M53" s="173"/>
      <c r="N53" s="173"/>
      <c r="O53" s="173"/>
    </row>
    <row r="54" ht="18" customHeight="1" spans="1:15">
      <c r="A54" s="53" t="s">
        <v>183</v>
      </c>
      <c r="B54" s="53" t="s">
        <v>100</v>
      </c>
      <c r="C54" s="173">
        <v>5082326</v>
      </c>
      <c r="D54" s="173">
        <v>5082326</v>
      </c>
      <c r="E54" s="173">
        <v>5082326</v>
      </c>
      <c r="F54" s="173"/>
      <c r="G54" s="173"/>
      <c r="H54" s="173"/>
      <c r="I54" s="173"/>
      <c r="J54" s="173"/>
      <c r="K54" s="173"/>
      <c r="L54" s="173"/>
      <c r="M54" s="173"/>
      <c r="N54" s="173"/>
      <c r="O54" s="173"/>
    </row>
    <row r="55" ht="18" customHeight="1" spans="1:15">
      <c r="A55" s="53" t="s">
        <v>184</v>
      </c>
      <c r="B55" s="53" t="s">
        <v>185</v>
      </c>
      <c r="C55" s="173">
        <v>100000</v>
      </c>
      <c r="D55" s="173">
        <v>100000</v>
      </c>
      <c r="E55" s="173"/>
      <c r="F55" s="173">
        <v>100000</v>
      </c>
      <c r="G55" s="173"/>
      <c r="H55" s="173"/>
      <c r="I55" s="173"/>
      <c r="J55" s="173"/>
      <c r="K55" s="173"/>
      <c r="L55" s="173"/>
      <c r="M55" s="173"/>
      <c r="N55" s="173"/>
      <c r="O55" s="173"/>
    </row>
    <row r="56" ht="18" customHeight="1" spans="1:15">
      <c r="A56" s="53" t="s">
        <v>186</v>
      </c>
      <c r="B56" s="53" t="s">
        <v>187</v>
      </c>
      <c r="C56" s="173">
        <v>100000</v>
      </c>
      <c r="D56" s="173">
        <v>100000</v>
      </c>
      <c r="E56" s="173">
        <v>100000</v>
      </c>
      <c r="F56" s="173"/>
      <c r="G56" s="173"/>
      <c r="H56" s="173"/>
      <c r="I56" s="173"/>
      <c r="J56" s="173"/>
      <c r="K56" s="173"/>
      <c r="L56" s="173"/>
      <c r="M56" s="173"/>
      <c r="N56" s="173"/>
      <c r="O56" s="173"/>
    </row>
    <row r="57" ht="18" customHeight="1" spans="1:15">
      <c r="A57" s="53" t="s">
        <v>188</v>
      </c>
      <c r="B57" s="53" t="s">
        <v>189</v>
      </c>
      <c r="C57" s="173">
        <v>100000</v>
      </c>
      <c r="D57" s="173">
        <v>100000</v>
      </c>
      <c r="E57" s="173">
        <v>100000</v>
      </c>
      <c r="F57" s="173"/>
      <c r="G57" s="173"/>
      <c r="H57" s="173"/>
      <c r="I57" s="173"/>
      <c r="J57" s="173"/>
      <c r="K57" s="173"/>
      <c r="L57" s="173"/>
      <c r="M57" s="173"/>
      <c r="N57" s="173"/>
      <c r="O57" s="173"/>
    </row>
    <row r="58" ht="18" customHeight="1" spans="1:15">
      <c r="A58" s="53" t="s">
        <v>190</v>
      </c>
      <c r="B58" s="53" t="s">
        <v>191</v>
      </c>
      <c r="C58" s="173">
        <v>70000</v>
      </c>
      <c r="D58" s="173">
        <v>70000</v>
      </c>
      <c r="E58" s="173"/>
      <c r="F58" s="173">
        <v>70000</v>
      </c>
      <c r="G58" s="173"/>
      <c r="H58" s="173"/>
      <c r="I58" s="173"/>
      <c r="J58" s="173"/>
      <c r="K58" s="173"/>
      <c r="L58" s="173"/>
      <c r="M58" s="173"/>
      <c r="N58" s="173"/>
      <c r="O58" s="173"/>
    </row>
    <row r="59" ht="18" customHeight="1" spans="1:15">
      <c r="A59" s="53" t="s">
        <v>192</v>
      </c>
      <c r="B59" s="53" t="s">
        <v>193</v>
      </c>
      <c r="C59" s="173">
        <v>70000</v>
      </c>
      <c r="D59" s="173">
        <v>70000</v>
      </c>
      <c r="E59" s="173"/>
      <c r="F59" s="173">
        <v>70000</v>
      </c>
      <c r="G59" s="173"/>
      <c r="H59" s="173"/>
      <c r="I59" s="173"/>
      <c r="J59" s="173"/>
      <c r="K59" s="173"/>
      <c r="L59" s="173"/>
      <c r="M59" s="173"/>
      <c r="N59" s="173"/>
      <c r="O59" s="173"/>
    </row>
    <row r="60" ht="18" customHeight="1" spans="1:15">
      <c r="A60" s="53" t="s">
        <v>194</v>
      </c>
      <c r="B60" s="53" t="s">
        <v>195</v>
      </c>
      <c r="C60" s="173">
        <v>1013545.95</v>
      </c>
      <c r="D60" s="173">
        <v>1013545.95</v>
      </c>
      <c r="E60" s="173"/>
      <c r="F60" s="173">
        <v>1013545.95</v>
      </c>
      <c r="G60" s="173"/>
      <c r="H60" s="173"/>
      <c r="I60" s="173"/>
      <c r="J60" s="173"/>
      <c r="K60" s="173"/>
      <c r="L60" s="173"/>
      <c r="M60" s="173"/>
      <c r="N60" s="173"/>
      <c r="O60" s="173"/>
    </row>
    <row r="61" ht="18" customHeight="1" spans="1:15">
      <c r="A61" s="53" t="s">
        <v>196</v>
      </c>
      <c r="B61" s="53" t="s">
        <v>197</v>
      </c>
      <c r="C61" s="173">
        <v>504545.95</v>
      </c>
      <c r="D61" s="173">
        <v>504545.95</v>
      </c>
      <c r="E61" s="173"/>
      <c r="F61" s="173">
        <v>504545.95</v>
      </c>
      <c r="G61" s="173"/>
      <c r="H61" s="173"/>
      <c r="I61" s="173"/>
      <c r="J61" s="173"/>
      <c r="K61" s="173"/>
      <c r="L61" s="173"/>
      <c r="M61" s="173"/>
      <c r="N61" s="173"/>
      <c r="O61" s="173"/>
    </row>
    <row r="62" ht="18" customHeight="1" spans="1:15">
      <c r="A62" s="53" t="s">
        <v>198</v>
      </c>
      <c r="B62" s="53" t="s">
        <v>199</v>
      </c>
      <c r="C62" s="173">
        <v>509000</v>
      </c>
      <c r="D62" s="173">
        <v>509000</v>
      </c>
      <c r="E62" s="173"/>
      <c r="F62" s="173">
        <v>509000</v>
      </c>
      <c r="G62" s="173"/>
      <c r="H62" s="173"/>
      <c r="I62" s="173"/>
      <c r="J62" s="173"/>
      <c r="K62" s="173"/>
      <c r="L62" s="173"/>
      <c r="M62" s="173"/>
      <c r="N62" s="173"/>
      <c r="O62" s="173"/>
    </row>
    <row r="63" ht="18" customHeight="1" spans="1:15">
      <c r="A63" s="53" t="s">
        <v>200</v>
      </c>
      <c r="B63" s="53" t="s">
        <v>201</v>
      </c>
      <c r="C63" s="173">
        <v>4791818</v>
      </c>
      <c r="D63" s="173">
        <v>4791818</v>
      </c>
      <c r="E63" s="173">
        <v>29600</v>
      </c>
      <c r="F63" s="173">
        <v>4762218</v>
      </c>
      <c r="G63" s="173"/>
      <c r="H63" s="173"/>
      <c r="I63" s="173"/>
      <c r="J63" s="173"/>
      <c r="K63" s="173"/>
      <c r="L63" s="173"/>
      <c r="M63" s="173"/>
      <c r="N63" s="173"/>
      <c r="O63" s="173"/>
    </row>
    <row r="64" ht="18" customHeight="1" spans="1:15">
      <c r="A64" s="53" t="s">
        <v>202</v>
      </c>
      <c r="B64" s="53" t="s">
        <v>203</v>
      </c>
      <c r="C64" s="173">
        <v>1160538</v>
      </c>
      <c r="D64" s="173">
        <v>1160538</v>
      </c>
      <c r="E64" s="173"/>
      <c r="F64" s="173">
        <v>1160538</v>
      </c>
      <c r="G64" s="173"/>
      <c r="H64" s="173"/>
      <c r="I64" s="173"/>
      <c r="J64" s="173"/>
      <c r="K64" s="173"/>
      <c r="L64" s="173"/>
      <c r="M64" s="173"/>
      <c r="N64" s="173"/>
      <c r="O64" s="173"/>
    </row>
    <row r="65" ht="18" customHeight="1" spans="1:15">
      <c r="A65" s="53" t="s">
        <v>204</v>
      </c>
      <c r="B65" s="53" t="s">
        <v>205</v>
      </c>
      <c r="C65" s="173">
        <v>3631280</v>
      </c>
      <c r="D65" s="173">
        <v>3631280</v>
      </c>
      <c r="E65" s="173">
        <v>29600</v>
      </c>
      <c r="F65" s="173">
        <v>3601680</v>
      </c>
      <c r="G65" s="173"/>
      <c r="H65" s="173"/>
      <c r="I65" s="173"/>
      <c r="J65" s="173"/>
      <c r="K65" s="173"/>
      <c r="L65" s="173"/>
      <c r="M65" s="173"/>
      <c r="N65" s="173"/>
      <c r="O65" s="173"/>
    </row>
    <row r="66" ht="18" customHeight="1" spans="1:15">
      <c r="A66" s="53" t="s">
        <v>206</v>
      </c>
      <c r="B66" s="53" t="s">
        <v>207</v>
      </c>
      <c r="C66" s="173">
        <v>1216456.2</v>
      </c>
      <c r="D66" s="173">
        <v>1216456.2</v>
      </c>
      <c r="E66" s="173">
        <v>1216456.2</v>
      </c>
      <c r="F66" s="173"/>
      <c r="G66" s="173"/>
      <c r="H66" s="173"/>
      <c r="I66" s="173"/>
      <c r="J66" s="173"/>
      <c r="K66" s="173"/>
      <c r="L66" s="173"/>
      <c r="M66" s="173"/>
      <c r="N66" s="173"/>
      <c r="O66" s="173"/>
    </row>
    <row r="67" ht="18" customHeight="1" spans="1:15">
      <c r="A67" s="53" t="s">
        <v>208</v>
      </c>
      <c r="B67" s="53" t="s">
        <v>209</v>
      </c>
      <c r="C67" s="173">
        <v>1216456.2</v>
      </c>
      <c r="D67" s="173">
        <v>1216456.2</v>
      </c>
      <c r="E67" s="173">
        <v>1216456.2</v>
      </c>
      <c r="F67" s="173"/>
      <c r="G67" s="173"/>
      <c r="H67" s="173"/>
      <c r="I67" s="173"/>
      <c r="J67" s="173"/>
      <c r="K67" s="173"/>
      <c r="L67" s="173"/>
      <c r="M67" s="173"/>
      <c r="N67" s="173"/>
      <c r="O67" s="173"/>
    </row>
    <row r="68" ht="18" customHeight="1" spans="1:15">
      <c r="A68" s="53" t="s">
        <v>210</v>
      </c>
      <c r="B68" s="53" t="s">
        <v>211</v>
      </c>
      <c r="C68" s="173">
        <v>1216456.2</v>
      </c>
      <c r="D68" s="173">
        <v>1216456.2</v>
      </c>
      <c r="E68" s="173">
        <v>1216456.2</v>
      </c>
      <c r="F68" s="173"/>
      <c r="G68" s="173"/>
      <c r="H68" s="173"/>
      <c r="I68" s="173"/>
      <c r="J68" s="173"/>
      <c r="K68" s="173"/>
      <c r="L68" s="173"/>
      <c r="M68" s="173"/>
      <c r="N68" s="173"/>
      <c r="O68" s="173"/>
    </row>
    <row r="69" ht="18" customHeight="1" spans="1:15">
      <c r="A69" s="53" t="s">
        <v>212</v>
      </c>
      <c r="B69" s="53" t="s">
        <v>213</v>
      </c>
      <c r="C69" s="173">
        <v>16424</v>
      </c>
      <c r="D69" s="173"/>
      <c r="E69" s="173"/>
      <c r="F69" s="173"/>
      <c r="G69" s="173"/>
      <c r="H69" s="173">
        <v>16424</v>
      </c>
      <c r="I69" s="173"/>
      <c r="J69" s="173"/>
      <c r="K69" s="173"/>
      <c r="L69" s="173"/>
      <c r="M69" s="173"/>
      <c r="N69" s="173"/>
      <c r="O69" s="173"/>
    </row>
    <row r="70" ht="18" customHeight="1" spans="1:15">
      <c r="A70" s="53" t="s">
        <v>214</v>
      </c>
      <c r="B70" s="53" t="s">
        <v>215</v>
      </c>
      <c r="C70" s="173">
        <v>16424</v>
      </c>
      <c r="D70" s="173"/>
      <c r="E70" s="173"/>
      <c r="F70" s="173"/>
      <c r="G70" s="173"/>
      <c r="H70" s="173">
        <v>16424</v>
      </c>
      <c r="I70" s="173"/>
      <c r="J70" s="173"/>
      <c r="K70" s="173"/>
      <c r="L70" s="173"/>
      <c r="M70" s="173"/>
      <c r="N70" s="173"/>
      <c r="O70" s="173"/>
    </row>
    <row r="71" ht="18" customHeight="1" spans="1:15">
      <c r="A71" s="53" t="s">
        <v>216</v>
      </c>
      <c r="B71" s="53" t="s">
        <v>217</v>
      </c>
      <c r="C71" s="173">
        <v>16424</v>
      </c>
      <c r="D71" s="173"/>
      <c r="E71" s="173"/>
      <c r="F71" s="173"/>
      <c r="G71" s="173"/>
      <c r="H71" s="173">
        <v>16424</v>
      </c>
      <c r="I71" s="173"/>
      <c r="J71" s="173"/>
      <c r="K71" s="173"/>
      <c r="L71" s="173"/>
      <c r="M71" s="173"/>
      <c r="N71" s="173"/>
      <c r="O71" s="173"/>
    </row>
    <row r="72" ht="18" customHeight="1" spans="1:15">
      <c r="A72" s="53" t="s">
        <v>218</v>
      </c>
      <c r="B72" s="53" t="s">
        <v>219</v>
      </c>
      <c r="C72" s="173">
        <v>20000</v>
      </c>
      <c r="D72" s="173">
        <v>20000</v>
      </c>
      <c r="E72" s="173">
        <v>20000</v>
      </c>
      <c r="F72" s="173"/>
      <c r="G72" s="173"/>
      <c r="H72" s="173"/>
      <c r="I72" s="173"/>
      <c r="J72" s="173"/>
      <c r="K72" s="173"/>
      <c r="L72" s="173"/>
      <c r="M72" s="173"/>
      <c r="N72" s="173"/>
      <c r="O72" s="173"/>
    </row>
    <row r="73" ht="18" customHeight="1" spans="1:15">
      <c r="A73" s="53" t="s">
        <v>220</v>
      </c>
      <c r="B73" s="53" t="s">
        <v>221</v>
      </c>
      <c r="C73" s="173">
        <v>20000</v>
      </c>
      <c r="D73" s="173">
        <v>20000</v>
      </c>
      <c r="E73" s="173">
        <v>20000</v>
      </c>
      <c r="F73" s="173"/>
      <c r="G73" s="173"/>
      <c r="H73" s="173"/>
      <c r="I73" s="173"/>
      <c r="J73" s="173"/>
      <c r="K73" s="173"/>
      <c r="L73" s="173"/>
      <c r="M73" s="173"/>
      <c r="N73" s="173"/>
      <c r="O73" s="173"/>
    </row>
    <row r="74" ht="18" customHeight="1" spans="1:15">
      <c r="A74" s="53" t="s">
        <v>222</v>
      </c>
      <c r="B74" s="53" t="s">
        <v>223</v>
      </c>
      <c r="C74" s="173">
        <v>20000</v>
      </c>
      <c r="D74" s="173">
        <v>20000</v>
      </c>
      <c r="E74" s="173">
        <v>20000</v>
      </c>
      <c r="F74" s="173"/>
      <c r="G74" s="173"/>
      <c r="H74" s="173"/>
      <c r="I74" s="173"/>
      <c r="J74" s="173"/>
      <c r="K74" s="173"/>
      <c r="L74" s="173"/>
      <c r="M74" s="173"/>
      <c r="N74" s="173"/>
      <c r="O74" s="173"/>
    </row>
    <row r="75" ht="21" customHeight="1" spans="1:15">
      <c r="A75" s="231" t="s">
        <v>55</v>
      </c>
      <c r="B75" s="36"/>
      <c r="C75" s="173">
        <v>24259733.09</v>
      </c>
      <c r="D75" s="173">
        <v>24243309.09</v>
      </c>
      <c r="E75" s="173">
        <v>17680599.79</v>
      </c>
      <c r="F75" s="173">
        <v>6562709.3</v>
      </c>
      <c r="G75" s="173"/>
      <c r="H75" s="173">
        <v>16424</v>
      </c>
      <c r="I75" s="173"/>
      <c r="J75" s="173"/>
      <c r="K75" s="173"/>
      <c r="L75" s="173"/>
      <c r="M75" s="173"/>
      <c r="N75" s="173"/>
      <c r="O75" s="173"/>
    </row>
  </sheetData>
  <mergeCells count="12">
    <mergeCell ref="A2:O2"/>
    <mergeCell ref="A3:O3"/>
    <mergeCell ref="A4:B4"/>
    <mergeCell ref="D5:F5"/>
    <mergeCell ref="J5:O5"/>
    <mergeCell ref="A75:B75"/>
    <mergeCell ref="A5:A6"/>
    <mergeCell ref="B5:B6"/>
    <mergeCell ref="C5:C6"/>
    <mergeCell ref="G5:G6"/>
    <mergeCell ref="H5:H6"/>
    <mergeCell ref="I5:I6"/>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5"/>
  <sheetViews>
    <sheetView showGridLines="0" showZeros="0" workbookViewId="0">
      <pane ySplit="1" topLeftCell="A2" activePane="bottomLeft" state="frozen"/>
      <selection/>
      <selection pane="bottomLeft" activeCell="D7" sqref="D7:D35"/>
    </sheetView>
  </sheetViews>
  <sheetFormatPr defaultColWidth="8.575" defaultRowHeight="12.75" customHeight="1" outlineLevelCol="3"/>
  <cols>
    <col min="1" max="4" width="35.575" customWidth="1"/>
  </cols>
  <sheetData>
    <row r="1" customHeight="1" spans="1:4">
      <c r="A1" s="1"/>
      <c r="B1" s="1"/>
      <c r="C1" s="1"/>
      <c r="D1" s="1"/>
    </row>
    <row r="2" ht="15" customHeight="1" spans="1:4">
      <c r="A2" s="43"/>
      <c r="B2" s="47"/>
      <c r="C2" s="47"/>
      <c r="D2" s="47" t="s">
        <v>224</v>
      </c>
    </row>
    <row r="3" ht="41.25" customHeight="1" spans="1:1">
      <c r="A3" s="42" t="str">
        <f>"2026"&amp;"年部门财政拨款收支预算总表"</f>
        <v>2026年部门财政拨款收支预算总表</v>
      </c>
    </row>
    <row r="4" ht="17.25" customHeight="1" spans="1:4">
      <c r="A4" s="45" t="str">
        <f>"单位名称：寻甸回族彝族自治县人民政府塘子街道办事处"</f>
        <v>单位名称：寻甸回族彝族自治县人民政府塘子街道办事处</v>
      </c>
      <c r="B4" s="212"/>
      <c r="D4" s="47" t="s">
        <v>1</v>
      </c>
    </row>
    <row r="5" ht="17.25" customHeight="1" spans="1:4">
      <c r="A5" s="213" t="s">
        <v>2</v>
      </c>
      <c r="B5" s="214"/>
      <c r="C5" s="213" t="s">
        <v>3</v>
      </c>
      <c r="D5" s="214"/>
    </row>
    <row r="6" ht="18.75" customHeight="1" spans="1:4">
      <c r="A6" s="213" t="s">
        <v>4</v>
      </c>
      <c r="B6" s="213" t="s">
        <v>5</v>
      </c>
      <c r="C6" s="213" t="s">
        <v>6</v>
      </c>
      <c r="D6" s="213" t="s">
        <v>5</v>
      </c>
    </row>
    <row r="7" ht="16.5" customHeight="1" spans="1:4">
      <c r="A7" s="215" t="s">
        <v>225</v>
      </c>
      <c r="B7" s="173">
        <v>22497251.79</v>
      </c>
      <c r="C7" s="215" t="s">
        <v>226</v>
      </c>
      <c r="D7" s="174">
        <v>24259733.09</v>
      </c>
    </row>
    <row r="8" ht="16.5" customHeight="1" spans="1:4">
      <c r="A8" s="215" t="s">
        <v>227</v>
      </c>
      <c r="B8" s="173">
        <v>22497251.79</v>
      </c>
      <c r="C8" s="215" t="s">
        <v>228</v>
      </c>
      <c r="D8" s="174">
        <v>4461163</v>
      </c>
    </row>
    <row r="9" ht="16.5" customHeight="1" spans="1:4">
      <c r="A9" s="215" t="s">
        <v>229</v>
      </c>
      <c r="B9" s="173"/>
      <c r="C9" s="215" t="s">
        <v>230</v>
      </c>
      <c r="D9" s="174"/>
    </row>
    <row r="10" ht="16.5" customHeight="1" spans="1:4">
      <c r="A10" s="215" t="s">
        <v>231</v>
      </c>
      <c r="B10" s="173"/>
      <c r="C10" s="215" t="s">
        <v>232</v>
      </c>
      <c r="D10" s="174">
        <v>10000</v>
      </c>
    </row>
    <row r="11" ht="16.5" customHeight="1" spans="1:4">
      <c r="A11" s="215" t="s">
        <v>233</v>
      </c>
      <c r="B11" s="173">
        <v>1762481.3</v>
      </c>
      <c r="C11" s="215" t="s">
        <v>234</v>
      </c>
      <c r="D11" s="174"/>
    </row>
    <row r="12" ht="16.5" customHeight="1" spans="1:4">
      <c r="A12" s="215" t="s">
        <v>227</v>
      </c>
      <c r="B12" s="173">
        <v>1746057.3</v>
      </c>
      <c r="C12" s="215" t="s">
        <v>235</v>
      </c>
      <c r="D12" s="174"/>
    </row>
    <row r="13" ht="16.5" customHeight="1" spans="1:4">
      <c r="A13" s="216" t="s">
        <v>229</v>
      </c>
      <c r="B13" s="173"/>
      <c r="C13" s="70" t="s">
        <v>236</v>
      </c>
      <c r="D13" s="174">
        <v>290000</v>
      </c>
    </row>
    <row r="14" ht="16.5" customHeight="1" spans="1:4">
      <c r="A14" s="216" t="s">
        <v>231</v>
      </c>
      <c r="B14" s="173">
        <v>16424</v>
      </c>
      <c r="C14" s="70" t="s">
        <v>237</v>
      </c>
      <c r="D14" s="174">
        <v>1999604.35</v>
      </c>
    </row>
    <row r="15" ht="16.5" customHeight="1" spans="1:4">
      <c r="A15" s="217"/>
      <c r="B15" s="173"/>
      <c r="C15" s="70" t="s">
        <v>238</v>
      </c>
      <c r="D15" s="174">
        <v>2006713.6</v>
      </c>
    </row>
    <row r="16" ht="16.5" customHeight="1" spans="1:4">
      <c r="A16" s="217"/>
      <c r="B16" s="173"/>
      <c r="C16" s="70" t="s">
        <v>239</v>
      </c>
      <c r="D16" s="174">
        <v>1514042.99</v>
      </c>
    </row>
    <row r="17" ht="16.5" customHeight="1" spans="1:4">
      <c r="A17" s="217"/>
      <c r="B17" s="173"/>
      <c r="C17" s="70" t="s">
        <v>240</v>
      </c>
      <c r="D17" s="174">
        <v>5000</v>
      </c>
    </row>
    <row r="18" ht="16.5" customHeight="1" spans="1:4">
      <c r="A18" s="217"/>
      <c r="B18" s="173"/>
      <c r="C18" s="70" t="s">
        <v>241</v>
      </c>
      <c r="D18" s="174">
        <v>1562639</v>
      </c>
    </row>
    <row r="19" ht="16.5" customHeight="1" spans="1:4">
      <c r="A19" s="217"/>
      <c r="B19" s="173"/>
      <c r="C19" s="70" t="s">
        <v>242</v>
      </c>
      <c r="D19" s="174">
        <v>11157689.95</v>
      </c>
    </row>
    <row r="20" ht="16.5" customHeight="1" spans="1:4">
      <c r="A20" s="217"/>
      <c r="B20" s="173"/>
      <c r="C20" s="70" t="s">
        <v>243</v>
      </c>
      <c r="D20" s="174"/>
    </row>
    <row r="21" ht="16.5" customHeight="1" spans="1:4">
      <c r="A21" s="217"/>
      <c r="B21" s="173"/>
      <c r="C21" s="70" t="s">
        <v>244</v>
      </c>
      <c r="D21" s="174"/>
    </row>
    <row r="22" ht="16.5" customHeight="1" spans="1:4">
      <c r="A22" s="217"/>
      <c r="B22" s="173"/>
      <c r="C22" s="70" t="s">
        <v>245</v>
      </c>
      <c r="D22" s="174"/>
    </row>
    <row r="23" ht="16.5" customHeight="1" spans="1:4">
      <c r="A23" s="217"/>
      <c r="B23" s="173"/>
      <c r="C23" s="70" t="s">
        <v>246</v>
      </c>
      <c r="D23" s="174"/>
    </row>
    <row r="24" ht="16.5" customHeight="1" spans="1:4">
      <c r="A24" s="217"/>
      <c r="B24" s="173"/>
      <c r="C24" s="70" t="s">
        <v>247</v>
      </c>
      <c r="D24" s="174"/>
    </row>
    <row r="25" ht="16.5" customHeight="1" spans="1:4">
      <c r="A25" s="217"/>
      <c r="B25" s="173"/>
      <c r="C25" s="70" t="s">
        <v>248</v>
      </c>
      <c r="D25" s="174"/>
    </row>
    <row r="26" ht="16.5" customHeight="1" spans="1:4">
      <c r="A26" s="217"/>
      <c r="B26" s="173"/>
      <c r="C26" s="70" t="s">
        <v>249</v>
      </c>
      <c r="D26" s="174">
        <v>1216456.2</v>
      </c>
    </row>
    <row r="27" ht="16.5" customHeight="1" spans="1:4">
      <c r="A27" s="217"/>
      <c r="B27" s="173"/>
      <c r="C27" s="70" t="s">
        <v>250</v>
      </c>
      <c r="D27" s="174"/>
    </row>
    <row r="28" ht="16.5" customHeight="1" spans="1:4">
      <c r="A28" s="217"/>
      <c r="B28" s="173"/>
      <c r="C28" s="70" t="s">
        <v>251</v>
      </c>
      <c r="D28" s="174">
        <v>16424</v>
      </c>
    </row>
    <row r="29" ht="16.5" customHeight="1" spans="1:4">
      <c r="A29" s="217"/>
      <c r="B29" s="173"/>
      <c r="C29" s="70" t="s">
        <v>252</v>
      </c>
      <c r="D29" s="174">
        <v>20000</v>
      </c>
    </row>
    <row r="30" ht="16.5" customHeight="1" spans="1:4">
      <c r="A30" s="217"/>
      <c r="B30" s="173"/>
      <c r="C30" s="70" t="s">
        <v>253</v>
      </c>
      <c r="D30" s="174"/>
    </row>
    <row r="31" ht="16.5" customHeight="1" spans="1:4">
      <c r="A31" s="217"/>
      <c r="B31" s="173"/>
      <c r="C31" s="70" t="s">
        <v>254</v>
      </c>
      <c r="D31" s="174"/>
    </row>
    <row r="32" ht="16.5" customHeight="1" spans="1:4">
      <c r="A32" s="217"/>
      <c r="B32" s="173"/>
      <c r="C32" s="216" t="s">
        <v>255</v>
      </c>
      <c r="D32" s="174"/>
    </row>
    <row r="33" ht="16.5" customHeight="1" spans="1:4">
      <c r="A33" s="217"/>
      <c r="B33" s="173"/>
      <c r="C33" s="216" t="s">
        <v>256</v>
      </c>
      <c r="D33" s="174"/>
    </row>
    <row r="34" ht="16.5" customHeight="1" spans="1:4">
      <c r="A34" s="217"/>
      <c r="B34" s="173"/>
      <c r="C34" s="31" t="s">
        <v>257</v>
      </c>
      <c r="D34" s="174"/>
    </row>
    <row r="35" ht="15" customHeight="1" spans="1:4">
      <c r="A35" s="218" t="s">
        <v>50</v>
      </c>
      <c r="B35" s="219">
        <v>24259733.09</v>
      </c>
      <c r="C35" s="218" t="s">
        <v>51</v>
      </c>
      <c r="D35" s="219">
        <v>24259733.09</v>
      </c>
    </row>
  </sheetData>
  <mergeCells count="4">
    <mergeCell ref="A3:D3"/>
    <mergeCell ref="A4:B4"/>
    <mergeCell ref="A5:B5"/>
    <mergeCell ref="C5:D5"/>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78"/>
  <sheetViews>
    <sheetView showZeros="0" workbookViewId="0">
      <pane ySplit="1" topLeftCell="A2" activePane="bottomLeft" state="frozen"/>
      <selection/>
      <selection pane="bottomLeft" activeCell="A4" sqref="A4:B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A1" s="1"/>
      <c r="B1" s="1"/>
      <c r="C1" s="1"/>
      <c r="D1" s="1"/>
      <c r="E1" s="1"/>
      <c r="F1" s="1"/>
      <c r="G1" s="1"/>
    </row>
    <row r="2" customHeight="1" spans="4:7">
      <c r="D2" s="200"/>
      <c r="F2" s="73"/>
      <c r="G2" s="201" t="s">
        <v>258</v>
      </c>
    </row>
    <row r="3" ht="41.25" customHeight="1" spans="1:7">
      <c r="A3" s="125" t="str">
        <f>"2026"&amp;"年一般公共预算支出预算表（按功能科目分类）"</f>
        <v>2026年一般公共预算支出预算表（按功能科目分类）</v>
      </c>
      <c r="B3" s="125"/>
      <c r="C3" s="125"/>
      <c r="D3" s="125"/>
      <c r="E3" s="125"/>
      <c r="F3" s="125"/>
      <c r="G3" s="125"/>
    </row>
    <row r="4" ht="18" customHeight="1" spans="1:7">
      <c r="A4" s="202" t="s">
        <v>259</v>
      </c>
      <c r="B4" s="5"/>
      <c r="F4" s="122"/>
      <c r="G4" s="201" t="s">
        <v>1</v>
      </c>
    </row>
    <row r="5" ht="20.25" customHeight="1" spans="1:7">
      <c r="A5" s="203" t="s">
        <v>260</v>
      </c>
      <c r="B5" s="204"/>
      <c r="C5" s="126" t="s">
        <v>55</v>
      </c>
      <c r="D5" s="205" t="s">
        <v>75</v>
      </c>
      <c r="E5" s="12"/>
      <c r="F5" s="13"/>
      <c r="G5" s="206" t="s">
        <v>76</v>
      </c>
    </row>
    <row r="6" ht="20.25" customHeight="1" spans="1:7">
      <c r="A6" s="207" t="s">
        <v>72</v>
      </c>
      <c r="B6" s="207" t="s">
        <v>73</v>
      </c>
      <c r="C6" s="19"/>
      <c r="D6" s="131" t="s">
        <v>57</v>
      </c>
      <c r="E6" s="131" t="s">
        <v>261</v>
      </c>
      <c r="F6" s="131" t="s">
        <v>262</v>
      </c>
      <c r="G6" s="208"/>
    </row>
    <row r="7" ht="15" customHeight="1" spans="1:7">
      <c r="A7" s="61" t="s">
        <v>82</v>
      </c>
      <c r="B7" s="61" t="s">
        <v>83</v>
      </c>
      <c r="C7" s="61" t="s">
        <v>263</v>
      </c>
      <c r="D7" s="61" t="s">
        <v>264</v>
      </c>
      <c r="E7" s="61" t="s">
        <v>265</v>
      </c>
      <c r="F7" s="61" t="s">
        <v>266</v>
      </c>
      <c r="G7" s="61" t="s">
        <v>84</v>
      </c>
    </row>
    <row r="8" ht="15" customHeight="1" spans="1:7">
      <c r="A8" s="143" t="s">
        <v>93</v>
      </c>
      <c r="B8" s="143" t="s">
        <v>94</v>
      </c>
      <c r="C8" s="173">
        <v>4461163</v>
      </c>
      <c r="D8" s="173">
        <v>4341163</v>
      </c>
      <c r="E8" s="173">
        <v>3490283</v>
      </c>
      <c r="F8" s="173">
        <v>850880</v>
      </c>
      <c r="G8" s="173">
        <v>120000</v>
      </c>
    </row>
    <row r="9" ht="15" customHeight="1" spans="1:7">
      <c r="A9" s="147" t="s">
        <v>95</v>
      </c>
      <c r="B9" s="147" t="s">
        <v>96</v>
      </c>
      <c r="C9" s="173">
        <v>129017</v>
      </c>
      <c r="D9" s="173">
        <v>129017</v>
      </c>
      <c r="E9" s="173">
        <v>108197</v>
      </c>
      <c r="F9" s="173">
        <v>20820</v>
      </c>
      <c r="G9" s="173"/>
    </row>
    <row r="10" ht="15" customHeight="1" spans="1:7">
      <c r="A10" s="209" t="s">
        <v>97</v>
      </c>
      <c r="B10" s="209" t="s">
        <v>98</v>
      </c>
      <c r="C10" s="173">
        <v>6000</v>
      </c>
      <c r="D10" s="173">
        <v>6000</v>
      </c>
      <c r="E10" s="173"/>
      <c r="F10" s="173">
        <v>6000</v>
      </c>
      <c r="G10" s="173"/>
    </row>
    <row r="11" ht="15" customHeight="1" spans="1:7">
      <c r="A11" s="209" t="s">
        <v>99</v>
      </c>
      <c r="B11" s="209" t="s">
        <v>100</v>
      </c>
      <c r="C11" s="173">
        <v>113017</v>
      </c>
      <c r="D11" s="173">
        <v>113017</v>
      </c>
      <c r="E11" s="173">
        <v>108197</v>
      </c>
      <c r="F11" s="173">
        <v>4820</v>
      </c>
      <c r="G11" s="173"/>
    </row>
    <row r="12" ht="15" customHeight="1" spans="1:7">
      <c r="A12" s="209" t="s">
        <v>101</v>
      </c>
      <c r="B12" s="209" t="s">
        <v>102</v>
      </c>
      <c r="C12" s="173">
        <v>10000</v>
      </c>
      <c r="D12" s="173">
        <v>10000</v>
      </c>
      <c r="E12" s="173"/>
      <c r="F12" s="173">
        <v>10000</v>
      </c>
      <c r="G12" s="173"/>
    </row>
    <row r="13" ht="15" customHeight="1" spans="1:7">
      <c r="A13" s="147" t="s">
        <v>103</v>
      </c>
      <c r="B13" s="147" t="s">
        <v>104</v>
      </c>
      <c r="C13" s="173">
        <v>4252146</v>
      </c>
      <c r="D13" s="173">
        <v>4132146</v>
      </c>
      <c r="E13" s="173">
        <v>3382086</v>
      </c>
      <c r="F13" s="173">
        <v>750060</v>
      </c>
      <c r="G13" s="173">
        <v>120000</v>
      </c>
    </row>
    <row r="14" ht="15" customHeight="1" spans="1:7">
      <c r="A14" s="209" t="s">
        <v>105</v>
      </c>
      <c r="B14" s="209" t="s">
        <v>106</v>
      </c>
      <c r="C14" s="173">
        <v>4252146</v>
      </c>
      <c r="D14" s="173">
        <v>4132146</v>
      </c>
      <c r="E14" s="173">
        <v>3382086</v>
      </c>
      <c r="F14" s="173">
        <v>750060</v>
      </c>
      <c r="G14" s="173">
        <v>120000</v>
      </c>
    </row>
    <row r="15" ht="15" customHeight="1" spans="1:7">
      <c r="A15" s="209" t="s">
        <v>267</v>
      </c>
      <c r="B15" s="209" t="s">
        <v>268</v>
      </c>
      <c r="C15" s="173"/>
      <c r="D15" s="173"/>
      <c r="E15" s="173"/>
      <c r="F15" s="173"/>
      <c r="G15" s="173"/>
    </row>
    <row r="16" ht="15" customHeight="1" spans="1:7">
      <c r="A16" s="147" t="s">
        <v>107</v>
      </c>
      <c r="B16" s="147" t="s">
        <v>108</v>
      </c>
      <c r="C16" s="173">
        <v>80000</v>
      </c>
      <c r="D16" s="173">
        <v>80000</v>
      </c>
      <c r="E16" s="173"/>
      <c r="F16" s="173">
        <v>80000</v>
      </c>
      <c r="G16" s="173"/>
    </row>
    <row r="17" ht="15" customHeight="1" spans="1:7">
      <c r="A17" s="209" t="s">
        <v>109</v>
      </c>
      <c r="B17" s="209" t="s">
        <v>106</v>
      </c>
      <c r="C17" s="173">
        <v>80000</v>
      </c>
      <c r="D17" s="173">
        <v>80000</v>
      </c>
      <c r="E17" s="173"/>
      <c r="F17" s="173">
        <v>80000</v>
      </c>
      <c r="G17" s="173"/>
    </row>
    <row r="18" ht="15" customHeight="1" spans="1:7">
      <c r="A18" s="147" t="s">
        <v>269</v>
      </c>
      <c r="B18" s="147" t="s">
        <v>270</v>
      </c>
      <c r="C18" s="173"/>
      <c r="D18" s="173"/>
      <c r="E18" s="173"/>
      <c r="F18" s="173"/>
      <c r="G18" s="173"/>
    </row>
    <row r="19" ht="15" customHeight="1" spans="1:7">
      <c r="A19" s="209" t="s">
        <v>271</v>
      </c>
      <c r="B19" s="209" t="s">
        <v>272</v>
      </c>
      <c r="C19" s="173"/>
      <c r="D19" s="173"/>
      <c r="E19" s="173"/>
      <c r="F19" s="173"/>
      <c r="G19" s="173"/>
    </row>
    <row r="20" ht="15" customHeight="1" spans="1:7">
      <c r="A20" s="143" t="s">
        <v>110</v>
      </c>
      <c r="B20" s="143" t="s">
        <v>111</v>
      </c>
      <c r="C20" s="173">
        <v>10000</v>
      </c>
      <c r="D20" s="173">
        <v>10000</v>
      </c>
      <c r="E20" s="173"/>
      <c r="F20" s="173">
        <v>10000</v>
      </c>
      <c r="G20" s="173"/>
    </row>
    <row r="21" ht="15" customHeight="1" spans="1:7">
      <c r="A21" s="147" t="s">
        <v>112</v>
      </c>
      <c r="B21" s="147" t="s">
        <v>113</v>
      </c>
      <c r="C21" s="173">
        <v>10000</v>
      </c>
      <c r="D21" s="173">
        <v>10000</v>
      </c>
      <c r="E21" s="173"/>
      <c r="F21" s="173">
        <v>10000</v>
      </c>
      <c r="G21" s="173"/>
    </row>
    <row r="22" ht="15" customHeight="1" spans="1:7">
      <c r="A22" s="209" t="s">
        <v>114</v>
      </c>
      <c r="B22" s="209" t="s">
        <v>115</v>
      </c>
      <c r="C22" s="173">
        <v>10000</v>
      </c>
      <c r="D22" s="173">
        <v>10000</v>
      </c>
      <c r="E22" s="173"/>
      <c r="F22" s="173">
        <v>10000</v>
      </c>
      <c r="G22" s="173"/>
    </row>
    <row r="23" ht="15" customHeight="1" spans="1:7">
      <c r="A23" s="143" t="s">
        <v>116</v>
      </c>
      <c r="B23" s="143" t="s">
        <v>117</v>
      </c>
      <c r="C23" s="173">
        <v>290000</v>
      </c>
      <c r="D23" s="173"/>
      <c r="E23" s="173"/>
      <c r="F23" s="173"/>
      <c r="G23" s="173">
        <v>290000</v>
      </c>
    </row>
    <row r="24" ht="15" customHeight="1" spans="1:7">
      <c r="A24" s="147" t="s">
        <v>118</v>
      </c>
      <c r="B24" s="147" t="s">
        <v>119</v>
      </c>
      <c r="C24" s="173">
        <v>180000</v>
      </c>
      <c r="D24" s="173"/>
      <c r="E24" s="173"/>
      <c r="F24" s="173"/>
      <c r="G24" s="173">
        <v>180000</v>
      </c>
    </row>
    <row r="25" ht="15" customHeight="1" spans="1:7">
      <c r="A25" s="209" t="s">
        <v>120</v>
      </c>
      <c r="B25" s="209" t="s">
        <v>121</v>
      </c>
      <c r="C25" s="173">
        <v>160000</v>
      </c>
      <c r="D25" s="173"/>
      <c r="E25" s="173"/>
      <c r="F25" s="173"/>
      <c r="G25" s="173">
        <v>160000</v>
      </c>
    </row>
    <row r="26" ht="15" customHeight="1" spans="1:7">
      <c r="A26" s="209" t="s">
        <v>122</v>
      </c>
      <c r="B26" s="209" t="s">
        <v>123</v>
      </c>
      <c r="C26" s="173">
        <v>20000</v>
      </c>
      <c r="D26" s="173"/>
      <c r="E26" s="173"/>
      <c r="F26" s="173"/>
      <c r="G26" s="173">
        <v>20000</v>
      </c>
    </row>
    <row r="27" ht="15" customHeight="1" spans="1:7">
      <c r="A27" s="147" t="s">
        <v>124</v>
      </c>
      <c r="B27" s="147" t="s">
        <v>125</v>
      </c>
      <c r="C27" s="173">
        <v>110000</v>
      </c>
      <c r="D27" s="173"/>
      <c r="E27" s="173"/>
      <c r="F27" s="173"/>
      <c r="G27" s="173">
        <v>110000</v>
      </c>
    </row>
    <row r="28" ht="15" customHeight="1" spans="1:7">
      <c r="A28" s="209" t="s">
        <v>126</v>
      </c>
      <c r="B28" s="209" t="s">
        <v>127</v>
      </c>
      <c r="C28" s="173">
        <v>110000</v>
      </c>
      <c r="D28" s="173"/>
      <c r="E28" s="173"/>
      <c r="F28" s="173"/>
      <c r="G28" s="173">
        <v>110000</v>
      </c>
    </row>
    <row r="29" ht="15" customHeight="1" spans="1:7">
      <c r="A29" s="143" t="s">
        <v>128</v>
      </c>
      <c r="B29" s="143" t="s">
        <v>129</v>
      </c>
      <c r="C29" s="173">
        <v>1999604.35</v>
      </c>
      <c r="D29" s="173">
        <v>1817631</v>
      </c>
      <c r="E29" s="173">
        <v>1745331</v>
      </c>
      <c r="F29" s="173">
        <v>72300</v>
      </c>
      <c r="G29" s="173">
        <v>181973.35</v>
      </c>
    </row>
    <row r="30" ht="15" customHeight="1" spans="1:7">
      <c r="A30" s="147" t="s">
        <v>130</v>
      </c>
      <c r="B30" s="147" t="s">
        <v>131</v>
      </c>
      <c r="C30" s="173">
        <v>1988601</v>
      </c>
      <c r="D30" s="173">
        <v>1817631</v>
      </c>
      <c r="E30" s="173">
        <v>1745331</v>
      </c>
      <c r="F30" s="173">
        <v>72300</v>
      </c>
      <c r="G30" s="173">
        <v>170970</v>
      </c>
    </row>
    <row r="31" ht="15" customHeight="1" spans="1:7">
      <c r="A31" s="209" t="s">
        <v>132</v>
      </c>
      <c r="B31" s="209" t="s">
        <v>133</v>
      </c>
      <c r="C31" s="173">
        <v>1853631</v>
      </c>
      <c r="D31" s="173">
        <v>1817631</v>
      </c>
      <c r="E31" s="173">
        <v>1745331</v>
      </c>
      <c r="F31" s="173">
        <v>72300</v>
      </c>
      <c r="G31" s="173">
        <v>36000</v>
      </c>
    </row>
    <row r="32" ht="15" customHeight="1" spans="1:7">
      <c r="A32" s="209" t="s">
        <v>134</v>
      </c>
      <c r="B32" s="209" t="s">
        <v>135</v>
      </c>
      <c r="C32" s="173">
        <v>134970</v>
      </c>
      <c r="D32" s="173"/>
      <c r="E32" s="173"/>
      <c r="F32" s="173"/>
      <c r="G32" s="173">
        <v>134970</v>
      </c>
    </row>
    <row r="33" ht="15" customHeight="1" spans="1:7">
      <c r="A33" s="147" t="s">
        <v>136</v>
      </c>
      <c r="B33" s="147" t="s">
        <v>137</v>
      </c>
      <c r="C33" s="173">
        <v>11003.35</v>
      </c>
      <c r="D33" s="173"/>
      <c r="E33" s="173"/>
      <c r="F33" s="173"/>
      <c r="G33" s="173">
        <v>11003.35</v>
      </c>
    </row>
    <row r="34" ht="15" customHeight="1" spans="1:7">
      <c r="A34" s="209" t="s">
        <v>138</v>
      </c>
      <c r="B34" s="209" t="s">
        <v>139</v>
      </c>
      <c r="C34" s="173">
        <v>11003.35</v>
      </c>
      <c r="D34" s="173"/>
      <c r="E34" s="173"/>
      <c r="F34" s="173"/>
      <c r="G34" s="173">
        <v>11003.35</v>
      </c>
    </row>
    <row r="35" ht="15" customHeight="1" spans="1:7">
      <c r="A35" s="143" t="s">
        <v>140</v>
      </c>
      <c r="B35" s="143" t="s">
        <v>141</v>
      </c>
      <c r="C35" s="173">
        <v>2006713.6</v>
      </c>
      <c r="D35" s="173">
        <v>1981741.6</v>
      </c>
      <c r="E35" s="173">
        <v>1961941.6</v>
      </c>
      <c r="F35" s="173">
        <v>19800</v>
      </c>
      <c r="G35" s="173">
        <v>24972</v>
      </c>
    </row>
    <row r="36" ht="15" customHeight="1" spans="1:7">
      <c r="A36" s="147" t="s">
        <v>142</v>
      </c>
      <c r="B36" s="147" t="s">
        <v>143</v>
      </c>
      <c r="C36" s="173">
        <v>1981741.6</v>
      </c>
      <c r="D36" s="173">
        <v>1981741.6</v>
      </c>
      <c r="E36" s="173">
        <v>1961941.6</v>
      </c>
      <c r="F36" s="173">
        <v>19800</v>
      </c>
      <c r="G36" s="173"/>
    </row>
    <row r="37" ht="15" customHeight="1" spans="1:7">
      <c r="A37" s="209" t="s">
        <v>144</v>
      </c>
      <c r="B37" s="209" t="s">
        <v>145</v>
      </c>
      <c r="C37" s="173">
        <v>3000</v>
      </c>
      <c r="D37" s="173">
        <v>3000</v>
      </c>
      <c r="E37" s="173"/>
      <c r="F37" s="173">
        <v>3000</v>
      </c>
      <c r="G37" s="173"/>
    </row>
    <row r="38" ht="15" customHeight="1" spans="1:7">
      <c r="A38" s="209" t="s">
        <v>146</v>
      </c>
      <c r="B38" s="209" t="s">
        <v>147</v>
      </c>
      <c r="C38" s="173">
        <v>1621941.6</v>
      </c>
      <c r="D38" s="173">
        <v>1621941.6</v>
      </c>
      <c r="E38" s="173">
        <v>1621941.6</v>
      </c>
      <c r="F38" s="173"/>
      <c r="G38" s="173"/>
    </row>
    <row r="39" ht="15" customHeight="1" spans="1:7">
      <c r="A39" s="209" t="s">
        <v>148</v>
      </c>
      <c r="B39" s="209" t="s">
        <v>149</v>
      </c>
      <c r="C39" s="173">
        <v>340000</v>
      </c>
      <c r="D39" s="173">
        <v>340000</v>
      </c>
      <c r="E39" s="173">
        <v>340000</v>
      </c>
      <c r="F39" s="173"/>
      <c r="G39" s="173"/>
    </row>
    <row r="40" ht="15" customHeight="1" spans="1:7">
      <c r="A40" s="209" t="s">
        <v>150</v>
      </c>
      <c r="B40" s="209" t="s">
        <v>151</v>
      </c>
      <c r="C40" s="173">
        <v>16800</v>
      </c>
      <c r="D40" s="173">
        <v>16800</v>
      </c>
      <c r="E40" s="173"/>
      <c r="F40" s="173">
        <v>16800</v>
      </c>
      <c r="G40" s="173"/>
    </row>
    <row r="41" ht="15" customHeight="1" spans="1:7">
      <c r="A41" s="147" t="s">
        <v>152</v>
      </c>
      <c r="B41" s="147" t="s">
        <v>153</v>
      </c>
      <c r="C41" s="173">
        <v>24972</v>
      </c>
      <c r="D41" s="173"/>
      <c r="E41" s="173"/>
      <c r="F41" s="173"/>
      <c r="G41" s="173">
        <v>24972</v>
      </c>
    </row>
    <row r="42" ht="15" customHeight="1" spans="1:7">
      <c r="A42" s="209" t="s">
        <v>154</v>
      </c>
      <c r="B42" s="209" t="s">
        <v>155</v>
      </c>
      <c r="C42" s="173">
        <v>24972</v>
      </c>
      <c r="D42" s="173"/>
      <c r="E42" s="173"/>
      <c r="F42" s="173"/>
      <c r="G42" s="173">
        <v>24972</v>
      </c>
    </row>
    <row r="43" ht="15" customHeight="1" spans="1:7">
      <c r="A43" s="143" t="s">
        <v>156</v>
      </c>
      <c r="B43" s="143" t="s">
        <v>157</v>
      </c>
      <c r="C43" s="173">
        <v>1514042.99</v>
      </c>
      <c r="D43" s="173">
        <v>1514042.99</v>
      </c>
      <c r="E43" s="173">
        <v>1514042.99</v>
      </c>
      <c r="F43" s="173"/>
      <c r="G43" s="173"/>
    </row>
    <row r="44" ht="15" customHeight="1" spans="1:7">
      <c r="A44" s="147" t="s">
        <v>158</v>
      </c>
      <c r="B44" s="147" t="s">
        <v>159</v>
      </c>
      <c r="C44" s="173">
        <v>1514042.99</v>
      </c>
      <c r="D44" s="173">
        <v>1514042.99</v>
      </c>
      <c r="E44" s="173">
        <v>1514042.99</v>
      </c>
      <c r="F44" s="173"/>
      <c r="G44" s="173"/>
    </row>
    <row r="45" ht="15" customHeight="1" spans="1:7">
      <c r="A45" s="209" t="s">
        <v>160</v>
      </c>
      <c r="B45" s="209" t="s">
        <v>161</v>
      </c>
      <c r="C45" s="173">
        <v>250684.04</v>
      </c>
      <c r="D45" s="173">
        <v>250684.04</v>
      </c>
      <c r="E45" s="173">
        <v>250684.04</v>
      </c>
      <c r="F45" s="173"/>
      <c r="G45" s="173"/>
    </row>
    <row r="46" ht="15" customHeight="1" spans="1:7">
      <c r="A46" s="209" t="s">
        <v>162</v>
      </c>
      <c r="B46" s="209" t="s">
        <v>163</v>
      </c>
      <c r="C46" s="173">
        <v>717466.17</v>
      </c>
      <c r="D46" s="173">
        <v>717466.17</v>
      </c>
      <c r="E46" s="173">
        <v>717466.17</v>
      </c>
      <c r="F46" s="173"/>
      <c r="G46" s="173"/>
    </row>
    <row r="47" ht="15" customHeight="1" spans="1:7">
      <c r="A47" s="209" t="s">
        <v>164</v>
      </c>
      <c r="B47" s="209" t="s">
        <v>165</v>
      </c>
      <c r="C47" s="173">
        <v>488964.75</v>
      </c>
      <c r="D47" s="173">
        <v>488964.75</v>
      </c>
      <c r="E47" s="173">
        <v>488964.75</v>
      </c>
      <c r="F47" s="173"/>
      <c r="G47" s="173"/>
    </row>
    <row r="48" ht="15" customHeight="1" spans="1:7">
      <c r="A48" s="209" t="s">
        <v>166</v>
      </c>
      <c r="B48" s="209" t="s">
        <v>167</v>
      </c>
      <c r="C48" s="173">
        <v>56928.03</v>
      </c>
      <c r="D48" s="173">
        <v>56928.03</v>
      </c>
      <c r="E48" s="173">
        <v>56928.03</v>
      </c>
      <c r="F48" s="173"/>
      <c r="G48" s="173"/>
    </row>
    <row r="49" ht="15" customHeight="1" spans="1:7">
      <c r="A49" s="143" t="s">
        <v>168</v>
      </c>
      <c r="B49" s="143" t="s">
        <v>169</v>
      </c>
      <c r="C49" s="173">
        <v>5000</v>
      </c>
      <c r="D49" s="173">
        <v>5000</v>
      </c>
      <c r="E49" s="173"/>
      <c r="F49" s="173">
        <v>5000</v>
      </c>
      <c r="G49" s="173"/>
    </row>
    <row r="50" ht="15" customHeight="1" spans="1:7">
      <c r="A50" s="147" t="s">
        <v>170</v>
      </c>
      <c r="B50" s="147" t="s">
        <v>171</v>
      </c>
      <c r="C50" s="173">
        <v>5000</v>
      </c>
      <c r="D50" s="173">
        <v>5000</v>
      </c>
      <c r="E50" s="173"/>
      <c r="F50" s="173">
        <v>5000</v>
      </c>
      <c r="G50" s="173"/>
    </row>
    <row r="51" ht="15" customHeight="1" spans="1:7">
      <c r="A51" s="209" t="s">
        <v>172</v>
      </c>
      <c r="B51" s="209" t="s">
        <v>173</v>
      </c>
      <c r="C51" s="173">
        <v>5000</v>
      </c>
      <c r="D51" s="173">
        <v>5000</v>
      </c>
      <c r="E51" s="173"/>
      <c r="F51" s="173">
        <v>5000</v>
      </c>
      <c r="G51" s="173"/>
    </row>
    <row r="52" ht="15" customHeight="1" spans="1:7">
      <c r="A52" s="143" t="s">
        <v>174</v>
      </c>
      <c r="B52" s="143" t="s">
        <v>175</v>
      </c>
      <c r="C52" s="173">
        <v>1562639</v>
      </c>
      <c r="D52" s="173">
        <v>1562639</v>
      </c>
      <c r="E52" s="173">
        <v>1499979</v>
      </c>
      <c r="F52" s="173">
        <v>62660</v>
      </c>
      <c r="G52" s="173"/>
    </row>
    <row r="53" ht="15" customHeight="1" spans="1:7">
      <c r="A53" s="147" t="s">
        <v>176</v>
      </c>
      <c r="B53" s="147" t="s">
        <v>177</v>
      </c>
      <c r="C53" s="173">
        <v>1562639</v>
      </c>
      <c r="D53" s="173">
        <v>1562639</v>
      </c>
      <c r="E53" s="173">
        <v>1499979</v>
      </c>
      <c r="F53" s="173">
        <v>62660</v>
      </c>
      <c r="G53" s="173"/>
    </row>
    <row r="54" ht="15" customHeight="1" spans="1:7">
      <c r="A54" s="209" t="s">
        <v>178</v>
      </c>
      <c r="B54" s="209" t="s">
        <v>106</v>
      </c>
      <c r="C54" s="173">
        <v>1562639</v>
      </c>
      <c r="D54" s="173">
        <v>1562639</v>
      </c>
      <c r="E54" s="173">
        <v>1499979</v>
      </c>
      <c r="F54" s="173">
        <v>62660</v>
      </c>
      <c r="G54" s="173"/>
    </row>
    <row r="55" ht="15" customHeight="1" spans="1:7">
      <c r="A55" s="143" t="s">
        <v>179</v>
      </c>
      <c r="B55" s="143" t="s">
        <v>180</v>
      </c>
      <c r="C55" s="173">
        <v>11157689.95</v>
      </c>
      <c r="D55" s="173">
        <v>5211926</v>
      </c>
      <c r="E55" s="173">
        <v>4938406</v>
      </c>
      <c r="F55" s="173">
        <v>273520</v>
      </c>
      <c r="G55" s="173">
        <v>5945763.95</v>
      </c>
    </row>
    <row r="56" ht="15" customHeight="1" spans="1:7">
      <c r="A56" s="147" t="s">
        <v>181</v>
      </c>
      <c r="B56" s="147" t="s">
        <v>182</v>
      </c>
      <c r="C56" s="173">
        <v>5182326</v>
      </c>
      <c r="D56" s="173">
        <v>5082326</v>
      </c>
      <c r="E56" s="173">
        <v>4908806</v>
      </c>
      <c r="F56" s="173">
        <v>173520</v>
      </c>
      <c r="G56" s="173">
        <v>100000</v>
      </c>
    </row>
    <row r="57" ht="15" customHeight="1" spans="1:7">
      <c r="A57" s="209" t="s">
        <v>183</v>
      </c>
      <c r="B57" s="209" t="s">
        <v>100</v>
      </c>
      <c r="C57" s="173">
        <v>5082326</v>
      </c>
      <c r="D57" s="173">
        <v>5082326</v>
      </c>
      <c r="E57" s="173">
        <v>4908806</v>
      </c>
      <c r="F57" s="173">
        <v>173520</v>
      </c>
      <c r="G57" s="173"/>
    </row>
    <row r="58" ht="15" customHeight="1" spans="1:7">
      <c r="A58" s="209" t="s">
        <v>184</v>
      </c>
      <c r="B58" s="209" t="s">
        <v>185</v>
      </c>
      <c r="C58" s="173">
        <v>100000</v>
      </c>
      <c r="D58" s="173"/>
      <c r="E58" s="173"/>
      <c r="F58" s="173"/>
      <c r="G58" s="173">
        <v>100000</v>
      </c>
    </row>
    <row r="59" ht="15" customHeight="1" spans="1:7">
      <c r="A59" s="147" t="s">
        <v>186</v>
      </c>
      <c r="B59" s="147" t="s">
        <v>187</v>
      </c>
      <c r="C59" s="173">
        <v>100000</v>
      </c>
      <c r="D59" s="173">
        <v>100000</v>
      </c>
      <c r="E59" s="173"/>
      <c r="F59" s="173">
        <v>100000</v>
      </c>
      <c r="G59" s="173"/>
    </row>
    <row r="60" ht="15" customHeight="1" spans="1:7">
      <c r="A60" s="209" t="s">
        <v>188</v>
      </c>
      <c r="B60" s="209" t="s">
        <v>189</v>
      </c>
      <c r="C60" s="173">
        <v>100000</v>
      </c>
      <c r="D60" s="173">
        <v>100000</v>
      </c>
      <c r="E60" s="173"/>
      <c r="F60" s="173">
        <v>100000</v>
      </c>
      <c r="G60" s="173"/>
    </row>
    <row r="61" ht="15" customHeight="1" spans="1:7">
      <c r="A61" s="147" t="s">
        <v>190</v>
      </c>
      <c r="B61" s="147" t="s">
        <v>191</v>
      </c>
      <c r="C61" s="173">
        <v>70000</v>
      </c>
      <c r="D61" s="173"/>
      <c r="E61" s="173"/>
      <c r="F61" s="173"/>
      <c r="G61" s="173">
        <v>70000</v>
      </c>
    </row>
    <row r="62" ht="15" customHeight="1" spans="1:7">
      <c r="A62" s="209" t="s">
        <v>192</v>
      </c>
      <c r="B62" s="209" t="s">
        <v>193</v>
      </c>
      <c r="C62" s="173">
        <v>70000</v>
      </c>
      <c r="D62" s="173"/>
      <c r="E62" s="173"/>
      <c r="F62" s="173"/>
      <c r="G62" s="173">
        <v>70000</v>
      </c>
    </row>
    <row r="63" ht="15" customHeight="1" spans="1:7">
      <c r="A63" s="147" t="s">
        <v>194</v>
      </c>
      <c r="B63" s="147" t="s">
        <v>195</v>
      </c>
      <c r="C63" s="173">
        <v>1013545.95</v>
      </c>
      <c r="D63" s="173"/>
      <c r="E63" s="173"/>
      <c r="F63" s="173"/>
      <c r="G63" s="173">
        <v>1013545.95</v>
      </c>
    </row>
    <row r="64" ht="15" customHeight="1" spans="1:7">
      <c r="A64" s="209" t="s">
        <v>196</v>
      </c>
      <c r="B64" s="209" t="s">
        <v>197</v>
      </c>
      <c r="C64" s="173">
        <v>504545.95</v>
      </c>
      <c r="D64" s="173"/>
      <c r="E64" s="173"/>
      <c r="F64" s="173"/>
      <c r="G64" s="173">
        <v>504545.95</v>
      </c>
    </row>
    <row r="65" ht="15" customHeight="1" spans="1:7">
      <c r="A65" s="209" t="s">
        <v>198</v>
      </c>
      <c r="B65" s="209" t="s">
        <v>199</v>
      </c>
      <c r="C65" s="173">
        <v>509000</v>
      </c>
      <c r="D65" s="173"/>
      <c r="E65" s="173"/>
      <c r="F65" s="173"/>
      <c r="G65" s="173">
        <v>509000</v>
      </c>
    </row>
    <row r="66" ht="15" customHeight="1" spans="1:7">
      <c r="A66" s="147" t="s">
        <v>200</v>
      </c>
      <c r="B66" s="147" t="s">
        <v>201</v>
      </c>
      <c r="C66" s="173">
        <v>4791818</v>
      </c>
      <c r="D66" s="173">
        <v>29600</v>
      </c>
      <c r="E66" s="173">
        <v>29600</v>
      </c>
      <c r="F66" s="173"/>
      <c r="G66" s="173">
        <v>4762218</v>
      </c>
    </row>
    <row r="67" ht="15" customHeight="1" spans="1:7">
      <c r="A67" s="209" t="s">
        <v>202</v>
      </c>
      <c r="B67" s="209" t="s">
        <v>203</v>
      </c>
      <c r="C67" s="173">
        <v>1160538</v>
      </c>
      <c r="D67" s="173"/>
      <c r="E67" s="173"/>
      <c r="F67" s="173"/>
      <c r="G67" s="173">
        <v>1160538</v>
      </c>
    </row>
    <row r="68" ht="15" customHeight="1" spans="1:7">
      <c r="A68" s="209" t="s">
        <v>204</v>
      </c>
      <c r="B68" s="209" t="s">
        <v>205</v>
      </c>
      <c r="C68" s="173">
        <v>3631280</v>
      </c>
      <c r="D68" s="173">
        <v>29600</v>
      </c>
      <c r="E68" s="173">
        <v>29600</v>
      </c>
      <c r="F68" s="173"/>
      <c r="G68" s="173">
        <v>3601680</v>
      </c>
    </row>
    <row r="69" ht="15" customHeight="1" spans="1:7">
      <c r="A69" s="143" t="s">
        <v>206</v>
      </c>
      <c r="B69" s="143" t="s">
        <v>207</v>
      </c>
      <c r="C69" s="173">
        <v>1216456.2</v>
      </c>
      <c r="D69" s="173">
        <v>1216456.2</v>
      </c>
      <c r="E69" s="173">
        <v>1216456.2</v>
      </c>
      <c r="F69" s="173"/>
      <c r="G69" s="173"/>
    </row>
    <row r="70" ht="15" customHeight="1" spans="1:7">
      <c r="A70" s="147" t="s">
        <v>208</v>
      </c>
      <c r="B70" s="147" t="s">
        <v>209</v>
      </c>
      <c r="C70" s="173">
        <v>1216456.2</v>
      </c>
      <c r="D70" s="173">
        <v>1216456.2</v>
      </c>
      <c r="E70" s="173">
        <v>1216456.2</v>
      </c>
      <c r="F70" s="173"/>
      <c r="G70" s="173"/>
    </row>
    <row r="71" ht="15" customHeight="1" spans="1:7">
      <c r="A71" s="209" t="s">
        <v>210</v>
      </c>
      <c r="B71" s="209" t="s">
        <v>211</v>
      </c>
      <c r="C71" s="173">
        <v>1216456.2</v>
      </c>
      <c r="D71" s="173">
        <v>1216456.2</v>
      </c>
      <c r="E71" s="173">
        <v>1216456.2</v>
      </c>
      <c r="F71" s="173"/>
      <c r="G71" s="173"/>
    </row>
    <row r="72" ht="15" customHeight="1" spans="1:7">
      <c r="A72" s="143" t="s">
        <v>212</v>
      </c>
      <c r="B72" s="143" t="s">
        <v>213</v>
      </c>
      <c r="C72" s="173"/>
      <c r="D72" s="173"/>
      <c r="E72" s="173"/>
      <c r="F72" s="173"/>
      <c r="G72" s="173"/>
    </row>
    <row r="73" ht="15" customHeight="1" spans="1:7">
      <c r="A73" s="147" t="s">
        <v>214</v>
      </c>
      <c r="B73" s="147" t="s">
        <v>215</v>
      </c>
      <c r="C73" s="173"/>
      <c r="D73" s="173"/>
      <c r="E73" s="173"/>
      <c r="F73" s="173"/>
      <c r="G73" s="173"/>
    </row>
    <row r="74" ht="15" customHeight="1" spans="1:7">
      <c r="A74" s="209" t="s">
        <v>216</v>
      </c>
      <c r="B74" s="209" t="s">
        <v>217</v>
      </c>
      <c r="C74" s="173"/>
      <c r="D74" s="173"/>
      <c r="E74" s="173"/>
      <c r="F74" s="173"/>
      <c r="G74" s="173"/>
    </row>
    <row r="75" ht="15" customHeight="1" spans="1:7">
      <c r="A75" s="143" t="s">
        <v>218</v>
      </c>
      <c r="B75" s="143" t="s">
        <v>219</v>
      </c>
      <c r="C75" s="173">
        <v>20000</v>
      </c>
      <c r="D75" s="173">
        <v>20000</v>
      </c>
      <c r="E75" s="173"/>
      <c r="F75" s="173">
        <v>20000</v>
      </c>
      <c r="G75" s="173"/>
    </row>
    <row r="76" ht="15" customHeight="1" spans="1:7">
      <c r="A76" s="147" t="s">
        <v>220</v>
      </c>
      <c r="B76" s="147" t="s">
        <v>221</v>
      </c>
      <c r="C76" s="173">
        <v>20000</v>
      </c>
      <c r="D76" s="173">
        <v>20000</v>
      </c>
      <c r="E76" s="173"/>
      <c r="F76" s="173">
        <v>20000</v>
      </c>
      <c r="G76" s="173"/>
    </row>
    <row r="77" ht="18" customHeight="1" spans="1:7">
      <c r="A77" s="209" t="s">
        <v>222</v>
      </c>
      <c r="B77" s="209" t="s">
        <v>223</v>
      </c>
      <c r="C77" s="173">
        <v>20000</v>
      </c>
      <c r="D77" s="173">
        <v>20000</v>
      </c>
      <c r="E77" s="173"/>
      <c r="F77" s="173">
        <v>20000</v>
      </c>
      <c r="G77" s="173"/>
    </row>
    <row r="78" ht="18" customHeight="1" spans="1:7">
      <c r="A78" s="210" t="s">
        <v>273</v>
      </c>
      <c r="B78" s="211"/>
      <c r="C78" s="173">
        <v>24243309.09</v>
      </c>
      <c r="D78" s="173">
        <v>17680599.79</v>
      </c>
      <c r="E78" s="173">
        <v>16366439.79</v>
      </c>
      <c r="F78" s="173">
        <v>1314160</v>
      </c>
      <c r="G78" s="173">
        <v>6562709.3</v>
      </c>
    </row>
  </sheetData>
  <mergeCells count="7">
    <mergeCell ref="A3:G3"/>
    <mergeCell ref="A4:B4"/>
    <mergeCell ref="A5:B5"/>
    <mergeCell ref="D5:F5"/>
    <mergeCell ref="A78:B78"/>
    <mergeCell ref="C5:C6"/>
    <mergeCell ref="G5:G6"/>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D37" sqref="D37"/>
    </sheetView>
  </sheetViews>
  <sheetFormatPr defaultColWidth="10.425" defaultRowHeight="14.25" customHeight="1" outlineLevelRow="7" outlineLevelCol="5"/>
  <cols>
    <col min="1" max="6" width="28.1416666666667" customWidth="1"/>
  </cols>
  <sheetData>
    <row r="1" customHeight="1" spans="1:6">
      <c r="A1" s="1"/>
      <c r="B1" s="1"/>
      <c r="C1" s="1"/>
      <c r="D1" s="1"/>
      <c r="E1" s="1"/>
      <c r="F1" s="1"/>
    </row>
    <row r="2" customHeight="1" spans="1:6">
      <c r="A2" s="44"/>
      <c r="B2" s="44"/>
      <c r="C2" s="44"/>
      <c r="D2" s="44"/>
      <c r="E2" s="43"/>
      <c r="F2" s="196" t="s">
        <v>274</v>
      </c>
    </row>
    <row r="3" ht="41.25" customHeight="1" spans="1:6">
      <c r="A3" s="197" t="str">
        <f>"2026"&amp;"年一般公共预算“三公”经费支出预算表"</f>
        <v>2026年一般公共预算“三公”经费支出预算表</v>
      </c>
      <c r="B3" s="44"/>
      <c r="C3" s="44"/>
      <c r="D3" s="44"/>
      <c r="E3" s="43"/>
      <c r="F3" s="44"/>
    </row>
    <row r="4" customHeight="1" spans="1:6">
      <c r="A4" s="112" t="str">
        <f>"单位名称：寻甸回族彝族自治县人民政府塘子街道办事处"</f>
        <v>单位名称：寻甸回族彝族自治县人民政府塘子街道办事处</v>
      </c>
      <c r="B4" s="198"/>
      <c r="D4" s="44"/>
      <c r="E4" s="43"/>
      <c r="F4" s="65" t="s">
        <v>1</v>
      </c>
    </row>
    <row r="5" ht="27" customHeight="1" spans="1:6">
      <c r="A5" s="48" t="s">
        <v>275</v>
      </c>
      <c r="B5" s="48" t="s">
        <v>276</v>
      </c>
      <c r="C5" s="50" t="s">
        <v>277</v>
      </c>
      <c r="D5" s="48"/>
      <c r="E5" s="49"/>
      <c r="F5" s="48" t="s">
        <v>278</v>
      </c>
    </row>
    <row r="6" ht="28.5" customHeight="1" spans="1:6">
      <c r="A6" s="199"/>
      <c r="B6" s="52"/>
      <c r="C6" s="49" t="s">
        <v>57</v>
      </c>
      <c r="D6" s="49" t="s">
        <v>279</v>
      </c>
      <c r="E6" s="49" t="s">
        <v>280</v>
      </c>
      <c r="F6" s="51"/>
    </row>
    <row r="7" ht="17.25" customHeight="1" spans="1:6">
      <c r="A7" s="57" t="s">
        <v>82</v>
      </c>
      <c r="B7" s="57" t="s">
        <v>83</v>
      </c>
      <c r="C7" s="57" t="s">
        <v>263</v>
      </c>
      <c r="D7" s="57" t="s">
        <v>264</v>
      </c>
      <c r="E7" s="57" t="s">
        <v>265</v>
      </c>
      <c r="F7" s="57" t="s">
        <v>266</v>
      </c>
    </row>
    <row r="8" ht="17.25" customHeight="1" spans="1:6">
      <c r="A8" s="173">
        <v>245000</v>
      </c>
      <c r="B8" s="173"/>
      <c r="C8" s="173">
        <v>45000</v>
      </c>
      <c r="D8" s="173"/>
      <c r="E8" s="173">
        <v>45000</v>
      </c>
      <c r="F8" s="173">
        <v>200000</v>
      </c>
    </row>
  </sheetData>
  <mergeCells count="6">
    <mergeCell ref="A3:F3"/>
    <mergeCell ref="A4:B4"/>
    <mergeCell ref="C5:E5"/>
    <mergeCell ref="A5:A6"/>
    <mergeCell ref="B5:B6"/>
    <mergeCell ref="F5:F6"/>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92"/>
  <sheetViews>
    <sheetView showZeros="0" workbookViewId="0">
      <selection activeCell="B9" sqref="B9:B91"/>
    </sheetView>
  </sheetViews>
  <sheetFormatPr defaultColWidth="9.14166666666667" defaultRowHeight="14.25" customHeight="1"/>
  <cols>
    <col min="1" max="2" width="32.85" style="134" customWidth="1"/>
    <col min="3" max="3" width="20.7083333333333" style="134" customWidth="1"/>
    <col min="4" max="4" width="31.2833333333333" style="134" customWidth="1"/>
    <col min="5" max="5" width="10.1416666666667" style="134" customWidth="1"/>
    <col min="6" max="6" width="17.575" style="134" customWidth="1"/>
    <col min="7" max="7" width="10.2833333333333" style="134" customWidth="1"/>
    <col min="8" max="8" width="23" style="134" customWidth="1"/>
    <col min="9" max="24" width="18.7083333333333" style="134" customWidth="1"/>
    <col min="25" max="16384" width="9.14166666666667" style="134"/>
  </cols>
  <sheetData>
    <row r="1" ht="13.5" customHeight="1" spans="2:24">
      <c r="B1" s="149"/>
      <c r="C1" s="177"/>
      <c r="E1" s="178"/>
      <c r="F1" s="178"/>
      <c r="G1" s="178"/>
      <c r="H1" s="178"/>
      <c r="I1" s="183"/>
      <c r="J1" s="183"/>
      <c r="K1" s="183"/>
      <c r="L1" s="183"/>
      <c r="M1" s="183"/>
      <c r="N1" s="183"/>
      <c r="R1" s="183"/>
      <c r="V1" s="177"/>
      <c r="X1" s="148" t="s">
        <v>281</v>
      </c>
    </row>
    <row r="2" ht="45.75" customHeight="1" spans="1:24">
      <c r="A2" s="137" t="str">
        <f>"2026"&amp;"年部门基本支出预算表"</f>
        <v>2026年部门基本支出预算表</v>
      </c>
      <c r="B2" s="136"/>
      <c r="C2" s="137"/>
      <c r="D2" s="137"/>
      <c r="E2" s="137"/>
      <c r="F2" s="137"/>
      <c r="G2" s="137"/>
      <c r="H2" s="137"/>
      <c r="I2" s="137"/>
      <c r="J2" s="137"/>
      <c r="K2" s="137"/>
      <c r="L2" s="137"/>
      <c r="M2" s="137"/>
      <c r="N2" s="137"/>
      <c r="O2" s="136"/>
      <c r="P2" s="136"/>
      <c r="Q2" s="136"/>
      <c r="R2" s="137"/>
      <c r="S2" s="137"/>
      <c r="T2" s="137"/>
      <c r="U2" s="137"/>
      <c r="V2" s="137"/>
      <c r="W2" s="137"/>
      <c r="X2" s="137"/>
    </row>
    <row r="3" ht="18.75" customHeight="1" spans="1:24">
      <c r="A3" s="138" t="s">
        <v>282</v>
      </c>
      <c r="B3" s="151"/>
      <c r="C3" s="179"/>
      <c r="D3" s="179"/>
      <c r="E3" s="179"/>
      <c r="F3" s="179"/>
      <c r="G3" s="179"/>
      <c r="H3" s="179"/>
      <c r="I3" s="184"/>
      <c r="J3" s="184"/>
      <c r="K3" s="184"/>
      <c r="L3" s="184"/>
      <c r="M3" s="184"/>
      <c r="N3" s="184"/>
      <c r="O3" s="164"/>
      <c r="P3" s="164"/>
      <c r="Q3" s="164"/>
      <c r="R3" s="184"/>
      <c r="V3" s="177"/>
      <c r="X3" s="148" t="s">
        <v>1</v>
      </c>
    </row>
    <row r="4" ht="18" customHeight="1" spans="1:24">
      <c r="A4" s="152" t="s">
        <v>283</v>
      </c>
      <c r="B4" s="152" t="s">
        <v>284</v>
      </c>
      <c r="C4" s="152" t="s">
        <v>285</v>
      </c>
      <c r="D4" s="152" t="s">
        <v>286</v>
      </c>
      <c r="E4" s="152" t="s">
        <v>287</v>
      </c>
      <c r="F4" s="152" t="s">
        <v>288</v>
      </c>
      <c r="G4" s="152" t="s">
        <v>289</v>
      </c>
      <c r="H4" s="152" t="s">
        <v>290</v>
      </c>
      <c r="I4" s="185" t="s">
        <v>291</v>
      </c>
      <c r="J4" s="186" t="s">
        <v>291</v>
      </c>
      <c r="K4" s="186"/>
      <c r="L4" s="186"/>
      <c r="M4" s="186"/>
      <c r="N4" s="186"/>
      <c r="O4" s="167"/>
      <c r="P4" s="167"/>
      <c r="Q4" s="167"/>
      <c r="R4" s="192" t="s">
        <v>61</v>
      </c>
      <c r="S4" s="186" t="s">
        <v>62</v>
      </c>
      <c r="T4" s="186"/>
      <c r="U4" s="186"/>
      <c r="V4" s="186"/>
      <c r="W4" s="186"/>
      <c r="X4" s="188"/>
    </row>
    <row r="5" ht="18" customHeight="1" spans="1:24">
      <c r="A5" s="154"/>
      <c r="B5" s="155"/>
      <c r="C5" s="180"/>
      <c r="D5" s="154"/>
      <c r="E5" s="154"/>
      <c r="F5" s="154"/>
      <c r="G5" s="154"/>
      <c r="H5" s="154"/>
      <c r="I5" s="187" t="s">
        <v>292</v>
      </c>
      <c r="J5" s="185" t="s">
        <v>58</v>
      </c>
      <c r="K5" s="186"/>
      <c r="L5" s="186"/>
      <c r="M5" s="186"/>
      <c r="N5" s="188"/>
      <c r="O5" s="166" t="s">
        <v>293</v>
      </c>
      <c r="P5" s="167"/>
      <c r="Q5" s="168"/>
      <c r="R5" s="152" t="s">
        <v>61</v>
      </c>
      <c r="S5" s="185" t="s">
        <v>62</v>
      </c>
      <c r="T5" s="192" t="s">
        <v>64</v>
      </c>
      <c r="U5" s="186" t="s">
        <v>62</v>
      </c>
      <c r="V5" s="192" t="s">
        <v>66</v>
      </c>
      <c r="W5" s="192" t="s">
        <v>67</v>
      </c>
      <c r="X5" s="193" t="s">
        <v>68</v>
      </c>
    </row>
    <row r="6" ht="19.5" customHeight="1" spans="1:24">
      <c r="A6" s="155"/>
      <c r="B6" s="155"/>
      <c r="C6" s="155"/>
      <c r="D6" s="155"/>
      <c r="E6" s="155"/>
      <c r="F6" s="155"/>
      <c r="G6" s="155"/>
      <c r="H6" s="155"/>
      <c r="I6" s="155"/>
      <c r="J6" s="189" t="s">
        <v>294</v>
      </c>
      <c r="K6" s="152" t="s">
        <v>295</v>
      </c>
      <c r="L6" s="152" t="s">
        <v>296</v>
      </c>
      <c r="M6" s="152" t="s">
        <v>297</v>
      </c>
      <c r="N6" s="152" t="s">
        <v>298</v>
      </c>
      <c r="O6" s="152" t="s">
        <v>58</v>
      </c>
      <c r="P6" s="152" t="s">
        <v>59</v>
      </c>
      <c r="Q6" s="152" t="s">
        <v>60</v>
      </c>
      <c r="R6" s="155"/>
      <c r="S6" s="152" t="s">
        <v>57</v>
      </c>
      <c r="T6" s="152" t="s">
        <v>64</v>
      </c>
      <c r="U6" s="152" t="s">
        <v>299</v>
      </c>
      <c r="V6" s="152" t="s">
        <v>66</v>
      </c>
      <c r="W6" s="152" t="s">
        <v>67</v>
      </c>
      <c r="X6" s="152" t="s">
        <v>68</v>
      </c>
    </row>
    <row r="7" ht="37.5" customHeight="1" spans="1:24">
      <c r="A7" s="181"/>
      <c r="B7" s="158"/>
      <c r="C7" s="181"/>
      <c r="D7" s="181"/>
      <c r="E7" s="181"/>
      <c r="F7" s="181"/>
      <c r="G7" s="181"/>
      <c r="H7" s="181"/>
      <c r="I7" s="181"/>
      <c r="J7" s="190" t="s">
        <v>57</v>
      </c>
      <c r="K7" s="157" t="s">
        <v>300</v>
      </c>
      <c r="L7" s="157" t="s">
        <v>296</v>
      </c>
      <c r="M7" s="157" t="s">
        <v>297</v>
      </c>
      <c r="N7" s="157" t="s">
        <v>298</v>
      </c>
      <c r="O7" s="157" t="s">
        <v>296</v>
      </c>
      <c r="P7" s="157" t="s">
        <v>297</v>
      </c>
      <c r="Q7" s="157" t="s">
        <v>298</v>
      </c>
      <c r="R7" s="157" t="s">
        <v>61</v>
      </c>
      <c r="S7" s="157" t="s">
        <v>57</v>
      </c>
      <c r="T7" s="157" t="s">
        <v>64</v>
      </c>
      <c r="U7" s="157" t="s">
        <v>299</v>
      </c>
      <c r="V7" s="157" t="s">
        <v>66</v>
      </c>
      <c r="W7" s="157" t="s">
        <v>67</v>
      </c>
      <c r="X7" s="157" t="s">
        <v>68</v>
      </c>
    </row>
    <row r="8" customHeight="1" spans="1:24">
      <c r="A8" s="142">
        <v>1</v>
      </c>
      <c r="B8" s="142">
        <v>2</v>
      </c>
      <c r="C8" s="142">
        <v>3</v>
      </c>
      <c r="D8" s="142">
        <v>4</v>
      </c>
      <c r="E8" s="142">
        <v>5</v>
      </c>
      <c r="F8" s="142">
        <v>6</v>
      </c>
      <c r="G8" s="142">
        <v>7</v>
      </c>
      <c r="H8" s="142">
        <v>8</v>
      </c>
      <c r="I8" s="142">
        <v>9</v>
      </c>
      <c r="J8" s="142">
        <v>10</v>
      </c>
      <c r="K8" s="142">
        <v>11</v>
      </c>
      <c r="L8" s="142">
        <v>12</v>
      </c>
      <c r="M8" s="142">
        <v>13</v>
      </c>
      <c r="N8" s="142">
        <v>14</v>
      </c>
      <c r="O8" s="142">
        <v>15</v>
      </c>
      <c r="P8" s="142">
        <v>16</v>
      </c>
      <c r="Q8" s="142">
        <v>17</v>
      </c>
      <c r="R8" s="142">
        <v>18</v>
      </c>
      <c r="S8" s="142">
        <v>19</v>
      </c>
      <c r="T8" s="142">
        <v>20</v>
      </c>
      <c r="U8" s="142">
        <v>21</v>
      </c>
      <c r="V8" s="142">
        <v>22</v>
      </c>
      <c r="W8" s="142">
        <v>23</v>
      </c>
      <c r="X8" s="142">
        <v>24</v>
      </c>
    </row>
    <row r="9" ht="20.25" customHeight="1" spans="1:24">
      <c r="A9" s="182" t="s">
        <v>301</v>
      </c>
      <c r="B9" s="182" t="s">
        <v>70</v>
      </c>
      <c r="C9" s="182" t="s">
        <v>302</v>
      </c>
      <c r="D9" s="182" t="s">
        <v>303</v>
      </c>
      <c r="E9" s="182" t="s">
        <v>105</v>
      </c>
      <c r="F9" s="182" t="s">
        <v>106</v>
      </c>
      <c r="G9" s="182" t="s">
        <v>304</v>
      </c>
      <c r="H9" s="182" t="s">
        <v>305</v>
      </c>
      <c r="I9" s="173">
        <v>1121256</v>
      </c>
      <c r="J9" s="173">
        <v>1121256</v>
      </c>
      <c r="K9" s="173"/>
      <c r="L9" s="173"/>
      <c r="M9" s="174">
        <v>1121256</v>
      </c>
      <c r="N9" s="173"/>
      <c r="O9" s="173"/>
      <c r="P9" s="173"/>
      <c r="Q9" s="173"/>
      <c r="R9" s="173"/>
      <c r="S9" s="173"/>
      <c r="T9" s="173"/>
      <c r="U9" s="173"/>
      <c r="V9" s="173"/>
      <c r="W9" s="173"/>
      <c r="X9" s="173"/>
    </row>
    <row r="10" ht="20.25" customHeight="1" spans="1:24">
      <c r="A10" s="182" t="s">
        <v>301</v>
      </c>
      <c r="B10" s="182" t="s">
        <v>70</v>
      </c>
      <c r="C10" s="182" t="s">
        <v>302</v>
      </c>
      <c r="D10" s="182" t="s">
        <v>303</v>
      </c>
      <c r="E10" s="182" t="s">
        <v>105</v>
      </c>
      <c r="F10" s="182" t="s">
        <v>106</v>
      </c>
      <c r="G10" s="182" t="s">
        <v>306</v>
      </c>
      <c r="H10" s="182" t="s">
        <v>307</v>
      </c>
      <c r="I10" s="173">
        <v>1587768</v>
      </c>
      <c r="J10" s="173">
        <v>1587768</v>
      </c>
      <c r="K10" s="191"/>
      <c r="L10" s="191"/>
      <c r="M10" s="174">
        <v>1587768</v>
      </c>
      <c r="N10" s="191"/>
      <c r="O10" s="173"/>
      <c r="P10" s="173"/>
      <c r="Q10" s="173"/>
      <c r="R10" s="173"/>
      <c r="S10" s="173"/>
      <c r="T10" s="173"/>
      <c r="U10" s="173"/>
      <c r="V10" s="173"/>
      <c r="W10" s="173"/>
      <c r="X10" s="173"/>
    </row>
    <row r="11" ht="20.25" customHeight="1" spans="1:24">
      <c r="A11" s="182" t="s">
        <v>301</v>
      </c>
      <c r="B11" s="182" t="s">
        <v>70</v>
      </c>
      <c r="C11" s="182" t="s">
        <v>302</v>
      </c>
      <c r="D11" s="182" t="s">
        <v>303</v>
      </c>
      <c r="E11" s="182" t="s">
        <v>105</v>
      </c>
      <c r="F11" s="182" t="s">
        <v>106</v>
      </c>
      <c r="G11" s="182" t="s">
        <v>306</v>
      </c>
      <c r="H11" s="182" t="s">
        <v>307</v>
      </c>
      <c r="I11" s="173">
        <v>138000</v>
      </c>
      <c r="J11" s="173">
        <v>138000</v>
      </c>
      <c r="K11" s="191"/>
      <c r="L11" s="191"/>
      <c r="M11" s="174">
        <v>138000</v>
      </c>
      <c r="N11" s="191"/>
      <c r="O11" s="173"/>
      <c r="P11" s="173"/>
      <c r="Q11" s="173"/>
      <c r="R11" s="173"/>
      <c r="S11" s="173"/>
      <c r="T11" s="173"/>
      <c r="U11" s="173"/>
      <c r="V11" s="173"/>
      <c r="W11" s="173"/>
      <c r="X11" s="173"/>
    </row>
    <row r="12" ht="20.25" customHeight="1" spans="1:24">
      <c r="A12" s="182" t="s">
        <v>301</v>
      </c>
      <c r="B12" s="182" t="s">
        <v>70</v>
      </c>
      <c r="C12" s="182" t="s">
        <v>302</v>
      </c>
      <c r="D12" s="182" t="s">
        <v>303</v>
      </c>
      <c r="E12" s="182" t="s">
        <v>105</v>
      </c>
      <c r="F12" s="182" t="s">
        <v>106</v>
      </c>
      <c r="G12" s="182" t="s">
        <v>308</v>
      </c>
      <c r="H12" s="182" t="s">
        <v>309</v>
      </c>
      <c r="I12" s="173">
        <v>98038</v>
      </c>
      <c r="J12" s="173">
        <v>98038</v>
      </c>
      <c r="K12" s="191"/>
      <c r="L12" s="191"/>
      <c r="M12" s="174">
        <v>98038</v>
      </c>
      <c r="N12" s="191"/>
      <c r="O12" s="173"/>
      <c r="P12" s="173"/>
      <c r="Q12" s="173"/>
      <c r="R12" s="173"/>
      <c r="S12" s="173"/>
      <c r="T12" s="173"/>
      <c r="U12" s="173"/>
      <c r="V12" s="173"/>
      <c r="W12" s="173"/>
      <c r="X12" s="173"/>
    </row>
    <row r="13" ht="20.25" customHeight="1" spans="1:24">
      <c r="A13" s="182" t="s">
        <v>301</v>
      </c>
      <c r="B13" s="182" t="s">
        <v>70</v>
      </c>
      <c r="C13" s="182" t="s">
        <v>310</v>
      </c>
      <c r="D13" s="182" t="s">
        <v>311</v>
      </c>
      <c r="E13" s="182" t="s">
        <v>99</v>
      </c>
      <c r="F13" s="182" t="s">
        <v>100</v>
      </c>
      <c r="G13" s="182" t="s">
        <v>304</v>
      </c>
      <c r="H13" s="182" t="s">
        <v>305</v>
      </c>
      <c r="I13" s="173">
        <v>38988</v>
      </c>
      <c r="J13" s="173">
        <v>38988</v>
      </c>
      <c r="K13" s="191"/>
      <c r="L13" s="191"/>
      <c r="M13" s="174">
        <v>38988</v>
      </c>
      <c r="N13" s="191"/>
      <c r="O13" s="173"/>
      <c r="P13" s="173"/>
      <c r="Q13" s="173"/>
      <c r="R13" s="173"/>
      <c r="S13" s="173"/>
      <c r="T13" s="173"/>
      <c r="U13" s="173"/>
      <c r="V13" s="173"/>
      <c r="W13" s="173"/>
      <c r="X13" s="173"/>
    </row>
    <row r="14" ht="20.25" customHeight="1" spans="1:24">
      <c r="A14" s="182" t="s">
        <v>301</v>
      </c>
      <c r="B14" s="182" t="s">
        <v>70</v>
      </c>
      <c r="C14" s="182" t="s">
        <v>310</v>
      </c>
      <c r="D14" s="182" t="s">
        <v>311</v>
      </c>
      <c r="E14" s="182" t="s">
        <v>132</v>
      </c>
      <c r="F14" s="182" t="s">
        <v>133</v>
      </c>
      <c r="G14" s="182" t="s">
        <v>304</v>
      </c>
      <c r="H14" s="182" t="s">
        <v>305</v>
      </c>
      <c r="I14" s="173">
        <v>673524</v>
      </c>
      <c r="J14" s="173">
        <v>673524</v>
      </c>
      <c r="K14" s="191"/>
      <c r="L14" s="191"/>
      <c r="M14" s="174">
        <v>673524</v>
      </c>
      <c r="N14" s="191"/>
      <c r="O14" s="173"/>
      <c r="P14" s="173"/>
      <c r="Q14" s="173"/>
      <c r="R14" s="173"/>
      <c r="S14" s="173"/>
      <c r="T14" s="173"/>
      <c r="U14" s="173"/>
      <c r="V14" s="173"/>
      <c r="W14" s="173"/>
      <c r="X14" s="173"/>
    </row>
    <row r="15" ht="20.25" customHeight="1" spans="1:24">
      <c r="A15" s="182" t="s">
        <v>301</v>
      </c>
      <c r="B15" s="182" t="s">
        <v>70</v>
      </c>
      <c r="C15" s="182" t="s">
        <v>310</v>
      </c>
      <c r="D15" s="182" t="s">
        <v>311</v>
      </c>
      <c r="E15" s="182" t="s">
        <v>178</v>
      </c>
      <c r="F15" s="182" t="s">
        <v>106</v>
      </c>
      <c r="G15" s="182" t="s">
        <v>304</v>
      </c>
      <c r="H15" s="182" t="s">
        <v>305</v>
      </c>
      <c r="I15" s="173">
        <v>571044</v>
      </c>
      <c r="J15" s="173">
        <v>571044</v>
      </c>
      <c r="K15" s="191"/>
      <c r="L15" s="191"/>
      <c r="M15" s="174">
        <v>571044</v>
      </c>
      <c r="N15" s="191"/>
      <c r="O15" s="173"/>
      <c r="P15" s="173"/>
      <c r="Q15" s="173"/>
      <c r="R15" s="173"/>
      <c r="S15" s="173"/>
      <c r="T15" s="173"/>
      <c r="U15" s="173"/>
      <c r="V15" s="173"/>
      <c r="W15" s="173"/>
      <c r="X15" s="173"/>
    </row>
    <row r="16" ht="20.25" customHeight="1" spans="1:24">
      <c r="A16" s="182" t="s">
        <v>301</v>
      </c>
      <c r="B16" s="182" t="s">
        <v>70</v>
      </c>
      <c r="C16" s="182" t="s">
        <v>310</v>
      </c>
      <c r="D16" s="182" t="s">
        <v>311</v>
      </c>
      <c r="E16" s="182" t="s">
        <v>183</v>
      </c>
      <c r="F16" s="182" t="s">
        <v>100</v>
      </c>
      <c r="G16" s="182" t="s">
        <v>304</v>
      </c>
      <c r="H16" s="182" t="s">
        <v>305</v>
      </c>
      <c r="I16" s="173">
        <v>2080248</v>
      </c>
      <c r="J16" s="173">
        <v>2080248</v>
      </c>
      <c r="K16" s="191"/>
      <c r="L16" s="191"/>
      <c r="M16" s="174">
        <v>2080248</v>
      </c>
      <c r="N16" s="191"/>
      <c r="O16" s="173"/>
      <c r="P16" s="173"/>
      <c r="Q16" s="173"/>
      <c r="R16" s="173"/>
      <c r="S16" s="173"/>
      <c r="T16" s="173"/>
      <c r="U16" s="173"/>
      <c r="V16" s="173"/>
      <c r="W16" s="173"/>
      <c r="X16" s="173"/>
    </row>
    <row r="17" ht="20.25" customHeight="1" spans="1:24">
      <c r="A17" s="182" t="s">
        <v>301</v>
      </c>
      <c r="B17" s="182" t="s">
        <v>70</v>
      </c>
      <c r="C17" s="182" t="s">
        <v>310</v>
      </c>
      <c r="D17" s="182" t="s">
        <v>311</v>
      </c>
      <c r="E17" s="182" t="s">
        <v>99</v>
      </c>
      <c r="F17" s="182" t="s">
        <v>100</v>
      </c>
      <c r="G17" s="182" t="s">
        <v>306</v>
      </c>
      <c r="H17" s="182" t="s">
        <v>307</v>
      </c>
      <c r="I17" s="173">
        <v>6000</v>
      </c>
      <c r="J17" s="173">
        <v>6000</v>
      </c>
      <c r="K17" s="191"/>
      <c r="L17" s="191"/>
      <c r="M17" s="174">
        <v>6000</v>
      </c>
      <c r="N17" s="191"/>
      <c r="O17" s="173"/>
      <c r="P17" s="173"/>
      <c r="Q17" s="173"/>
      <c r="R17" s="173"/>
      <c r="S17" s="173"/>
      <c r="T17" s="173"/>
      <c r="U17" s="173"/>
      <c r="V17" s="173"/>
      <c r="W17" s="173"/>
      <c r="X17" s="173"/>
    </row>
    <row r="18" ht="20.25" customHeight="1" spans="1:24">
      <c r="A18" s="182" t="s">
        <v>301</v>
      </c>
      <c r="B18" s="182" t="s">
        <v>70</v>
      </c>
      <c r="C18" s="182" t="s">
        <v>310</v>
      </c>
      <c r="D18" s="182" t="s">
        <v>311</v>
      </c>
      <c r="E18" s="182" t="s">
        <v>99</v>
      </c>
      <c r="F18" s="182" t="s">
        <v>100</v>
      </c>
      <c r="G18" s="182" t="s">
        <v>306</v>
      </c>
      <c r="H18" s="182" t="s">
        <v>307</v>
      </c>
      <c r="I18" s="173">
        <v>24528</v>
      </c>
      <c r="J18" s="173">
        <v>24528</v>
      </c>
      <c r="K18" s="191"/>
      <c r="L18" s="191"/>
      <c r="M18" s="174">
        <v>24528</v>
      </c>
      <c r="N18" s="191"/>
      <c r="O18" s="173"/>
      <c r="P18" s="173"/>
      <c r="Q18" s="173"/>
      <c r="R18" s="173"/>
      <c r="S18" s="173"/>
      <c r="T18" s="173"/>
      <c r="U18" s="173"/>
      <c r="V18" s="173"/>
      <c r="W18" s="173"/>
      <c r="X18" s="173"/>
    </row>
    <row r="19" ht="20.25" customHeight="1" spans="1:24">
      <c r="A19" s="182" t="s">
        <v>301</v>
      </c>
      <c r="B19" s="182" t="s">
        <v>70</v>
      </c>
      <c r="C19" s="182" t="s">
        <v>310</v>
      </c>
      <c r="D19" s="182" t="s">
        <v>311</v>
      </c>
      <c r="E19" s="182" t="s">
        <v>132</v>
      </c>
      <c r="F19" s="182" t="s">
        <v>133</v>
      </c>
      <c r="G19" s="182" t="s">
        <v>306</v>
      </c>
      <c r="H19" s="182" t="s">
        <v>307</v>
      </c>
      <c r="I19" s="173">
        <v>90000</v>
      </c>
      <c r="J19" s="173">
        <v>90000</v>
      </c>
      <c r="K19" s="191"/>
      <c r="L19" s="191"/>
      <c r="M19" s="174">
        <v>90000</v>
      </c>
      <c r="N19" s="191"/>
      <c r="O19" s="173"/>
      <c r="P19" s="173"/>
      <c r="Q19" s="173"/>
      <c r="R19" s="173"/>
      <c r="S19" s="173"/>
      <c r="T19" s="173"/>
      <c r="U19" s="173"/>
      <c r="V19" s="173"/>
      <c r="W19" s="173"/>
      <c r="X19" s="173"/>
    </row>
    <row r="20" ht="20.25" customHeight="1" spans="1:24">
      <c r="A20" s="182" t="s">
        <v>301</v>
      </c>
      <c r="B20" s="182" t="s">
        <v>70</v>
      </c>
      <c r="C20" s="182" t="s">
        <v>310</v>
      </c>
      <c r="D20" s="182" t="s">
        <v>311</v>
      </c>
      <c r="E20" s="182" t="s">
        <v>132</v>
      </c>
      <c r="F20" s="182" t="s">
        <v>133</v>
      </c>
      <c r="G20" s="182" t="s">
        <v>306</v>
      </c>
      <c r="H20" s="182" t="s">
        <v>307</v>
      </c>
      <c r="I20" s="173">
        <v>380484</v>
      </c>
      <c r="J20" s="173">
        <v>380484</v>
      </c>
      <c r="K20" s="191"/>
      <c r="L20" s="191"/>
      <c r="M20" s="174">
        <v>380484</v>
      </c>
      <c r="N20" s="191"/>
      <c r="O20" s="173"/>
      <c r="P20" s="173"/>
      <c r="Q20" s="173"/>
      <c r="R20" s="173"/>
      <c r="S20" s="173"/>
      <c r="T20" s="173"/>
      <c r="U20" s="173"/>
      <c r="V20" s="173"/>
      <c r="W20" s="173"/>
      <c r="X20" s="173"/>
    </row>
    <row r="21" ht="20.25" customHeight="1" spans="1:24">
      <c r="A21" s="182" t="s">
        <v>301</v>
      </c>
      <c r="B21" s="182" t="s">
        <v>70</v>
      </c>
      <c r="C21" s="182" t="s">
        <v>310</v>
      </c>
      <c r="D21" s="182" t="s">
        <v>311</v>
      </c>
      <c r="E21" s="182" t="s">
        <v>178</v>
      </c>
      <c r="F21" s="182" t="s">
        <v>106</v>
      </c>
      <c r="G21" s="182" t="s">
        <v>306</v>
      </c>
      <c r="H21" s="182" t="s">
        <v>307</v>
      </c>
      <c r="I21" s="173">
        <v>329028</v>
      </c>
      <c r="J21" s="173">
        <v>329028</v>
      </c>
      <c r="K21" s="191"/>
      <c r="L21" s="191"/>
      <c r="M21" s="174">
        <v>329028</v>
      </c>
      <c r="N21" s="191"/>
      <c r="O21" s="173"/>
      <c r="P21" s="173"/>
      <c r="Q21" s="173"/>
      <c r="R21" s="173"/>
      <c r="S21" s="173"/>
      <c r="T21" s="173"/>
      <c r="U21" s="173"/>
      <c r="V21" s="173"/>
      <c r="W21" s="173"/>
      <c r="X21" s="173"/>
    </row>
    <row r="22" ht="20.25" customHeight="1" spans="1:24">
      <c r="A22" s="182" t="s">
        <v>301</v>
      </c>
      <c r="B22" s="182" t="s">
        <v>70</v>
      </c>
      <c r="C22" s="182" t="s">
        <v>310</v>
      </c>
      <c r="D22" s="182" t="s">
        <v>311</v>
      </c>
      <c r="E22" s="182" t="s">
        <v>178</v>
      </c>
      <c r="F22" s="182" t="s">
        <v>106</v>
      </c>
      <c r="G22" s="182" t="s">
        <v>306</v>
      </c>
      <c r="H22" s="182" t="s">
        <v>307</v>
      </c>
      <c r="I22" s="173">
        <v>78000</v>
      </c>
      <c r="J22" s="173">
        <v>78000</v>
      </c>
      <c r="K22" s="191"/>
      <c r="L22" s="191"/>
      <c r="M22" s="174">
        <v>78000</v>
      </c>
      <c r="N22" s="191"/>
      <c r="O22" s="173"/>
      <c r="P22" s="173"/>
      <c r="Q22" s="173"/>
      <c r="R22" s="173"/>
      <c r="S22" s="173"/>
      <c r="T22" s="173"/>
      <c r="U22" s="173"/>
      <c r="V22" s="173"/>
      <c r="W22" s="173"/>
      <c r="X22" s="173"/>
    </row>
    <row r="23" ht="20.25" customHeight="1" spans="1:24">
      <c r="A23" s="182" t="s">
        <v>301</v>
      </c>
      <c r="B23" s="182" t="s">
        <v>70</v>
      </c>
      <c r="C23" s="182" t="s">
        <v>310</v>
      </c>
      <c r="D23" s="182" t="s">
        <v>311</v>
      </c>
      <c r="E23" s="182" t="s">
        <v>183</v>
      </c>
      <c r="F23" s="182" t="s">
        <v>100</v>
      </c>
      <c r="G23" s="182" t="s">
        <v>306</v>
      </c>
      <c r="H23" s="182" t="s">
        <v>307</v>
      </c>
      <c r="I23" s="173">
        <v>216000</v>
      </c>
      <c r="J23" s="173">
        <v>216000</v>
      </c>
      <c r="K23" s="191"/>
      <c r="L23" s="191"/>
      <c r="M23" s="174">
        <v>216000</v>
      </c>
      <c r="N23" s="191"/>
      <c r="O23" s="173"/>
      <c r="P23" s="173"/>
      <c r="Q23" s="173"/>
      <c r="R23" s="173"/>
      <c r="S23" s="173"/>
      <c r="T23" s="173"/>
      <c r="U23" s="173"/>
      <c r="V23" s="173"/>
      <c r="W23" s="173"/>
      <c r="X23" s="173"/>
    </row>
    <row r="24" ht="20.25" customHeight="1" spans="1:24">
      <c r="A24" s="182" t="s">
        <v>301</v>
      </c>
      <c r="B24" s="182" t="s">
        <v>70</v>
      </c>
      <c r="C24" s="182" t="s">
        <v>310</v>
      </c>
      <c r="D24" s="182" t="s">
        <v>311</v>
      </c>
      <c r="E24" s="182" t="s">
        <v>183</v>
      </c>
      <c r="F24" s="182" t="s">
        <v>100</v>
      </c>
      <c r="G24" s="182" t="s">
        <v>306</v>
      </c>
      <c r="H24" s="182" t="s">
        <v>307</v>
      </c>
      <c r="I24" s="173">
        <v>978624</v>
      </c>
      <c r="J24" s="173">
        <v>978624</v>
      </c>
      <c r="K24" s="191"/>
      <c r="L24" s="191"/>
      <c r="M24" s="174">
        <v>978624</v>
      </c>
      <c r="N24" s="191"/>
      <c r="O24" s="173"/>
      <c r="P24" s="173"/>
      <c r="Q24" s="173"/>
      <c r="R24" s="173"/>
      <c r="S24" s="173"/>
      <c r="T24" s="173"/>
      <c r="U24" s="173"/>
      <c r="V24" s="173"/>
      <c r="W24" s="173"/>
      <c r="X24" s="173"/>
    </row>
    <row r="25" ht="20.25" customHeight="1" spans="1:24">
      <c r="A25" s="182" t="s">
        <v>301</v>
      </c>
      <c r="B25" s="182" t="s">
        <v>70</v>
      </c>
      <c r="C25" s="182" t="s">
        <v>310</v>
      </c>
      <c r="D25" s="182" t="s">
        <v>311</v>
      </c>
      <c r="E25" s="182" t="s">
        <v>99</v>
      </c>
      <c r="F25" s="182" t="s">
        <v>100</v>
      </c>
      <c r="G25" s="182" t="s">
        <v>312</v>
      </c>
      <c r="H25" s="182" t="s">
        <v>313</v>
      </c>
      <c r="I25" s="173">
        <v>3449</v>
      </c>
      <c r="J25" s="173">
        <v>3449</v>
      </c>
      <c r="K25" s="191"/>
      <c r="L25" s="191"/>
      <c r="M25" s="174">
        <v>3449</v>
      </c>
      <c r="N25" s="191"/>
      <c r="O25" s="173"/>
      <c r="P25" s="173"/>
      <c r="Q25" s="173"/>
      <c r="R25" s="173"/>
      <c r="S25" s="173"/>
      <c r="T25" s="173"/>
      <c r="U25" s="173"/>
      <c r="V25" s="173"/>
      <c r="W25" s="173"/>
      <c r="X25" s="173"/>
    </row>
    <row r="26" ht="20.25" customHeight="1" spans="1:24">
      <c r="A26" s="182" t="s">
        <v>301</v>
      </c>
      <c r="B26" s="182" t="s">
        <v>70</v>
      </c>
      <c r="C26" s="182" t="s">
        <v>310</v>
      </c>
      <c r="D26" s="182" t="s">
        <v>311</v>
      </c>
      <c r="E26" s="182" t="s">
        <v>99</v>
      </c>
      <c r="F26" s="182" t="s">
        <v>100</v>
      </c>
      <c r="G26" s="182" t="s">
        <v>312</v>
      </c>
      <c r="H26" s="182" t="s">
        <v>313</v>
      </c>
      <c r="I26" s="173">
        <v>17040</v>
      </c>
      <c r="J26" s="173">
        <v>17040</v>
      </c>
      <c r="K26" s="191"/>
      <c r="L26" s="191"/>
      <c r="M26" s="174">
        <v>17040</v>
      </c>
      <c r="N26" s="191"/>
      <c r="O26" s="173"/>
      <c r="P26" s="173"/>
      <c r="Q26" s="173"/>
      <c r="R26" s="173"/>
      <c r="S26" s="173"/>
      <c r="T26" s="173"/>
      <c r="U26" s="173"/>
      <c r="V26" s="173"/>
      <c r="W26" s="173"/>
      <c r="X26" s="173"/>
    </row>
    <row r="27" ht="20.25" customHeight="1" spans="1:24">
      <c r="A27" s="182" t="s">
        <v>301</v>
      </c>
      <c r="B27" s="182" t="s">
        <v>70</v>
      </c>
      <c r="C27" s="182" t="s">
        <v>310</v>
      </c>
      <c r="D27" s="182" t="s">
        <v>311</v>
      </c>
      <c r="E27" s="182" t="s">
        <v>99</v>
      </c>
      <c r="F27" s="182" t="s">
        <v>100</v>
      </c>
      <c r="G27" s="182" t="s">
        <v>312</v>
      </c>
      <c r="H27" s="182" t="s">
        <v>313</v>
      </c>
      <c r="I27" s="173">
        <v>9312</v>
      </c>
      <c r="J27" s="173">
        <v>9312</v>
      </c>
      <c r="K27" s="191"/>
      <c r="L27" s="191"/>
      <c r="M27" s="174">
        <v>9312</v>
      </c>
      <c r="N27" s="191"/>
      <c r="O27" s="173"/>
      <c r="P27" s="173"/>
      <c r="Q27" s="173"/>
      <c r="R27" s="173"/>
      <c r="S27" s="173"/>
      <c r="T27" s="173"/>
      <c r="U27" s="173"/>
      <c r="V27" s="173"/>
      <c r="W27" s="173"/>
      <c r="X27" s="173"/>
    </row>
    <row r="28" ht="20.25" customHeight="1" spans="1:24">
      <c r="A28" s="182" t="s">
        <v>301</v>
      </c>
      <c r="B28" s="182" t="s">
        <v>70</v>
      </c>
      <c r="C28" s="182" t="s">
        <v>310</v>
      </c>
      <c r="D28" s="182" t="s">
        <v>311</v>
      </c>
      <c r="E28" s="182" t="s">
        <v>132</v>
      </c>
      <c r="F28" s="182" t="s">
        <v>133</v>
      </c>
      <c r="G28" s="182" t="s">
        <v>312</v>
      </c>
      <c r="H28" s="182" t="s">
        <v>313</v>
      </c>
      <c r="I28" s="173">
        <v>266220</v>
      </c>
      <c r="J28" s="173">
        <v>266220</v>
      </c>
      <c r="K28" s="191"/>
      <c r="L28" s="191"/>
      <c r="M28" s="174">
        <v>266220</v>
      </c>
      <c r="N28" s="191"/>
      <c r="O28" s="173"/>
      <c r="P28" s="173"/>
      <c r="Q28" s="173"/>
      <c r="R28" s="173"/>
      <c r="S28" s="173"/>
      <c r="T28" s="173"/>
      <c r="U28" s="173"/>
      <c r="V28" s="173"/>
      <c r="W28" s="173"/>
      <c r="X28" s="173"/>
    </row>
    <row r="29" ht="20.25" customHeight="1" spans="1:24">
      <c r="A29" s="182" t="s">
        <v>301</v>
      </c>
      <c r="B29" s="182" t="s">
        <v>70</v>
      </c>
      <c r="C29" s="182" t="s">
        <v>310</v>
      </c>
      <c r="D29" s="182" t="s">
        <v>311</v>
      </c>
      <c r="E29" s="182" t="s">
        <v>132</v>
      </c>
      <c r="F29" s="182" t="s">
        <v>133</v>
      </c>
      <c r="G29" s="182" t="s">
        <v>312</v>
      </c>
      <c r="H29" s="182" t="s">
        <v>313</v>
      </c>
      <c r="I29" s="173">
        <v>143004</v>
      </c>
      <c r="J29" s="173">
        <v>143004</v>
      </c>
      <c r="K29" s="191"/>
      <c r="L29" s="191"/>
      <c r="M29" s="174">
        <v>143004</v>
      </c>
      <c r="N29" s="191"/>
      <c r="O29" s="173"/>
      <c r="P29" s="173"/>
      <c r="Q29" s="173"/>
      <c r="R29" s="173"/>
      <c r="S29" s="173"/>
      <c r="T29" s="173"/>
      <c r="U29" s="173"/>
      <c r="V29" s="173"/>
      <c r="W29" s="173"/>
      <c r="X29" s="173"/>
    </row>
    <row r="30" ht="20.25" customHeight="1" spans="1:24">
      <c r="A30" s="182" t="s">
        <v>301</v>
      </c>
      <c r="B30" s="182" t="s">
        <v>70</v>
      </c>
      <c r="C30" s="182" t="s">
        <v>310</v>
      </c>
      <c r="D30" s="182" t="s">
        <v>311</v>
      </c>
      <c r="E30" s="182" t="s">
        <v>132</v>
      </c>
      <c r="F30" s="182" t="s">
        <v>133</v>
      </c>
      <c r="G30" s="182" t="s">
        <v>312</v>
      </c>
      <c r="H30" s="182" t="s">
        <v>313</v>
      </c>
      <c r="I30" s="173">
        <v>59127</v>
      </c>
      <c r="J30" s="173">
        <v>59127</v>
      </c>
      <c r="K30" s="191"/>
      <c r="L30" s="191"/>
      <c r="M30" s="174">
        <v>59127</v>
      </c>
      <c r="N30" s="191"/>
      <c r="O30" s="173"/>
      <c r="P30" s="173"/>
      <c r="Q30" s="173"/>
      <c r="R30" s="173"/>
      <c r="S30" s="173"/>
      <c r="T30" s="173"/>
      <c r="U30" s="173"/>
      <c r="V30" s="173"/>
      <c r="W30" s="173"/>
      <c r="X30" s="173"/>
    </row>
    <row r="31" ht="20.25" customHeight="1" spans="1:24">
      <c r="A31" s="182" t="s">
        <v>301</v>
      </c>
      <c r="B31" s="182" t="s">
        <v>70</v>
      </c>
      <c r="C31" s="182" t="s">
        <v>310</v>
      </c>
      <c r="D31" s="182" t="s">
        <v>311</v>
      </c>
      <c r="E31" s="182" t="s">
        <v>178</v>
      </c>
      <c r="F31" s="182" t="s">
        <v>106</v>
      </c>
      <c r="G31" s="182" t="s">
        <v>312</v>
      </c>
      <c r="H31" s="182" t="s">
        <v>313</v>
      </c>
      <c r="I31" s="173">
        <v>123348</v>
      </c>
      <c r="J31" s="173">
        <v>123348</v>
      </c>
      <c r="K31" s="191"/>
      <c r="L31" s="191"/>
      <c r="M31" s="174">
        <v>123348</v>
      </c>
      <c r="N31" s="191"/>
      <c r="O31" s="173"/>
      <c r="P31" s="173"/>
      <c r="Q31" s="173"/>
      <c r="R31" s="173"/>
      <c r="S31" s="173"/>
      <c r="T31" s="173"/>
      <c r="U31" s="173"/>
      <c r="V31" s="173"/>
      <c r="W31" s="173"/>
      <c r="X31" s="173"/>
    </row>
    <row r="32" ht="20.25" customHeight="1" spans="1:24">
      <c r="A32" s="182" t="s">
        <v>301</v>
      </c>
      <c r="B32" s="182" t="s">
        <v>70</v>
      </c>
      <c r="C32" s="182" t="s">
        <v>310</v>
      </c>
      <c r="D32" s="182" t="s">
        <v>311</v>
      </c>
      <c r="E32" s="182" t="s">
        <v>178</v>
      </c>
      <c r="F32" s="182" t="s">
        <v>106</v>
      </c>
      <c r="G32" s="182" t="s">
        <v>312</v>
      </c>
      <c r="H32" s="182" t="s">
        <v>313</v>
      </c>
      <c r="I32" s="173">
        <v>230460</v>
      </c>
      <c r="J32" s="173">
        <v>230460</v>
      </c>
      <c r="K32" s="191"/>
      <c r="L32" s="191"/>
      <c r="M32" s="174">
        <v>230460</v>
      </c>
      <c r="N32" s="191"/>
      <c r="O32" s="173"/>
      <c r="P32" s="173"/>
      <c r="Q32" s="173"/>
      <c r="R32" s="173"/>
      <c r="S32" s="173"/>
      <c r="T32" s="173"/>
      <c r="U32" s="173"/>
      <c r="V32" s="173"/>
      <c r="W32" s="173"/>
      <c r="X32" s="173"/>
    </row>
    <row r="33" ht="20.25" customHeight="1" spans="1:24">
      <c r="A33" s="182" t="s">
        <v>301</v>
      </c>
      <c r="B33" s="182" t="s">
        <v>70</v>
      </c>
      <c r="C33" s="182" t="s">
        <v>310</v>
      </c>
      <c r="D33" s="182" t="s">
        <v>311</v>
      </c>
      <c r="E33" s="182" t="s">
        <v>178</v>
      </c>
      <c r="F33" s="182" t="s">
        <v>106</v>
      </c>
      <c r="G33" s="182" t="s">
        <v>312</v>
      </c>
      <c r="H33" s="182" t="s">
        <v>313</v>
      </c>
      <c r="I33" s="173">
        <v>50187</v>
      </c>
      <c r="J33" s="173">
        <v>50187</v>
      </c>
      <c r="K33" s="191"/>
      <c r="L33" s="191"/>
      <c r="M33" s="174">
        <v>50187</v>
      </c>
      <c r="N33" s="191"/>
      <c r="O33" s="173"/>
      <c r="P33" s="173"/>
      <c r="Q33" s="173"/>
      <c r="R33" s="173"/>
      <c r="S33" s="173"/>
      <c r="T33" s="173"/>
      <c r="U33" s="173"/>
      <c r="V33" s="173"/>
      <c r="W33" s="173"/>
      <c r="X33" s="173"/>
    </row>
    <row r="34" ht="20.25" customHeight="1" spans="1:24">
      <c r="A34" s="182" t="s">
        <v>301</v>
      </c>
      <c r="B34" s="182" t="s">
        <v>70</v>
      </c>
      <c r="C34" s="182" t="s">
        <v>310</v>
      </c>
      <c r="D34" s="182" t="s">
        <v>311</v>
      </c>
      <c r="E34" s="182" t="s">
        <v>183</v>
      </c>
      <c r="F34" s="182" t="s">
        <v>100</v>
      </c>
      <c r="G34" s="182" t="s">
        <v>312</v>
      </c>
      <c r="H34" s="182" t="s">
        <v>313</v>
      </c>
      <c r="I34" s="173">
        <v>389964</v>
      </c>
      <c r="J34" s="173">
        <v>389964</v>
      </c>
      <c r="K34" s="191"/>
      <c r="L34" s="191"/>
      <c r="M34" s="174">
        <v>389964</v>
      </c>
      <c r="N34" s="191"/>
      <c r="O34" s="173"/>
      <c r="P34" s="173"/>
      <c r="Q34" s="173"/>
      <c r="R34" s="173"/>
      <c r="S34" s="173"/>
      <c r="T34" s="173"/>
      <c r="U34" s="173"/>
      <c r="V34" s="173"/>
      <c r="W34" s="173"/>
      <c r="X34" s="173"/>
    </row>
    <row r="35" ht="20.25" customHeight="1" spans="1:24">
      <c r="A35" s="182" t="s">
        <v>301</v>
      </c>
      <c r="B35" s="182" t="s">
        <v>70</v>
      </c>
      <c r="C35" s="182" t="s">
        <v>310</v>
      </c>
      <c r="D35" s="182" t="s">
        <v>311</v>
      </c>
      <c r="E35" s="182" t="s">
        <v>183</v>
      </c>
      <c r="F35" s="182" t="s">
        <v>100</v>
      </c>
      <c r="G35" s="182" t="s">
        <v>312</v>
      </c>
      <c r="H35" s="182" t="s">
        <v>313</v>
      </c>
      <c r="I35" s="173">
        <v>711060</v>
      </c>
      <c r="J35" s="173">
        <v>711060</v>
      </c>
      <c r="K35" s="191"/>
      <c r="L35" s="191"/>
      <c r="M35" s="174">
        <v>711060</v>
      </c>
      <c r="N35" s="191"/>
      <c r="O35" s="173"/>
      <c r="P35" s="173"/>
      <c r="Q35" s="173"/>
      <c r="R35" s="173"/>
      <c r="S35" s="173"/>
      <c r="T35" s="173"/>
      <c r="U35" s="173"/>
      <c r="V35" s="173"/>
      <c r="W35" s="173"/>
      <c r="X35" s="173"/>
    </row>
    <row r="36" ht="20.25" customHeight="1" spans="1:24">
      <c r="A36" s="182" t="s">
        <v>301</v>
      </c>
      <c r="B36" s="182" t="s">
        <v>70</v>
      </c>
      <c r="C36" s="182" t="s">
        <v>310</v>
      </c>
      <c r="D36" s="182" t="s">
        <v>311</v>
      </c>
      <c r="E36" s="182" t="s">
        <v>183</v>
      </c>
      <c r="F36" s="182" t="s">
        <v>100</v>
      </c>
      <c r="G36" s="182" t="s">
        <v>312</v>
      </c>
      <c r="H36" s="182" t="s">
        <v>313</v>
      </c>
      <c r="I36" s="173">
        <v>180554</v>
      </c>
      <c r="J36" s="173">
        <v>180554</v>
      </c>
      <c r="K36" s="191"/>
      <c r="L36" s="191"/>
      <c r="M36" s="174">
        <v>180554</v>
      </c>
      <c r="N36" s="191"/>
      <c r="O36" s="173"/>
      <c r="P36" s="173"/>
      <c r="Q36" s="173"/>
      <c r="R36" s="173"/>
      <c r="S36" s="173"/>
      <c r="T36" s="173"/>
      <c r="U36" s="173"/>
      <c r="V36" s="173"/>
      <c r="W36" s="173"/>
      <c r="X36" s="173"/>
    </row>
    <row r="37" ht="20.25" customHeight="1" spans="1:24">
      <c r="A37" s="182" t="s">
        <v>301</v>
      </c>
      <c r="B37" s="182" t="s">
        <v>70</v>
      </c>
      <c r="C37" s="182" t="s">
        <v>314</v>
      </c>
      <c r="D37" s="182" t="s">
        <v>315</v>
      </c>
      <c r="E37" s="182" t="s">
        <v>146</v>
      </c>
      <c r="F37" s="182" t="s">
        <v>147</v>
      </c>
      <c r="G37" s="182" t="s">
        <v>316</v>
      </c>
      <c r="H37" s="182" t="s">
        <v>317</v>
      </c>
      <c r="I37" s="173">
        <v>461056.32</v>
      </c>
      <c r="J37" s="173">
        <v>461056.32</v>
      </c>
      <c r="K37" s="191"/>
      <c r="L37" s="191"/>
      <c r="M37" s="174">
        <v>461056.32</v>
      </c>
      <c r="N37" s="191"/>
      <c r="O37" s="173"/>
      <c r="P37" s="173"/>
      <c r="Q37" s="173"/>
      <c r="R37" s="173"/>
      <c r="S37" s="173"/>
      <c r="T37" s="173"/>
      <c r="U37" s="173"/>
      <c r="V37" s="173"/>
      <c r="W37" s="173"/>
      <c r="X37" s="173"/>
    </row>
    <row r="38" ht="20.25" customHeight="1" spans="1:24">
      <c r="A38" s="182" t="s">
        <v>301</v>
      </c>
      <c r="B38" s="182" t="s">
        <v>70</v>
      </c>
      <c r="C38" s="182" t="s">
        <v>314</v>
      </c>
      <c r="D38" s="182" t="s">
        <v>315</v>
      </c>
      <c r="E38" s="182" t="s">
        <v>146</v>
      </c>
      <c r="F38" s="182" t="s">
        <v>147</v>
      </c>
      <c r="G38" s="182" t="s">
        <v>316</v>
      </c>
      <c r="H38" s="182" t="s">
        <v>317</v>
      </c>
      <c r="I38" s="173">
        <v>1160885.28</v>
      </c>
      <c r="J38" s="173">
        <v>1160885.28</v>
      </c>
      <c r="K38" s="191"/>
      <c r="L38" s="191"/>
      <c r="M38" s="174">
        <v>1160885.28</v>
      </c>
      <c r="N38" s="191"/>
      <c r="O38" s="173"/>
      <c r="P38" s="173"/>
      <c r="Q38" s="173"/>
      <c r="R38" s="173"/>
      <c r="S38" s="173"/>
      <c r="T38" s="173"/>
      <c r="U38" s="173"/>
      <c r="V38" s="173"/>
      <c r="W38" s="173"/>
      <c r="X38" s="173"/>
    </row>
    <row r="39" ht="20.25" customHeight="1" spans="1:24">
      <c r="A39" s="182" t="s">
        <v>301</v>
      </c>
      <c r="B39" s="182" t="s">
        <v>70</v>
      </c>
      <c r="C39" s="182" t="s">
        <v>314</v>
      </c>
      <c r="D39" s="182" t="s">
        <v>315</v>
      </c>
      <c r="E39" s="182" t="s">
        <v>148</v>
      </c>
      <c r="F39" s="182" t="s">
        <v>149</v>
      </c>
      <c r="G39" s="182" t="s">
        <v>318</v>
      </c>
      <c r="H39" s="182" t="s">
        <v>319</v>
      </c>
      <c r="I39" s="173">
        <v>340000</v>
      </c>
      <c r="J39" s="173">
        <v>340000</v>
      </c>
      <c r="K39" s="191"/>
      <c r="L39" s="191"/>
      <c r="M39" s="174">
        <v>340000</v>
      </c>
      <c r="N39" s="191"/>
      <c r="O39" s="173"/>
      <c r="P39" s="173"/>
      <c r="Q39" s="173"/>
      <c r="R39" s="173"/>
      <c r="S39" s="173"/>
      <c r="T39" s="173"/>
      <c r="U39" s="173"/>
      <c r="V39" s="173"/>
      <c r="W39" s="173"/>
      <c r="X39" s="173"/>
    </row>
    <row r="40" ht="20.25" customHeight="1" spans="1:24">
      <c r="A40" s="182" t="s">
        <v>301</v>
      </c>
      <c r="B40" s="182" t="s">
        <v>70</v>
      </c>
      <c r="C40" s="182" t="s">
        <v>314</v>
      </c>
      <c r="D40" s="182" t="s">
        <v>315</v>
      </c>
      <c r="E40" s="182" t="s">
        <v>160</v>
      </c>
      <c r="F40" s="182" t="s">
        <v>161</v>
      </c>
      <c r="G40" s="182" t="s">
        <v>320</v>
      </c>
      <c r="H40" s="182" t="s">
        <v>321</v>
      </c>
      <c r="I40" s="173">
        <v>250684.04</v>
      </c>
      <c r="J40" s="173">
        <v>250684.04</v>
      </c>
      <c r="K40" s="191"/>
      <c r="L40" s="191"/>
      <c r="M40" s="174">
        <v>250684.04</v>
      </c>
      <c r="N40" s="191"/>
      <c r="O40" s="173"/>
      <c r="P40" s="173"/>
      <c r="Q40" s="173"/>
      <c r="R40" s="173"/>
      <c r="S40" s="173"/>
      <c r="T40" s="173"/>
      <c r="U40" s="173"/>
      <c r="V40" s="173"/>
      <c r="W40" s="173"/>
      <c r="X40" s="173"/>
    </row>
    <row r="41" ht="20.25" customHeight="1" spans="1:24">
      <c r="A41" s="182" t="s">
        <v>301</v>
      </c>
      <c r="B41" s="182" t="s">
        <v>70</v>
      </c>
      <c r="C41" s="182" t="s">
        <v>314</v>
      </c>
      <c r="D41" s="182" t="s">
        <v>315</v>
      </c>
      <c r="E41" s="182" t="s">
        <v>162</v>
      </c>
      <c r="F41" s="182" t="s">
        <v>163</v>
      </c>
      <c r="G41" s="182" t="s">
        <v>320</v>
      </c>
      <c r="H41" s="182" t="s">
        <v>321</v>
      </c>
      <c r="I41" s="173">
        <v>717466.17</v>
      </c>
      <c r="J41" s="173">
        <v>717466.17</v>
      </c>
      <c r="K41" s="191"/>
      <c r="L41" s="191"/>
      <c r="M41" s="174">
        <v>717466.17</v>
      </c>
      <c r="N41" s="191"/>
      <c r="O41" s="173"/>
      <c r="P41" s="173"/>
      <c r="Q41" s="173"/>
      <c r="R41" s="173"/>
      <c r="S41" s="173"/>
      <c r="T41" s="173"/>
      <c r="U41" s="173"/>
      <c r="V41" s="173"/>
      <c r="W41" s="173"/>
      <c r="X41" s="173"/>
    </row>
    <row r="42" ht="20.25" customHeight="1" spans="1:24">
      <c r="A42" s="182" t="s">
        <v>301</v>
      </c>
      <c r="B42" s="182" t="s">
        <v>70</v>
      </c>
      <c r="C42" s="182" t="s">
        <v>314</v>
      </c>
      <c r="D42" s="182" t="s">
        <v>315</v>
      </c>
      <c r="E42" s="182" t="s">
        <v>164</v>
      </c>
      <c r="F42" s="182" t="s">
        <v>165</v>
      </c>
      <c r="G42" s="182" t="s">
        <v>322</v>
      </c>
      <c r="H42" s="182" t="s">
        <v>323</v>
      </c>
      <c r="I42" s="173">
        <v>362356.65</v>
      </c>
      <c r="J42" s="173">
        <v>362356.65</v>
      </c>
      <c r="K42" s="191"/>
      <c r="L42" s="191"/>
      <c r="M42" s="174">
        <v>362356.65</v>
      </c>
      <c r="N42" s="191"/>
      <c r="O42" s="173"/>
      <c r="P42" s="173"/>
      <c r="Q42" s="173"/>
      <c r="R42" s="173"/>
      <c r="S42" s="173"/>
      <c r="T42" s="173"/>
      <c r="U42" s="173"/>
      <c r="V42" s="173"/>
      <c r="W42" s="173"/>
      <c r="X42" s="173"/>
    </row>
    <row r="43" ht="20.25" customHeight="1" spans="1:24">
      <c r="A43" s="182" t="s">
        <v>301</v>
      </c>
      <c r="B43" s="182" t="s">
        <v>70</v>
      </c>
      <c r="C43" s="182" t="s">
        <v>314</v>
      </c>
      <c r="D43" s="182" t="s">
        <v>315</v>
      </c>
      <c r="E43" s="182" t="s">
        <v>164</v>
      </c>
      <c r="F43" s="182" t="s">
        <v>165</v>
      </c>
      <c r="G43" s="182" t="s">
        <v>322</v>
      </c>
      <c r="H43" s="182" t="s">
        <v>323</v>
      </c>
      <c r="I43" s="173">
        <v>126608.1</v>
      </c>
      <c r="J43" s="173">
        <v>126608.1</v>
      </c>
      <c r="K43" s="191"/>
      <c r="L43" s="191"/>
      <c r="M43" s="174">
        <v>126608.1</v>
      </c>
      <c r="N43" s="191"/>
      <c r="O43" s="173"/>
      <c r="P43" s="173"/>
      <c r="Q43" s="173"/>
      <c r="R43" s="173"/>
      <c r="S43" s="173"/>
      <c r="T43" s="173"/>
      <c r="U43" s="173"/>
      <c r="V43" s="173"/>
      <c r="W43" s="173"/>
      <c r="X43" s="173"/>
    </row>
    <row r="44" ht="20.25" customHeight="1" spans="1:24">
      <c r="A44" s="182" t="s">
        <v>301</v>
      </c>
      <c r="B44" s="182" t="s">
        <v>70</v>
      </c>
      <c r="C44" s="182" t="s">
        <v>314</v>
      </c>
      <c r="D44" s="182" t="s">
        <v>315</v>
      </c>
      <c r="E44" s="182" t="s">
        <v>99</v>
      </c>
      <c r="F44" s="182" t="s">
        <v>100</v>
      </c>
      <c r="G44" s="182" t="s">
        <v>324</v>
      </c>
      <c r="H44" s="182" t="s">
        <v>325</v>
      </c>
      <c r="I44" s="173">
        <v>384</v>
      </c>
      <c r="J44" s="173">
        <v>384</v>
      </c>
      <c r="K44" s="191"/>
      <c r="L44" s="191"/>
      <c r="M44" s="174">
        <v>384</v>
      </c>
      <c r="N44" s="191"/>
      <c r="O44" s="173"/>
      <c r="P44" s="173"/>
      <c r="Q44" s="173"/>
      <c r="R44" s="173"/>
      <c r="S44" s="173"/>
      <c r="T44" s="173"/>
      <c r="U44" s="173"/>
      <c r="V44" s="173"/>
      <c r="W44" s="173"/>
      <c r="X44" s="173"/>
    </row>
    <row r="45" ht="20.25" customHeight="1" spans="1:24">
      <c r="A45" s="182" t="s">
        <v>301</v>
      </c>
      <c r="B45" s="182" t="s">
        <v>70</v>
      </c>
      <c r="C45" s="182" t="s">
        <v>314</v>
      </c>
      <c r="D45" s="182" t="s">
        <v>315</v>
      </c>
      <c r="E45" s="182" t="s">
        <v>105</v>
      </c>
      <c r="F45" s="182" t="s">
        <v>106</v>
      </c>
      <c r="G45" s="182" t="s">
        <v>324</v>
      </c>
      <c r="H45" s="182" t="s">
        <v>325</v>
      </c>
      <c r="I45" s="173">
        <v>384</v>
      </c>
      <c r="J45" s="173">
        <v>384</v>
      </c>
      <c r="K45" s="191"/>
      <c r="L45" s="191"/>
      <c r="M45" s="174">
        <v>384</v>
      </c>
      <c r="N45" s="191"/>
      <c r="O45" s="173"/>
      <c r="P45" s="173"/>
      <c r="Q45" s="173"/>
      <c r="R45" s="173"/>
      <c r="S45" s="173"/>
      <c r="T45" s="173"/>
      <c r="U45" s="173"/>
      <c r="V45" s="173"/>
      <c r="W45" s="173"/>
      <c r="X45" s="173"/>
    </row>
    <row r="46" ht="20.25" customHeight="1" spans="1:24">
      <c r="A46" s="182" t="s">
        <v>301</v>
      </c>
      <c r="B46" s="182" t="s">
        <v>70</v>
      </c>
      <c r="C46" s="182" t="s">
        <v>314</v>
      </c>
      <c r="D46" s="182" t="s">
        <v>315</v>
      </c>
      <c r="E46" s="182" t="s">
        <v>132</v>
      </c>
      <c r="F46" s="182" t="s">
        <v>133</v>
      </c>
      <c r="G46" s="182" t="s">
        <v>324</v>
      </c>
      <c r="H46" s="182" t="s">
        <v>325</v>
      </c>
      <c r="I46" s="173">
        <v>5760</v>
      </c>
      <c r="J46" s="173">
        <v>5760</v>
      </c>
      <c r="K46" s="191"/>
      <c r="L46" s="191"/>
      <c r="M46" s="174">
        <v>5760</v>
      </c>
      <c r="N46" s="191"/>
      <c r="O46" s="173"/>
      <c r="P46" s="173"/>
      <c r="Q46" s="173"/>
      <c r="R46" s="173"/>
      <c r="S46" s="173"/>
      <c r="T46" s="173"/>
      <c r="U46" s="173"/>
      <c r="V46" s="173"/>
      <c r="W46" s="173"/>
      <c r="X46" s="173"/>
    </row>
    <row r="47" ht="20.25" customHeight="1" spans="1:24">
      <c r="A47" s="182" t="s">
        <v>301</v>
      </c>
      <c r="B47" s="182" t="s">
        <v>70</v>
      </c>
      <c r="C47" s="182" t="s">
        <v>314</v>
      </c>
      <c r="D47" s="182" t="s">
        <v>315</v>
      </c>
      <c r="E47" s="182" t="s">
        <v>166</v>
      </c>
      <c r="F47" s="182" t="s">
        <v>167</v>
      </c>
      <c r="G47" s="182" t="s">
        <v>324</v>
      </c>
      <c r="H47" s="182" t="s">
        <v>325</v>
      </c>
      <c r="I47" s="173">
        <v>26769.6</v>
      </c>
      <c r="J47" s="173">
        <v>26769.6</v>
      </c>
      <c r="K47" s="191"/>
      <c r="L47" s="191"/>
      <c r="M47" s="174">
        <v>26769.6</v>
      </c>
      <c r="N47" s="191"/>
      <c r="O47" s="173"/>
      <c r="P47" s="173"/>
      <c r="Q47" s="173"/>
      <c r="R47" s="173"/>
      <c r="S47" s="173"/>
      <c r="T47" s="173"/>
      <c r="U47" s="173"/>
      <c r="V47" s="173"/>
      <c r="W47" s="173"/>
      <c r="X47" s="173"/>
    </row>
    <row r="48" ht="20.25" customHeight="1" spans="1:24">
      <c r="A48" s="182" t="s">
        <v>301</v>
      </c>
      <c r="B48" s="182" t="s">
        <v>70</v>
      </c>
      <c r="C48" s="182" t="s">
        <v>314</v>
      </c>
      <c r="D48" s="182" t="s">
        <v>315</v>
      </c>
      <c r="E48" s="182" t="s">
        <v>166</v>
      </c>
      <c r="F48" s="182" t="s">
        <v>167</v>
      </c>
      <c r="G48" s="182" t="s">
        <v>324</v>
      </c>
      <c r="H48" s="182" t="s">
        <v>325</v>
      </c>
      <c r="I48" s="173">
        <v>5763.2</v>
      </c>
      <c r="J48" s="173">
        <v>5763.2</v>
      </c>
      <c r="K48" s="191"/>
      <c r="L48" s="191"/>
      <c r="M48" s="174">
        <v>5763.2</v>
      </c>
      <c r="N48" s="191"/>
      <c r="O48" s="173"/>
      <c r="P48" s="173"/>
      <c r="Q48" s="173"/>
      <c r="R48" s="173"/>
      <c r="S48" s="173"/>
      <c r="T48" s="173"/>
      <c r="U48" s="173"/>
      <c r="V48" s="173"/>
      <c r="W48" s="173"/>
      <c r="X48" s="173"/>
    </row>
    <row r="49" ht="20.25" customHeight="1" spans="1:24">
      <c r="A49" s="182" t="s">
        <v>301</v>
      </c>
      <c r="B49" s="182" t="s">
        <v>70</v>
      </c>
      <c r="C49" s="182" t="s">
        <v>314</v>
      </c>
      <c r="D49" s="182" t="s">
        <v>315</v>
      </c>
      <c r="E49" s="182" t="s">
        <v>166</v>
      </c>
      <c r="F49" s="182" t="s">
        <v>167</v>
      </c>
      <c r="G49" s="182" t="s">
        <v>324</v>
      </c>
      <c r="H49" s="182" t="s">
        <v>325</v>
      </c>
      <c r="I49" s="173">
        <v>14511.07</v>
      </c>
      <c r="J49" s="173">
        <v>14511.07</v>
      </c>
      <c r="K49" s="191"/>
      <c r="L49" s="191"/>
      <c r="M49" s="174">
        <v>14511.07</v>
      </c>
      <c r="N49" s="191"/>
      <c r="O49" s="173"/>
      <c r="P49" s="173"/>
      <c r="Q49" s="173"/>
      <c r="R49" s="173"/>
      <c r="S49" s="173"/>
      <c r="T49" s="173"/>
      <c r="U49" s="173"/>
      <c r="V49" s="173"/>
      <c r="W49" s="173"/>
      <c r="X49" s="173"/>
    </row>
    <row r="50" ht="20.25" customHeight="1" spans="1:24">
      <c r="A50" s="182" t="s">
        <v>301</v>
      </c>
      <c r="B50" s="182" t="s">
        <v>70</v>
      </c>
      <c r="C50" s="182" t="s">
        <v>314</v>
      </c>
      <c r="D50" s="182" t="s">
        <v>315</v>
      </c>
      <c r="E50" s="182" t="s">
        <v>166</v>
      </c>
      <c r="F50" s="182" t="s">
        <v>167</v>
      </c>
      <c r="G50" s="182" t="s">
        <v>324</v>
      </c>
      <c r="H50" s="182" t="s">
        <v>325</v>
      </c>
      <c r="I50" s="173">
        <v>9884.16</v>
      </c>
      <c r="J50" s="173">
        <v>9884.16</v>
      </c>
      <c r="K50" s="191"/>
      <c r="L50" s="191"/>
      <c r="M50" s="174">
        <v>9884.16</v>
      </c>
      <c r="N50" s="191"/>
      <c r="O50" s="173"/>
      <c r="P50" s="173"/>
      <c r="Q50" s="173"/>
      <c r="R50" s="173"/>
      <c r="S50" s="173"/>
      <c r="T50" s="173"/>
      <c r="U50" s="173"/>
      <c r="V50" s="173"/>
      <c r="W50" s="173"/>
      <c r="X50" s="173"/>
    </row>
    <row r="51" ht="20.25" customHeight="1" spans="1:24">
      <c r="A51" s="182" t="s">
        <v>301</v>
      </c>
      <c r="B51" s="182" t="s">
        <v>70</v>
      </c>
      <c r="C51" s="182" t="s">
        <v>314</v>
      </c>
      <c r="D51" s="182" t="s">
        <v>315</v>
      </c>
      <c r="E51" s="182" t="s">
        <v>178</v>
      </c>
      <c r="F51" s="182" t="s">
        <v>106</v>
      </c>
      <c r="G51" s="182" t="s">
        <v>324</v>
      </c>
      <c r="H51" s="182" t="s">
        <v>325</v>
      </c>
      <c r="I51" s="173">
        <v>4992</v>
      </c>
      <c r="J51" s="173">
        <v>4992</v>
      </c>
      <c r="K51" s="191"/>
      <c r="L51" s="191"/>
      <c r="M51" s="174">
        <v>4992</v>
      </c>
      <c r="N51" s="191"/>
      <c r="O51" s="173"/>
      <c r="P51" s="173"/>
      <c r="Q51" s="173"/>
      <c r="R51" s="173"/>
      <c r="S51" s="173"/>
      <c r="T51" s="173"/>
      <c r="U51" s="173"/>
      <c r="V51" s="173"/>
      <c r="W51" s="173"/>
      <c r="X51" s="173"/>
    </row>
    <row r="52" ht="20.25" customHeight="1" spans="1:24">
      <c r="A52" s="182" t="s">
        <v>301</v>
      </c>
      <c r="B52" s="182" t="s">
        <v>70</v>
      </c>
      <c r="C52" s="182" t="s">
        <v>314</v>
      </c>
      <c r="D52" s="182" t="s">
        <v>315</v>
      </c>
      <c r="E52" s="182" t="s">
        <v>183</v>
      </c>
      <c r="F52" s="182" t="s">
        <v>100</v>
      </c>
      <c r="G52" s="182" t="s">
        <v>324</v>
      </c>
      <c r="H52" s="182" t="s">
        <v>325</v>
      </c>
      <c r="I52" s="173">
        <v>13824</v>
      </c>
      <c r="J52" s="173">
        <v>13824</v>
      </c>
      <c r="K52" s="191"/>
      <c r="L52" s="191"/>
      <c r="M52" s="174">
        <v>13824</v>
      </c>
      <c r="N52" s="191"/>
      <c r="O52" s="173"/>
      <c r="P52" s="173"/>
      <c r="Q52" s="173"/>
      <c r="R52" s="173"/>
      <c r="S52" s="173"/>
      <c r="T52" s="173"/>
      <c r="U52" s="173"/>
      <c r="V52" s="173"/>
      <c r="W52" s="173"/>
      <c r="X52" s="173"/>
    </row>
    <row r="53" ht="20.25" customHeight="1" spans="1:24">
      <c r="A53" s="182" t="s">
        <v>301</v>
      </c>
      <c r="B53" s="182" t="s">
        <v>70</v>
      </c>
      <c r="C53" s="182" t="s">
        <v>326</v>
      </c>
      <c r="D53" s="182" t="s">
        <v>211</v>
      </c>
      <c r="E53" s="182" t="s">
        <v>210</v>
      </c>
      <c r="F53" s="182" t="s">
        <v>211</v>
      </c>
      <c r="G53" s="182" t="s">
        <v>327</v>
      </c>
      <c r="H53" s="182" t="s">
        <v>211</v>
      </c>
      <c r="I53" s="173">
        <v>870663.96</v>
      </c>
      <c r="J53" s="173">
        <v>870663.96</v>
      </c>
      <c r="K53" s="191"/>
      <c r="L53" s="191"/>
      <c r="M53" s="174">
        <v>870663.96</v>
      </c>
      <c r="N53" s="191"/>
      <c r="O53" s="173"/>
      <c r="P53" s="173"/>
      <c r="Q53" s="173"/>
      <c r="R53" s="173"/>
      <c r="S53" s="173"/>
      <c r="T53" s="173"/>
      <c r="U53" s="173"/>
      <c r="V53" s="173"/>
      <c r="W53" s="173"/>
      <c r="X53" s="173"/>
    </row>
    <row r="54" ht="20.25" customHeight="1" spans="1:24">
      <c r="A54" s="182" t="s">
        <v>301</v>
      </c>
      <c r="B54" s="182" t="s">
        <v>70</v>
      </c>
      <c r="C54" s="182" t="s">
        <v>326</v>
      </c>
      <c r="D54" s="182" t="s">
        <v>211</v>
      </c>
      <c r="E54" s="182" t="s">
        <v>210</v>
      </c>
      <c r="F54" s="182" t="s">
        <v>211</v>
      </c>
      <c r="G54" s="182" t="s">
        <v>327</v>
      </c>
      <c r="H54" s="182" t="s">
        <v>211</v>
      </c>
      <c r="I54" s="173">
        <v>345792.24</v>
      </c>
      <c r="J54" s="173">
        <v>345792.24</v>
      </c>
      <c r="K54" s="191"/>
      <c r="L54" s="191"/>
      <c r="M54" s="174">
        <v>345792.24</v>
      </c>
      <c r="N54" s="191"/>
      <c r="O54" s="173"/>
      <c r="P54" s="173"/>
      <c r="Q54" s="173"/>
      <c r="R54" s="173"/>
      <c r="S54" s="173"/>
      <c r="T54" s="173"/>
      <c r="U54" s="173"/>
      <c r="V54" s="173"/>
      <c r="W54" s="173"/>
      <c r="X54" s="173"/>
    </row>
    <row r="55" ht="20.25" customHeight="1" spans="1:24">
      <c r="A55" s="182" t="s">
        <v>301</v>
      </c>
      <c r="B55" s="182" t="s">
        <v>70</v>
      </c>
      <c r="C55" s="182" t="s">
        <v>328</v>
      </c>
      <c r="D55" s="182" t="s">
        <v>329</v>
      </c>
      <c r="E55" s="182" t="s">
        <v>105</v>
      </c>
      <c r="F55" s="182" t="s">
        <v>106</v>
      </c>
      <c r="G55" s="182" t="s">
        <v>330</v>
      </c>
      <c r="H55" s="182" t="s">
        <v>331</v>
      </c>
      <c r="I55" s="173">
        <v>45000</v>
      </c>
      <c r="J55" s="173">
        <v>45000</v>
      </c>
      <c r="K55" s="191"/>
      <c r="L55" s="191"/>
      <c r="M55" s="174">
        <v>45000</v>
      </c>
      <c r="N55" s="191"/>
      <c r="O55" s="173"/>
      <c r="P55" s="173"/>
      <c r="Q55" s="173"/>
      <c r="R55" s="173"/>
      <c r="S55" s="173"/>
      <c r="T55" s="173"/>
      <c r="U55" s="173"/>
      <c r="V55" s="173"/>
      <c r="W55" s="173"/>
      <c r="X55" s="173"/>
    </row>
    <row r="56" ht="20.25" customHeight="1" spans="1:24">
      <c r="A56" s="182" t="s">
        <v>301</v>
      </c>
      <c r="B56" s="182" t="s">
        <v>70</v>
      </c>
      <c r="C56" s="182" t="s">
        <v>332</v>
      </c>
      <c r="D56" s="182" t="s">
        <v>333</v>
      </c>
      <c r="E56" s="182" t="s">
        <v>105</v>
      </c>
      <c r="F56" s="182" t="s">
        <v>106</v>
      </c>
      <c r="G56" s="182" t="s">
        <v>334</v>
      </c>
      <c r="H56" s="182" t="s">
        <v>335</v>
      </c>
      <c r="I56" s="173">
        <v>211200</v>
      </c>
      <c r="J56" s="173">
        <v>211200</v>
      </c>
      <c r="K56" s="191"/>
      <c r="L56" s="191"/>
      <c r="M56" s="174">
        <v>211200</v>
      </c>
      <c r="N56" s="191"/>
      <c r="O56" s="173"/>
      <c r="P56" s="173"/>
      <c r="Q56" s="173"/>
      <c r="R56" s="173"/>
      <c r="S56" s="173"/>
      <c r="T56" s="173"/>
      <c r="U56" s="173"/>
      <c r="V56" s="173"/>
      <c r="W56" s="173"/>
      <c r="X56" s="173"/>
    </row>
    <row r="57" ht="20.25" customHeight="1" spans="1:24">
      <c r="A57" s="182" t="s">
        <v>301</v>
      </c>
      <c r="B57" s="182" t="s">
        <v>70</v>
      </c>
      <c r="C57" s="182" t="s">
        <v>336</v>
      </c>
      <c r="D57" s="182" t="s">
        <v>337</v>
      </c>
      <c r="E57" s="182" t="s">
        <v>99</v>
      </c>
      <c r="F57" s="182" t="s">
        <v>100</v>
      </c>
      <c r="G57" s="182" t="s">
        <v>338</v>
      </c>
      <c r="H57" s="182" t="s">
        <v>337</v>
      </c>
      <c r="I57" s="173">
        <v>2320</v>
      </c>
      <c r="J57" s="173">
        <v>2320</v>
      </c>
      <c r="K57" s="191"/>
      <c r="L57" s="191"/>
      <c r="M57" s="174">
        <v>2320</v>
      </c>
      <c r="N57" s="191"/>
      <c r="O57" s="173"/>
      <c r="P57" s="173"/>
      <c r="Q57" s="173"/>
      <c r="R57" s="173"/>
      <c r="S57" s="173"/>
      <c r="T57" s="173"/>
      <c r="U57" s="173"/>
      <c r="V57" s="173"/>
      <c r="W57" s="173"/>
      <c r="X57" s="173"/>
    </row>
    <row r="58" ht="20.25" customHeight="1" spans="1:24">
      <c r="A58" s="182" t="s">
        <v>301</v>
      </c>
      <c r="B58" s="182" t="s">
        <v>70</v>
      </c>
      <c r="C58" s="182" t="s">
        <v>336</v>
      </c>
      <c r="D58" s="182" t="s">
        <v>337</v>
      </c>
      <c r="E58" s="182" t="s">
        <v>105</v>
      </c>
      <c r="F58" s="182" t="s">
        <v>106</v>
      </c>
      <c r="G58" s="182" t="s">
        <v>338</v>
      </c>
      <c r="H58" s="182" t="s">
        <v>337</v>
      </c>
      <c r="I58" s="173">
        <v>53360</v>
      </c>
      <c r="J58" s="173">
        <v>53360</v>
      </c>
      <c r="K58" s="191"/>
      <c r="L58" s="191"/>
      <c r="M58" s="174">
        <v>53360</v>
      </c>
      <c r="N58" s="191"/>
      <c r="O58" s="173"/>
      <c r="P58" s="173"/>
      <c r="Q58" s="173"/>
      <c r="R58" s="173"/>
      <c r="S58" s="173"/>
      <c r="T58" s="173"/>
      <c r="U58" s="173"/>
      <c r="V58" s="173"/>
      <c r="W58" s="173"/>
      <c r="X58" s="173"/>
    </row>
    <row r="59" ht="20.25" customHeight="1" spans="1:24">
      <c r="A59" s="182" t="s">
        <v>301</v>
      </c>
      <c r="B59" s="182" t="s">
        <v>70</v>
      </c>
      <c r="C59" s="182" t="s">
        <v>336</v>
      </c>
      <c r="D59" s="182" t="s">
        <v>337</v>
      </c>
      <c r="E59" s="182" t="s">
        <v>132</v>
      </c>
      <c r="F59" s="182" t="s">
        <v>133</v>
      </c>
      <c r="G59" s="182" t="s">
        <v>338</v>
      </c>
      <c r="H59" s="182" t="s">
        <v>337</v>
      </c>
      <c r="I59" s="173">
        <v>34800</v>
      </c>
      <c r="J59" s="173">
        <v>34800</v>
      </c>
      <c r="K59" s="191"/>
      <c r="L59" s="191"/>
      <c r="M59" s="174">
        <v>34800</v>
      </c>
      <c r="N59" s="191"/>
      <c r="O59" s="173"/>
      <c r="P59" s="173"/>
      <c r="Q59" s="173"/>
      <c r="R59" s="173"/>
      <c r="S59" s="173"/>
      <c r="T59" s="173"/>
      <c r="U59" s="173"/>
      <c r="V59" s="173"/>
      <c r="W59" s="173"/>
      <c r="X59" s="173"/>
    </row>
    <row r="60" ht="20.25" customHeight="1" spans="1:24">
      <c r="A60" s="182" t="s">
        <v>301</v>
      </c>
      <c r="B60" s="182" t="s">
        <v>70</v>
      </c>
      <c r="C60" s="182" t="s">
        <v>336</v>
      </c>
      <c r="D60" s="182" t="s">
        <v>337</v>
      </c>
      <c r="E60" s="182" t="s">
        <v>178</v>
      </c>
      <c r="F60" s="182" t="s">
        <v>106</v>
      </c>
      <c r="G60" s="182" t="s">
        <v>338</v>
      </c>
      <c r="H60" s="182" t="s">
        <v>337</v>
      </c>
      <c r="I60" s="173">
        <v>30160</v>
      </c>
      <c r="J60" s="173">
        <v>30160</v>
      </c>
      <c r="K60" s="191"/>
      <c r="L60" s="191"/>
      <c r="M60" s="174">
        <v>30160</v>
      </c>
      <c r="N60" s="191"/>
      <c r="O60" s="173"/>
      <c r="P60" s="173"/>
      <c r="Q60" s="173"/>
      <c r="R60" s="173"/>
      <c r="S60" s="173"/>
      <c r="T60" s="173"/>
      <c r="U60" s="173"/>
      <c r="V60" s="173"/>
      <c r="W60" s="173"/>
      <c r="X60" s="173"/>
    </row>
    <row r="61" ht="20.25" customHeight="1" spans="1:24">
      <c r="A61" s="182" t="s">
        <v>301</v>
      </c>
      <c r="B61" s="182" t="s">
        <v>70</v>
      </c>
      <c r="C61" s="182" t="s">
        <v>336</v>
      </c>
      <c r="D61" s="182" t="s">
        <v>337</v>
      </c>
      <c r="E61" s="182" t="s">
        <v>183</v>
      </c>
      <c r="F61" s="182" t="s">
        <v>100</v>
      </c>
      <c r="G61" s="182" t="s">
        <v>338</v>
      </c>
      <c r="H61" s="182" t="s">
        <v>337</v>
      </c>
      <c r="I61" s="173">
        <v>83520</v>
      </c>
      <c r="J61" s="173">
        <v>83520</v>
      </c>
      <c r="K61" s="191"/>
      <c r="L61" s="191"/>
      <c r="M61" s="174">
        <v>83520</v>
      </c>
      <c r="N61" s="191"/>
      <c r="O61" s="173"/>
      <c r="P61" s="173"/>
      <c r="Q61" s="173"/>
      <c r="R61" s="173"/>
      <c r="S61" s="173"/>
      <c r="T61" s="173"/>
      <c r="U61" s="173"/>
      <c r="V61" s="173"/>
      <c r="W61" s="173"/>
      <c r="X61" s="173"/>
    </row>
    <row r="62" ht="20.25" customHeight="1" spans="1:24">
      <c r="A62" s="182" t="s">
        <v>301</v>
      </c>
      <c r="B62" s="182" t="s">
        <v>70</v>
      </c>
      <c r="C62" s="182" t="s">
        <v>339</v>
      </c>
      <c r="D62" s="182" t="s">
        <v>340</v>
      </c>
      <c r="E62" s="182" t="s">
        <v>105</v>
      </c>
      <c r="F62" s="182" t="s">
        <v>106</v>
      </c>
      <c r="G62" s="182" t="s">
        <v>341</v>
      </c>
      <c r="H62" s="182" t="s">
        <v>342</v>
      </c>
      <c r="I62" s="173">
        <v>38000</v>
      </c>
      <c r="J62" s="173">
        <v>38000</v>
      </c>
      <c r="K62" s="191"/>
      <c r="L62" s="191"/>
      <c r="M62" s="174">
        <v>38000</v>
      </c>
      <c r="N62" s="191"/>
      <c r="O62" s="173"/>
      <c r="P62" s="173"/>
      <c r="Q62" s="173"/>
      <c r="R62" s="173"/>
      <c r="S62" s="173"/>
      <c r="T62" s="173"/>
      <c r="U62" s="173"/>
      <c r="V62" s="173"/>
      <c r="W62" s="173"/>
      <c r="X62" s="173"/>
    </row>
    <row r="63" ht="20.25" customHeight="1" spans="1:24">
      <c r="A63" s="182" t="s">
        <v>301</v>
      </c>
      <c r="B63" s="182" t="s">
        <v>70</v>
      </c>
      <c r="C63" s="182" t="s">
        <v>339</v>
      </c>
      <c r="D63" s="182" t="s">
        <v>340</v>
      </c>
      <c r="E63" s="182" t="s">
        <v>109</v>
      </c>
      <c r="F63" s="182" t="s">
        <v>106</v>
      </c>
      <c r="G63" s="182" t="s">
        <v>341</v>
      </c>
      <c r="H63" s="182" t="s">
        <v>342</v>
      </c>
      <c r="I63" s="173">
        <v>80000</v>
      </c>
      <c r="J63" s="173">
        <v>80000</v>
      </c>
      <c r="K63" s="191"/>
      <c r="L63" s="191"/>
      <c r="M63" s="174">
        <v>80000</v>
      </c>
      <c r="N63" s="191"/>
      <c r="O63" s="173"/>
      <c r="P63" s="173"/>
      <c r="Q63" s="173"/>
      <c r="R63" s="173"/>
      <c r="S63" s="173"/>
      <c r="T63" s="173"/>
      <c r="U63" s="173"/>
      <c r="V63" s="173"/>
      <c r="W63" s="173"/>
      <c r="X63" s="173"/>
    </row>
    <row r="64" ht="20.25" customHeight="1" spans="1:24">
      <c r="A64" s="182" t="s">
        <v>301</v>
      </c>
      <c r="B64" s="182" t="s">
        <v>70</v>
      </c>
      <c r="C64" s="182" t="s">
        <v>339</v>
      </c>
      <c r="D64" s="182" t="s">
        <v>340</v>
      </c>
      <c r="E64" s="182" t="s">
        <v>114</v>
      </c>
      <c r="F64" s="182" t="s">
        <v>115</v>
      </c>
      <c r="G64" s="182" t="s">
        <v>341</v>
      </c>
      <c r="H64" s="182" t="s">
        <v>342</v>
      </c>
      <c r="I64" s="173">
        <v>10000</v>
      </c>
      <c r="J64" s="173">
        <v>10000</v>
      </c>
      <c r="K64" s="191"/>
      <c r="L64" s="191"/>
      <c r="M64" s="174">
        <v>10000</v>
      </c>
      <c r="N64" s="191"/>
      <c r="O64" s="173"/>
      <c r="P64" s="173"/>
      <c r="Q64" s="173"/>
      <c r="R64" s="173"/>
      <c r="S64" s="173"/>
      <c r="T64" s="173"/>
      <c r="U64" s="173"/>
      <c r="V64" s="173"/>
      <c r="W64" s="173"/>
      <c r="X64" s="173"/>
    </row>
    <row r="65" ht="20.25" customHeight="1" spans="1:24">
      <c r="A65" s="182" t="s">
        <v>301</v>
      </c>
      <c r="B65" s="182" t="s">
        <v>70</v>
      </c>
      <c r="C65" s="182" t="s">
        <v>339</v>
      </c>
      <c r="D65" s="182" t="s">
        <v>340</v>
      </c>
      <c r="E65" s="182" t="s">
        <v>183</v>
      </c>
      <c r="F65" s="182" t="s">
        <v>100</v>
      </c>
      <c r="G65" s="182" t="s">
        <v>341</v>
      </c>
      <c r="H65" s="182" t="s">
        <v>342</v>
      </c>
      <c r="I65" s="173">
        <v>90000</v>
      </c>
      <c r="J65" s="173">
        <v>90000</v>
      </c>
      <c r="K65" s="191"/>
      <c r="L65" s="191"/>
      <c r="M65" s="174">
        <v>90000</v>
      </c>
      <c r="N65" s="191"/>
      <c r="O65" s="173"/>
      <c r="P65" s="173"/>
      <c r="Q65" s="173"/>
      <c r="R65" s="173"/>
      <c r="S65" s="173"/>
      <c r="T65" s="173"/>
      <c r="U65" s="173"/>
      <c r="V65" s="173"/>
      <c r="W65" s="173"/>
      <c r="X65" s="173"/>
    </row>
    <row r="66" ht="20.25" customHeight="1" spans="1:24">
      <c r="A66" s="182" t="s">
        <v>301</v>
      </c>
      <c r="B66" s="182" t="s">
        <v>70</v>
      </c>
      <c r="C66" s="182" t="s">
        <v>339</v>
      </c>
      <c r="D66" s="182" t="s">
        <v>340</v>
      </c>
      <c r="E66" s="182" t="s">
        <v>178</v>
      </c>
      <c r="F66" s="182" t="s">
        <v>106</v>
      </c>
      <c r="G66" s="182" t="s">
        <v>343</v>
      </c>
      <c r="H66" s="182" t="s">
        <v>344</v>
      </c>
      <c r="I66" s="173">
        <v>10000</v>
      </c>
      <c r="J66" s="173">
        <v>10000</v>
      </c>
      <c r="K66" s="191"/>
      <c r="L66" s="191"/>
      <c r="M66" s="174">
        <v>10000</v>
      </c>
      <c r="N66" s="191"/>
      <c r="O66" s="173"/>
      <c r="P66" s="173"/>
      <c r="Q66" s="173"/>
      <c r="R66" s="173"/>
      <c r="S66" s="173"/>
      <c r="T66" s="173"/>
      <c r="U66" s="173"/>
      <c r="V66" s="173"/>
      <c r="W66" s="173"/>
      <c r="X66" s="173"/>
    </row>
    <row r="67" ht="20.25" customHeight="1" spans="1:24">
      <c r="A67" s="182" t="s">
        <v>301</v>
      </c>
      <c r="B67" s="182" t="s">
        <v>70</v>
      </c>
      <c r="C67" s="182" t="s">
        <v>339</v>
      </c>
      <c r="D67" s="182" t="s">
        <v>340</v>
      </c>
      <c r="E67" s="182" t="s">
        <v>178</v>
      </c>
      <c r="F67" s="182" t="s">
        <v>106</v>
      </c>
      <c r="G67" s="182" t="s">
        <v>345</v>
      </c>
      <c r="H67" s="182" t="s">
        <v>346</v>
      </c>
      <c r="I67" s="173">
        <v>20000</v>
      </c>
      <c r="J67" s="173">
        <v>20000</v>
      </c>
      <c r="K67" s="191"/>
      <c r="L67" s="191"/>
      <c r="M67" s="174">
        <v>20000</v>
      </c>
      <c r="N67" s="191"/>
      <c r="O67" s="173"/>
      <c r="P67" s="173"/>
      <c r="Q67" s="173"/>
      <c r="R67" s="173"/>
      <c r="S67" s="173"/>
      <c r="T67" s="173"/>
      <c r="U67" s="173"/>
      <c r="V67" s="173"/>
      <c r="W67" s="173"/>
      <c r="X67" s="173"/>
    </row>
    <row r="68" ht="20.25" customHeight="1" spans="1:24">
      <c r="A68" s="182" t="s">
        <v>301</v>
      </c>
      <c r="B68" s="182" t="s">
        <v>70</v>
      </c>
      <c r="C68" s="182" t="s">
        <v>339</v>
      </c>
      <c r="D68" s="182" t="s">
        <v>340</v>
      </c>
      <c r="E68" s="182" t="s">
        <v>99</v>
      </c>
      <c r="F68" s="182" t="s">
        <v>100</v>
      </c>
      <c r="G68" s="182" t="s">
        <v>347</v>
      </c>
      <c r="H68" s="182" t="s">
        <v>348</v>
      </c>
      <c r="I68" s="173">
        <v>2500</v>
      </c>
      <c r="J68" s="173">
        <v>2500</v>
      </c>
      <c r="K68" s="191"/>
      <c r="L68" s="191"/>
      <c r="M68" s="174">
        <v>2500</v>
      </c>
      <c r="N68" s="191"/>
      <c r="O68" s="173"/>
      <c r="P68" s="173"/>
      <c r="Q68" s="173"/>
      <c r="R68" s="173"/>
      <c r="S68" s="173"/>
      <c r="T68" s="173"/>
      <c r="U68" s="173"/>
      <c r="V68" s="173"/>
      <c r="W68" s="173"/>
      <c r="X68" s="173"/>
    </row>
    <row r="69" ht="20.25" customHeight="1" spans="1:24">
      <c r="A69" s="182" t="s">
        <v>301</v>
      </c>
      <c r="B69" s="182" t="s">
        <v>70</v>
      </c>
      <c r="C69" s="182" t="s">
        <v>339</v>
      </c>
      <c r="D69" s="182" t="s">
        <v>340</v>
      </c>
      <c r="E69" s="182" t="s">
        <v>178</v>
      </c>
      <c r="F69" s="182" t="s">
        <v>106</v>
      </c>
      <c r="G69" s="182" t="s">
        <v>347</v>
      </c>
      <c r="H69" s="182" t="s">
        <v>348</v>
      </c>
      <c r="I69" s="173">
        <v>2500</v>
      </c>
      <c r="J69" s="173">
        <v>2500</v>
      </c>
      <c r="K69" s="191"/>
      <c r="L69" s="191"/>
      <c r="M69" s="174">
        <v>2500</v>
      </c>
      <c r="N69" s="191"/>
      <c r="O69" s="173"/>
      <c r="P69" s="173"/>
      <c r="Q69" s="173"/>
      <c r="R69" s="173"/>
      <c r="S69" s="173"/>
      <c r="T69" s="173"/>
      <c r="U69" s="173"/>
      <c r="V69" s="173"/>
      <c r="W69" s="173"/>
      <c r="X69" s="173"/>
    </row>
    <row r="70" ht="20.25" customHeight="1" spans="1:24">
      <c r="A70" s="182" t="s">
        <v>301</v>
      </c>
      <c r="B70" s="182" t="s">
        <v>70</v>
      </c>
      <c r="C70" s="182" t="s">
        <v>339</v>
      </c>
      <c r="D70" s="182" t="s">
        <v>340</v>
      </c>
      <c r="E70" s="182" t="s">
        <v>105</v>
      </c>
      <c r="F70" s="182" t="s">
        <v>106</v>
      </c>
      <c r="G70" s="182" t="s">
        <v>349</v>
      </c>
      <c r="H70" s="182" t="s">
        <v>350</v>
      </c>
      <c r="I70" s="173">
        <v>20000</v>
      </c>
      <c r="J70" s="173">
        <v>20000</v>
      </c>
      <c r="K70" s="191"/>
      <c r="L70" s="191"/>
      <c r="M70" s="174">
        <v>20000</v>
      </c>
      <c r="N70" s="191"/>
      <c r="O70" s="173"/>
      <c r="P70" s="173"/>
      <c r="Q70" s="173"/>
      <c r="R70" s="173"/>
      <c r="S70" s="173"/>
      <c r="T70" s="173"/>
      <c r="U70" s="173"/>
      <c r="V70" s="173"/>
      <c r="W70" s="173"/>
      <c r="X70" s="173"/>
    </row>
    <row r="71" ht="20.25" customHeight="1" spans="1:24">
      <c r="A71" s="182" t="s">
        <v>301</v>
      </c>
      <c r="B71" s="182" t="s">
        <v>70</v>
      </c>
      <c r="C71" s="182" t="s">
        <v>339</v>
      </c>
      <c r="D71" s="182" t="s">
        <v>340</v>
      </c>
      <c r="E71" s="182" t="s">
        <v>132</v>
      </c>
      <c r="F71" s="182" t="s">
        <v>133</v>
      </c>
      <c r="G71" s="182" t="s">
        <v>351</v>
      </c>
      <c r="H71" s="182" t="s">
        <v>352</v>
      </c>
      <c r="I71" s="173">
        <v>25000</v>
      </c>
      <c r="J71" s="173">
        <v>25000</v>
      </c>
      <c r="K71" s="191"/>
      <c r="L71" s="191"/>
      <c r="M71" s="174">
        <v>25000</v>
      </c>
      <c r="N71" s="191"/>
      <c r="O71" s="173"/>
      <c r="P71" s="173"/>
      <c r="Q71" s="173"/>
      <c r="R71" s="173"/>
      <c r="S71" s="173"/>
      <c r="T71" s="173"/>
      <c r="U71" s="173"/>
      <c r="V71" s="173"/>
      <c r="W71" s="173"/>
      <c r="X71" s="173"/>
    </row>
    <row r="72" ht="20.25" customHeight="1" spans="1:24">
      <c r="A72" s="182" t="s">
        <v>301</v>
      </c>
      <c r="B72" s="182" t="s">
        <v>70</v>
      </c>
      <c r="C72" s="182" t="s">
        <v>339</v>
      </c>
      <c r="D72" s="182" t="s">
        <v>340</v>
      </c>
      <c r="E72" s="182" t="s">
        <v>132</v>
      </c>
      <c r="F72" s="182" t="s">
        <v>133</v>
      </c>
      <c r="G72" s="182" t="s">
        <v>353</v>
      </c>
      <c r="H72" s="182" t="s">
        <v>354</v>
      </c>
      <c r="I72" s="173">
        <v>12500</v>
      </c>
      <c r="J72" s="173">
        <v>12500</v>
      </c>
      <c r="K72" s="191"/>
      <c r="L72" s="191"/>
      <c r="M72" s="174">
        <v>12500</v>
      </c>
      <c r="N72" s="191"/>
      <c r="O72" s="173"/>
      <c r="P72" s="173"/>
      <c r="Q72" s="173"/>
      <c r="R72" s="173"/>
      <c r="S72" s="173"/>
      <c r="T72" s="173"/>
      <c r="U72" s="173"/>
      <c r="V72" s="173"/>
      <c r="W72" s="173"/>
      <c r="X72" s="173"/>
    </row>
    <row r="73" ht="20.25" customHeight="1" spans="1:24">
      <c r="A73" s="182" t="s">
        <v>301</v>
      </c>
      <c r="B73" s="182" t="s">
        <v>70</v>
      </c>
      <c r="C73" s="182" t="s">
        <v>339</v>
      </c>
      <c r="D73" s="182" t="s">
        <v>340</v>
      </c>
      <c r="E73" s="182" t="s">
        <v>105</v>
      </c>
      <c r="F73" s="182" t="s">
        <v>106</v>
      </c>
      <c r="G73" s="182" t="s">
        <v>355</v>
      </c>
      <c r="H73" s="182" t="s">
        <v>356</v>
      </c>
      <c r="I73" s="173">
        <v>37500</v>
      </c>
      <c r="J73" s="173">
        <v>37500</v>
      </c>
      <c r="K73" s="191"/>
      <c r="L73" s="191"/>
      <c r="M73" s="174">
        <v>37500</v>
      </c>
      <c r="N73" s="191"/>
      <c r="O73" s="173"/>
      <c r="P73" s="173"/>
      <c r="Q73" s="173"/>
      <c r="R73" s="173"/>
      <c r="S73" s="173"/>
      <c r="T73" s="173"/>
      <c r="U73" s="173"/>
      <c r="V73" s="173"/>
      <c r="W73" s="173"/>
      <c r="X73" s="173"/>
    </row>
    <row r="74" ht="20.25" customHeight="1" spans="1:24">
      <c r="A74" s="182" t="s">
        <v>301</v>
      </c>
      <c r="B74" s="182" t="s">
        <v>70</v>
      </c>
      <c r="C74" s="182" t="s">
        <v>339</v>
      </c>
      <c r="D74" s="182" t="s">
        <v>340</v>
      </c>
      <c r="E74" s="182" t="s">
        <v>144</v>
      </c>
      <c r="F74" s="182" t="s">
        <v>145</v>
      </c>
      <c r="G74" s="182" t="s">
        <v>357</v>
      </c>
      <c r="H74" s="182" t="s">
        <v>358</v>
      </c>
      <c r="I74" s="173">
        <v>3000</v>
      </c>
      <c r="J74" s="173">
        <v>3000</v>
      </c>
      <c r="K74" s="191"/>
      <c r="L74" s="191"/>
      <c r="M74" s="174">
        <v>3000</v>
      </c>
      <c r="N74" s="191"/>
      <c r="O74" s="173"/>
      <c r="P74" s="173"/>
      <c r="Q74" s="173"/>
      <c r="R74" s="173"/>
      <c r="S74" s="173"/>
      <c r="T74" s="173"/>
      <c r="U74" s="173"/>
      <c r="V74" s="173"/>
      <c r="W74" s="173"/>
      <c r="X74" s="173"/>
    </row>
    <row r="75" ht="20.25" customHeight="1" spans="1:24">
      <c r="A75" s="182" t="s">
        <v>301</v>
      </c>
      <c r="B75" s="182" t="s">
        <v>70</v>
      </c>
      <c r="C75" s="182" t="s">
        <v>339</v>
      </c>
      <c r="D75" s="182" t="s">
        <v>340</v>
      </c>
      <c r="E75" s="182" t="s">
        <v>150</v>
      </c>
      <c r="F75" s="182" t="s">
        <v>151</v>
      </c>
      <c r="G75" s="182" t="s">
        <v>357</v>
      </c>
      <c r="H75" s="182" t="s">
        <v>358</v>
      </c>
      <c r="I75" s="173">
        <v>16800</v>
      </c>
      <c r="J75" s="173">
        <v>16800</v>
      </c>
      <c r="K75" s="191"/>
      <c r="L75" s="191"/>
      <c r="M75" s="174">
        <v>16800</v>
      </c>
      <c r="N75" s="191"/>
      <c r="O75" s="173"/>
      <c r="P75" s="173"/>
      <c r="Q75" s="173"/>
      <c r="R75" s="173"/>
      <c r="S75" s="173"/>
      <c r="T75" s="173"/>
      <c r="U75" s="173"/>
      <c r="V75" s="173"/>
      <c r="W75" s="173"/>
      <c r="X75" s="173"/>
    </row>
    <row r="76" ht="20.25" customHeight="1" spans="1:24">
      <c r="A76" s="182" t="s">
        <v>301</v>
      </c>
      <c r="B76" s="182" t="s">
        <v>70</v>
      </c>
      <c r="C76" s="182" t="s">
        <v>339</v>
      </c>
      <c r="D76" s="182" t="s">
        <v>340</v>
      </c>
      <c r="E76" s="182" t="s">
        <v>172</v>
      </c>
      <c r="F76" s="182" t="s">
        <v>173</v>
      </c>
      <c r="G76" s="182" t="s">
        <v>357</v>
      </c>
      <c r="H76" s="182" t="s">
        <v>358</v>
      </c>
      <c r="I76" s="173">
        <v>5000</v>
      </c>
      <c r="J76" s="173">
        <v>5000</v>
      </c>
      <c r="K76" s="191"/>
      <c r="L76" s="191"/>
      <c r="M76" s="174">
        <v>5000</v>
      </c>
      <c r="N76" s="191"/>
      <c r="O76" s="173"/>
      <c r="P76" s="173"/>
      <c r="Q76" s="173"/>
      <c r="R76" s="173"/>
      <c r="S76" s="173"/>
      <c r="T76" s="173"/>
      <c r="U76" s="173"/>
      <c r="V76" s="173"/>
      <c r="W76" s="173"/>
      <c r="X76" s="173"/>
    </row>
    <row r="77" ht="20.25" customHeight="1" spans="1:24">
      <c r="A77" s="182" t="s">
        <v>301</v>
      </c>
      <c r="B77" s="182" t="s">
        <v>70</v>
      </c>
      <c r="C77" s="182" t="s">
        <v>359</v>
      </c>
      <c r="D77" s="182" t="s">
        <v>360</v>
      </c>
      <c r="E77" s="182" t="s">
        <v>105</v>
      </c>
      <c r="F77" s="182" t="s">
        <v>106</v>
      </c>
      <c r="G77" s="182" t="s">
        <v>308</v>
      </c>
      <c r="H77" s="182" t="s">
        <v>309</v>
      </c>
      <c r="I77" s="173">
        <v>349440</v>
      </c>
      <c r="J77" s="173">
        <v>349440</v>
      </c>
      <c r="K77" s="191"/>
      <c r="L77" s="191"/>
      <c r="M77" s="174">
        <v>349440</v>
      </c>
      <c r="N77" s="191"/>
      <c r="O77" s="173"/>
      <c r="P77" s="173"/>
      <c r="Q77" s="173"/>
      <c r="R77" s="173"/>
      <c r="S77" s="173"/>
      <c r="T77" s="173"/>
      <c r="U77" s="173"/>
      <c r="V77" s="173"/>
      <c r="W77" s="173"/>
      <c r="X77" s="173"/>
    </row>
    <row r="78" ht="20.25" customHeight="1" spans="1:24">
      <c r="A78" s="182" t="s">
        <v>301</v>
      </c>
      <c r="B78" s="182" t="s">
        <v>70</v>
      </c>
      <c r="C78" s="182" t="s">
        <v>361</v>
      </c>
      <c r="D78" s="182" t="s">
        <v>362</v>
      </c>
      <c r="E78" s="182" t="s">
        <v>99</v>
      </c>
      <c r="F78" s="182" t="s">
        <v>100</v>
      </c>
      <c r="G78" s="182" t="s">
        <v>312</v>
      </c>
      <c r="H78" s="182" t="s">
        <v>313</v>
      </c>
      <c r="I78" s="173">
        <v>8496</v>
      </c>
      <c r="J78" s="173">
        <v>8496</v>
      </c>
      <c r="K78" s="191"/>
      <c r="L78" s="191"/>
      <c r="M78" s="174">
        <v>8496</v>
      </c>
      <c r="N78" s="191"/>
      <c r="O78" s="173"/>
      <c r="P78" s="173"/>
      <c r="Q78" s="173"/>
      <c r="R78" s="173"/>
      <c r="S78" s="173"/>
      <c r="T78" s="173"/>
      <c r="U78" s="173"/>
      <c r="V78" s="173"/>
      <c r="W78" s="173"/>
      <c r="X78" s="173"/>
    </row>
    <row r="79" ht="20.25" customHeight="1" spans="1:24">
      <c r="A79" s="182" t="s">
        <v>301</v>
      </c>
      <c r="B79" s="182" t="s">
        <v>70</v>
      </c>
      <c r="C79" s="182" t="s">
        <v>361</v>
      </c>
      <c r="D79" s="182" t="s">
        <v>362</v>
      </c>
      <c r="E79" s="182" t="s">
        <v>132</v>
      </c>
      <c r="F79" s="182" t="s">
        <v>133</v>
      </c>
      <c r="G79" s="182" t="s">
        <v>312</v>
      </c>
      <c r="H79" s="182" t="s">
        <v>313</v>
      </c>
      <c r="I79" s="173">
        <v>127212</v>
      </c>
      <c r="J79" s="173">
        <v>127212</v>
      </c>
      <c r="K79" s="191"/>
      <c r="L79" s="191"/>
      <c r="M79" s="174">
        <v>127212</v>
      </c>
      <c r="N79" s="191"/>
      <c r="O79" s="173"/>
      <c r="P79" s="173"/>
      <c r="Q79" s="173"/>
      <c r="R79" s="173"/>
      <c r="S79" s="173"/>
      <c r="T79" s="173"/>
      <c r="U79" s="173"/>
      <c r="V79" s="173"/>
      <c r="W79" s="173"/>
      <c r="X79" s="173"/>
    </row>
    <row r="80" ht="20.25" customHeight="1" spans="1:24">
      <c r="A80" s="182" t="s">
        <v>301</v>
      </c>
      <c r="B80" s="182" t="s">
        <v>70</v>
      </c>
      <c r="C80" s="182" t="s">
        <v>361</v>
      </c>
      <c r="D80" s="182" t="s">
        <v>362</v>
      </c>
      <c r="E80" s="182" t="s">
        <v>178</v>
      </c>
      <c r="F80" s="182" t="s">
        <v>106</v>
      </c>
      <c r="G80" s="182" t="s">
        <v>312</v>
      </c>
      <c r="H80" s="182" t="s">
        <v>313</v>
      </c>
      <c r="I80" s="173">
        <v>112920</v>
      </c>
      <c r="J80" s="173">
        <v>112920</v>
      </c>
      <c r="K80" s="191"/>
      <c r="L80" s="191"/>
      <c r="M80" s="174">
        <v>112920</v>
      </c>
      <c r="N80" s="191"/>
      <c r="O80" s="173"/>
      <c r="P80" s="173"/>
      <c r="Q80" s="173"/>
      <c r="R80" s="173"/>
      <c r="S80" s="173"/>
      <c r="T80" s="173"/>
      <c r="U80" s="173"/>
      <c r="V80" s="173"/>
      <c r="W80" s="173"/>
      <c r="X80" s="173"/>
    </row>
    <row r="81" ht="20.25" customHeight="1" spans="1:24">
      <c r="A81" s="182" t="s">
        <v>301</v>
      </c>
      <c r="B81" s="182" t="s">
        <v>70</v>
      </c>
      <c r="C81" s="182" t="s">
        <v>361</v>
      </c>
      <c r="D81" s="182" t="s">
        <v>362</v>
      </c>
      <c r="E81" s="182" t="s">
        <v>183</v>
      </c>
      <c r="F81" s="182" t="s">
        <v>100</v>
      </c>
      <c r="G81" s="182" t="s">
        <v>312</v>
      </c>
      <c r="H81" s="182" t="s">
        <v>313</v>
      </c>
      <c r="I81" s="173">
        <v>338532</v>
      </c>
      <c r="J81" s="173">
        <v>338532</v>
      </c>
      <c r="K81" s="191"/>
      <c r="L81" s="191"/>
      <c r="M81" s="174">
        <v>338532</v>
      </c>
      <c r="N81" s="191"/>
      <c r="O81" s="173"/>
      <c r="P81" s="173"/>
      <c r="Q81" s="173"/>
      <c r="R81" s="173"/>
      <c r="S81" s="173"/>
      <c r="T81" s="173"/>
      <c r="U81" s="173"/>
      <c r="V81" s="173"/>
      <c r="W81" s="173"/>
      <c r="X81" s="173"/>
    </row>
    <row r="82" ht="20.25" customHeight="1" spans="1:24">
      <c r="A82" s="182" t="s">
        <v>301</v>
      </c>
      <c r="B82" s="182" t="s">
        <v>70</v>
      </c>
      <c r="C82" s="182" t="s">
        <v>363</v>
      </c>
      <c r="D82" s="182" t="s">
        <v>364</v>
      </c>
      <c r="E82" s="182" t="s">
        <v>105</v>
      </c>
      <c r="F82" s="182" t="s">
        <v>106</v>
      </c>
      <c r="G82" s="182" t="s">
        <v>365</v>
      </c>
      <c r="H82" s="182" t="s">
        <v>366</v>
      </c>
      <c r="I82" s="173">
        <v>67200</v>
      </c>
      <c r="J82" s="173">
        <v>67200</v>
      </c>
      <c r="K82" s="191"/>
      <c r="L82" s="191"/>
      <c r="M82" s="174">
        <v>67200</v>
      </c>
      <c r="N82" s="191"/>
      <c r="O82" s="173"/>
      <c r="P82" s="173"/>
      <c r="Q82" s="173"/>
      <c r="R82" s="173"/>
      <c r="S82" s="173"/>
      <c r="T82" s="173"/>
      <c r="U82" s="173"/>
      <c r="V82" s="173"/>
      <c r="W82" s="173"/>
      <c r="X82" s="173"/>
    </row>
    <row r="83" ht="20.25" customHeight="1" spans="1:24">
      <c r="A83" s="182" t="s">
        <v>301</v>
      </c>
      <c r="B83" s="182" t="s">
        <v>70</v>
      </c>
      <c r="C83" s="182" t="s">
        <v>363</v>
      </c>
      <c r="D83" s="182" t="s">
        <v>364</v>
      </c>
      <c r="E83" s="182" t="s">
        <v>204</v>
      </c>
      <c r="F83" s="182" t="s">
        <v>205</v>
      </c>
      <c r="G83" s="182" t="s">
        <v>365</v>
      </c>
      <c r="H83" s="182" t="s">
        <v>366</v>
      </c>
      <c r="I83" s="173">
        <v>28800</v>
      </c>
      <c r="J83" s="173">
        <v>28800</v>
      </c>
      <c r="K83" s="191"/>
      <c r="L83" s="191"/>
      <c r="M83" s="174">
        <v>28800</v>
      </c>
      <c r="N83" s="191"/>
      <c r="O83" s="173"/>
      <c r="P83" s="173"/>
      <c r="Q83" s="173"/>
      <c r="R83" s="173"/>
      <c r="S83" s="173"/>
      <c r="T83" s="173"/>
      <c r="U83" s="173"/>
      <c r="V83" s="173"/>
      <c r="W83" s="173"/>
      <c r="X83" s="173"/>
    </row>
    <row r="84" ht="20.25" customHeight="1" spans="1:24">
      <c r="A84" s="182" t="s">
        <v>301</v>
      </c>
      <c r="B84" s="182" t="s">
        <v>70</v>
      </c>
      <c r="C84" s="182" t="s">
        <v>363</v>
      </c>
      <c r="D84" s="182" t="s">
        <v>364</v>
      </c>
      <c r="E84" s="182" t="s">
        <v>204</v>
      </c>
      <c r="F84" s="182" t="s">
        <v>205</v>
      </c>
      <c r="G84" s="182" t="s">
        <v>365</v>
      </c>
      <c r="H84" s="182" t="s">
        <v>366</v>
      </c>
      <c r="I84" s="173">
        <v>800</v>
      </c>
      <c r="J84" s="173">
        <v>800</v>
      </c>
      <c r="K84" s="191"/>
      <c r="L84" s="191"/>
      <c r="M84" s="174">
        <v>800</v>
      </c>
      <c r="N84" s="191"/>
      <c r="O84" s="173"/>
      <c r="P84" s="173"/>
      <c r="Q84" s="173"/>
      <c r="R84" s="173"/>
      <c r="S84" s="173"/>
      <c r="T84" s="173"/>
      <c r="U84" s="173"/>
      <c r="V84" s="173"/>
      <c r="W84" s="173"/>
      <c r="X84" s="173"/>
    </row>
    <row r="85" ht="20.25" customHeight="1" spans="1:24">
      <c r="A85" s="182" t="s">
        <v>301</v>
      </c>
      <c r="B85" s="182" t="s">
        <v>70</v>
      </c>
      <c r="C85" s="182" t="s">
        <v>367</v>
      </c>
      <c r="D85" s="182" t="s">
        <v>368</v>
      </c>
      <c r="E85" s="182" t="s">
        <v>101</v>
      </c>
      <c r="F85" s="182" t="s">
        <v>102</v>
      </c>
      <c r="G85" s="182" t="s">
        <v>341</v>
      </c>
      <c r="H85" s="182" t="s">
        <v>342</v>
      </c>
      <c r="I85" s="173">
        <v>10000</v>
      </c>
      <c r="J85" s="173">
        <v>10000</v>
      </c>
      <c r="K85" s="191"/>
      <c r="L85" s="191"/>
      <c r="M85" s="174">
        <v>10000</v>
      </c>
      <c r="N85" s="191"/>
      <c r="O85" s="173"/>
      <c r="P85" s="173"/>
      <c r="Q85" s="173"/>
      <c r="R85" s="173"/>
      <c r="S85" s="173"/>
      <c r="T85" s="173"/>
      <c r="U85" s="173"/>
      <c r="V85" s="173"/>
      <c r="W85" s="173"/>
      <c r="X85" s="173"/>
    </row>
    <row r="86" ht="20.25" customHeight="1" spans="1:24">
      <c r="A86" s="182" t="s">
        <v>301</v>
      </c>
      <c r="B86" s="182" t="s">
        <v>70</v>
      </c>
      <c r="C86" s="182" t="s">
        <v>367</v>
      </c>
      <c r="D86" s="182" t="s">
        <v>368</v>
      </c>
      <c r="E86" s="182" t="s">
        <v>105</v>
      </c>
      <c r="F86" s="182" t="s">
        <v>106</v>
      </c>
      <c r="G86" s="182" t="s">
        <v>341</v>
      </c>
      <c r="H86" s="182" t="s">
        <v>342</v>
      </c>
      <c r="I86" s="173">
        <v>145000</v>
      </c>
      <c r="J86" s="173">
        <v>145000</v>
      </c>
      <c r="K86" s="191"/>
      <c r="L86" s="191"/>
      <c r="M86" s="174">
        <v>145000</v>
      </c>
      <c r="N86" s="191"/>
      <c r="O86" s="173"/>
      <c r="P86" s="173"/>
      <c r="Q86" s="173"/>
      <c r="R86" s="173"/>
      <c r="S86" s="173"/>
      <c r="T86" s="173"/>
      <c r="U86" s="173"/>
      <c r="V86" s="173"/>
      <c r="W86" s="173"/>
      <c r="X86" s="173"/>
    </row>
    <row r="87" ht="20.25" customHeight="1" spans="1:24">
      <c r="A87" s="182" t="s">
        <v>301</v>
      </c>
      <c r="B87" s="182" t="s">
        <v>70</v>
      </c>
      <c r="C87" s="182" t="s">
        <v>367</v>
      </c>
      <c r="D87" s="182" t="s">
        <v>368</v>
      </c>
      <c r="E87" s="182" t="s">
        <v>97</v>
      </c>
      <c r="F87" s="182" t="s">
        <v>98</v>
      </c>
      <c r="G87" s="182" t="s">
        <v>357</v>
      </c>
      <c r="H87" s="182" t="s">
        <v>358</v>
      </c>
      <c r="I87" s="173">
        <v>6000</v>
      </c>
      <c r="J87" s="173">
        <v>6000</v>
      </c>
      <c r="K87" s="191"/>
      <c r="L87" s="191"/>
      <c r="M87" s="174">
        <v>6000</v>
      </c>
      <c r="N87" s="191"/>
      <c r="O87" s="173"/>
      <c r="P87" s="173"/>
      <c r="Q87" s="173"/>
      <c r="R87" s="173"/>
      <c r="S87" s="173"/>
      <c r="T87" s="173"/>
      <c r="U87" s="173"/>
      <c r="V87" s="173"/>
      <c r="W87" s="173"/>
      <c r="X87" s="173"/>
    </row>
    <row r="88" ht="20.25" customHeight="1" spans="1:24">
      <c r="A88" s="182" t="s">
        <v>301</v>
      </c>
      <c r="B88" s="182" t="s">
        <v>70</v>
      </c>
      <c r="C88" s="182" t="s">
        <v>367</v>
      </c>
      <c r="D88" s="182" t="s">
        <v>368</v>
      </c>
      <c r="E88" s="182" t="s">
        <v>188</v>
      </c>
      <c r="F88" s="182" t="s">
        <v>189</v>
      </c>
      <c r="G88" s="182" t="s">
        <v>357</v>
      </c>
      <c r="H88" s="182" t="s">
        <v>358</v>
      </c>
      <c r="I88" s="173">
        <v>100000</v>
      </c>
      <c r="J88" s="173">
        <v>100000</v>
      </c>
      <c r="K88" s="191"/>
      <c r="L88" s="191"/>
      <c r="M88" s="174">
        <v>100000</v>
      </c>
      <c r="N88" s="191"/>
      <c r="O88" s="173"/>
      <c r="P88" s="173"/>
      <c r="Q88" s="173"/>
      <c r="R88" s="173"/>
      <c r="S88" s="173"/>
      <c r="T88" s="173"/>
      <c r="U88" s="173"/>
      <c r="V88" s="173"/>
      <c r="W88" s="173"/>
      <c r="X88" s="173"/>
    </row>
    <row r="89" ht="20.25" customHeight="1" spans="1:24">
      <c r="A89" s="182" t="s">
        <v>301</v>
      </c>
      <c r="B89" s="182" t="s">
        <v>70</v>
      </c>
      <c r="C89" s="182" t="s">
        <v>369</v>
      </c>
      <c r="D89" s="182" t="s">
        <v>370</v>
      </c>
      <c r="E89" s="182" t="s">
        <v>222</v>
      </c>
      <c r="F89" s="182" t="s">
        <v>223</v>
      </c>
      <c r="G89" s="182" t="s">
        <v>341</v>
      </c>
      <c r="H89" s="182" t="s">
        <v>342</v>
      </c>
      <c r="I89" s="173">
        <v>20000</v>
      </c>
      <c r="J89" s="173">
        <v>20000</v>
      </c>
      <c r="K89" s="191"/>
      <c r="L89" s="191"/>
      <c r="M89" s="174">
        <v>20000</v>
      </c>
      <c r="N89" s="191"/>
      <c r="O89" s="173"/>
      <c r="P89" s="173"/>
      <c r="Q89" s="173"/>
      <c r="R89" s="173"/>
      <c r="S89" s="173"/>
      <c r="T89" s="173"/>
      <c r="U89" s="173"/>
      <c r="V89" s="173"/>
      <c r="W89" s="173"/>
      <c r="X89" s="173"/>
    </row>
    <row r="90" ht="20.25" customHeight="1" spans="1:24">
      <c r="A90" s="182" t="s">
        <v>301</v>
      </c>
      <c r="B90" s="182" t="s">
        <v>70</v>
      </c>
      <c r="C90" s="182" t="s">
        <v>371</v>
      </c>
      <c r="D90" s="182" t="s">
        <v>278</v>
      </c>
      <c r="E90" s="182" t="s">
        <v>105</v>
      </c>
      <c r="F90" s="182" t="s">
        <v>106</v>
      </c>
      <c r="G90" s="182" t="s">
        <v>372</v>
      </c>
      <c r="H90" s="182" t="s">
        <v>278</v>
      </c>
      <c r="I90" s="173">
        <v>200000</v>
      </c>
      <c r="J90" s="173">
        <v>200000</v>
      </c>
      <c r="K90" s="191"/>
      <c r="L90" s="191"/>
      <c r="M90" s="174">
        <v>200000</v>
      </c>
      <c r="N90" s="191"/>
      <c r="O90" s="173"/>
      <c r="P90" s="173"/>
      <c r="Q90" s="173"/>
      <c r="R90" s="173"/>
      <c r="S90" s="173"/>
      <c r="T90" s="173"/>
      <c r="U90" s="173"/>
      <c r="V90" s="173"/>
      <c r="W90" s="173"/>
      <c r="X90" s="173"/>
    </row>
    <row r="91" ht="20.25" customHeight="1" spans="1:24">
      <c r="A91" s="182" t="s">
        <v>301</v>
      </c>
      <c r="B91" s="182" t="s">
        <v>70</v>
      </c>
      <c r="C91" s="182" t="s">
        <v>373</v>
      </c>
      <c r="D91" s="182" t="s">
        <v>374</v>
      </c>
      <c r="E91" s="182" t="s">
        <v>105</v>
      </c>
      <c r="F91" s="182" t="s">
        <v>106</v>
      </c>
      <c r="G91" s="182" t="s">
        <v>308</v>
      </c>
      <c r="H91" s="182" t="s">
        <v>309</v>
      </c>
      <c r="I91" s="173">
        <v>20000</v>
      </c>
      <c r="J91" s="173">
        <v>20000</v>
      </c>
      <c r="K91" s="191"/>
      <c r="L91" s="191"/>
      <c r="M91" s="174">
        <v>20000</v>
      </c>
      <c r="N91" s="191"/>
      <c r="O91" s="173"/>
      <c r="P91" s="173"/>
      <c r="Q91" s="173"/>
      <c r="R91" s="173"/>
      <c r="S91" s="173"/>
      <c r="T91" s="173"/>
      <c r="U91" s="173"/>
      <c r="V91" s="173"/>
      <c r="W91" s="173"/>
      <c r="X91" s="173"/>
    </row>
    <row r="92" ht="17.25" customHeight="1" spans="1:24">
      <c r="A92" s="161" t="s">
        <v>273</v>
      </c>
      <c r="B92" s="162"/>
      <c r="C92" s="194"/>
      <c r="D92" s="194"/>
      <c r="E92" s="194"/>
      <c r="F92" s="194"/>
      <c r="G92" s="194"/>
      <c r="H92" s="195"/>
      <c r="I92" s="173">
        <v>17680599.79</v>
      </c>
      <c r="J92" s="173">
        <v>17680599.79</v>
      </c>
      <c r="K92" s="173"/>
      <c r="L92" s="173"/>
      <c r="M92" s="174">
        <v>17680599.79</v>
      </c>
      <c r="N92" s="173"/>
      <c r="O92" s="173"/>
      <c r="P92" s="173"/>
      <c r="Q92" s="173"/>
      <c r="R92" s="173"/>
      <c r="S92" s="173"/>
      <c r="T92" s="173"/>
      <c r="U92" s="173"/>
      <c r="V92" s="173"/>
      <c r="W92" s="173"/>
      <c r="X92" s="173"/>
    </row>
  </sheetData>
  <mergeCells count="31">
    <mergeCell ref="A2:X2"/>
    <mergeCell ref="A3:H3"/>
    <mergeCell ref="I4:X4"/>
    <mergeCell ref="J5:N5"/>
    <mergeCell ref="O5:Q5"/>
    <mergeCell ref="S5:X5"/>
    <mergeCell ref="A92:H9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8"/>
  <sheetViews>
    <sheetView showZeros="0" workbookViewId="0">
      <selection activeCell="A3" sqref="A3:H3"/>
    </sheetView>
  </sheetViews>
  <sheetFormatPr defaultColWidth="9.14166666666667" defaultRowHeight="14.25" customHeight="1"/>
  <cols>
    <col min="1" max="1" width="10.2833333333333" style="134" customWidth="1"/>
    <col min="2" max="2" width="13.425" style="134" customWidth="1"/>
    <col min="3" max="3" width="32.85" style="134" customWidth="1"/>
    <col min="4" max="4" width="23.85" style="134" customWidth="1"/>
    <col min="5" max="5" width="11.1416666666667" style="134" customWidth="1"/>
    <col min="6" max="6" width="17.7083333333333" style="134" customWidth="1"/>
    <col min="7" max="7" width="9.85" style="134" customWidth="1"/>
    <col min="8" max="8" width="17.7083333333333" style="134" customWidth="1"/>
    <col min="9" max="13" width="20" style="134" customWidth="1"/>
    <col min="14" max="14" width="12.2833333333333" style="134" customWidth="1"/>
    <col min="15" max="15" width="12.7083333333333" style="134" customWidth="1"/>
    <col min="16" max="16" width="11.1416666666667" style="134" customWidth="1"/>
    <col min="17" max="21" width="19.85" style="134" customWidth="1"/>
    <col min="22" max="22" width="20" style="134" customWidth="1"/>
    <col min="23" max="23" width="19.85" style="134" customWidth="1"/>
    <col min="24" max="16384" width="9.14166666666667" style="134"/>
  </cols>
  <sheetData>
    <row r="1" ht="13.5" customHeight="1" spans="2:23">
      <c r="B1" s="149"/>
      <c r="E1" s="150"/>
      <c r="F1" s="150"/>
      <c r="G1" s="150"/>
      <c r="H1" s="150"/>
      <c r="U1" s="149"/>
      <c r="W1" s="175" t="s">
        <v>375</v>
      </c>
    </row>
    <row r="2" ht="46.5" customHeight="1" spans="1:23">
      <c r="A2" s="136" t="str">
        <f>"2026"&amp;"年部门项目支出预算表"</f>
        <v>2026年部门项目支出预算表</v>
      </c>
      <c r="B2" s="136"/>
      <c r="C2" s="136"/>
      <c r="D2" s="136"/>
      <c r="E2" s="136"/>
      <c r="F2" s="136"/>
      <c r="G2" s="136"/>
      <c r="H2" s="136"/>
      <c r="I2" s="136"/>
      <c r="J2" s="136"/>
      <c r="K2" s="136"/>
      <c r="L2" s="136"/>
      <c r="M2" s="136"/>
      <c r="N2" s="136"/>
      <c r="O2" s="136"/>
      <c r="P2" s="136"/>
      <c r="Q2" s="136"/>
      <c r="R2" s="136"/>
      <c r="S2" s="136"/>
      <c r="T2" s="136"/>
      <c r="U2" s="136"/>
      <c r="V2" s="136"/>
      <c r="W2" s="136"/>
    </row>
    <row r="3" ht="13.5" customHeight="1" spans="1:23">
      <c r="A3" s="138" t="str">
        <f>"单位名称："&amp;"寻甸回族彝族自治县人民政府塘子街道办事处"</f>
        <v>单位名称：寻甸回族彝族自治县人民政府塘子街道办事处</v>
      </c>
      <c r="B3" s="151"/>
      <c r="C3" s="151"/>
      <c r="D3" s="151"/>
      <c r="E3" s="151"/>
      <c r="F3" s="151"/>
      <c r="G3" s="151"/>
      <c r="H3" s="151"/>
      <c r="I3" s="164"/>
      <c r="J3" s="164"/>
      <c r="K3" s="164"/>
      <c r="L3" s="164"/>
      <c r="M3" s="164"/>
      <c r="N3" s="164"/>
      <c r="O3" s="164"/>
      <c r="P3" s="164"/>
      <c r="Q3" s="164"/>
      <c r="U3" s="149"/>
      <c r="W3" s="176" t="s">
        <v>1</v>
      </c>
    </row>
    <row r="4" ht="21.75" customHeight="1" spans="1:23">
      <c r="A4" s="152" t="s">
        <v>376</v>
      </c>
      <c r="B4" s="153" t="s">
        <v>285</v>
      </c>
      <c r="C4" s="152" t="s">
        <v>286</v>
      </c>
      <c r="D4" s="152" t="s">
        <v>377</v>
      </c>
      <c r="E4" s="153" t="s">
        <v>287</v>
      </c>
      <c r="F4" s="153" t="s">
        <v>288</v>
      </c>
      <c r="G4" s="153" t="s">
        <v>378</v>
      </c>
      <c r="H4" s="153" t="s">
        <v>379</v>
      </c>
      <c r="I4" s="165" t="s">
        <v>55</v>
      </c>
      <c r="J4" s="166" t="s">
        <v>380</v>
      </c>
      <c r="K4" s="167"/>
      <c r="L4" s="167"/>
      <c r="M4" s="168"/>
      <c r="N4" s="166" t="s">
        <v>293</v>
      </c>
      <c r="O4" s="167"/>
      <c r="P4" s="168"/>
      <c r="Q4" s="153" t="s">
        <v>61</v>
      </c>
      <c r="R4" s="166" t="s">
        <v>62</v>
      </c>
      <c r="S4" s="167"/>
      <c r="T4" s="167"/>
      <c r="U4" s="167"/>
      <c r="V4" s="167"/>
      <c r="W4" s="168"/>
    </row>
    <row r="5" ht="21.75" customHeight="1" spans="1:23">
      <c r="A5" s="154"/>
      <c r="B5" s="155"/>
      <c r="C5" s="154"/>
      <c r="D5" s="154"/>
      <c r="E5" s="156"/>
      <c r="F5" s="156"/>
      <c r="G5" s="156"/>
      <c r="H5" s="156"/>
      <c r="I5" s="155"/>
      <c r="J5" s="169" t="s">
        <v>58</v>
      </c>
      <c r="K5" s="170"/>
      <c r="L5" s="153" t="s">
        <v>59</v>
      </c>
      <c r="M5" s="153" t="s">
        <v>60</v>
      </c>
      <c r="N5" s="153" t="s">
        <v>58</v>
      </c>
      <c r="O5" s="153" t="s">
        <v>59</v>
      </c>
      <c r="P5" s="153" t="s">
        <v>60</v>
      </c>
      <c r="Q5" s="156"/>
      <c r="R5" s="153" t="s">
        <v>57</v>
      </c>
      <c r="S5" s="153" t="s">
        <v>64</v>
      </c>
      <c r="T5" s="153" t="s">
        <v>299</v>
      </c>
      <c r="U5" s="153" t="s">
        <v>66</v>
      </c>
      <c r="V5" s="153" t="s">
        <v>67</v>
      </c>
      <c r="W5" s="153" t="s">
        <v>68</v>
      </c>
    </row>
    <row r="6" ht="21" customHeight="1" spans="1:23">
      <c r="A6" s="155"/>
      <c r="B6" s="155"/>
      <c r="C6" s="155"/>
      <c r="D6" s="155"/>
      <c r="E6" s="155"/>
      <c r="F6" s="155"/>
      <c r="G6" s="155"/>
      <c r="H6" s="155"/>
      <c r="I6" s="155"/>
      <c r="J6" s="171" t="s">
        <v>57</v>
      </c>
      <c r="K6" s="172"/>
      <c r="L6" s="155"/>
      <c r="M6" s="155"/>
      <c r="N6" s="155"/>
      <c r="O6" s="155"/>
      <c r="P6" s="155"/>
      <c r="Q6" s="155"/>
      <c r="R6" s="155"/>
      <c r="S6" s="155"/>
      <c r="T6" s="155"/>
      <c r="U6" s="155"/>
      <c r="V6" s="155"/>
      <c r="W6" s="155"/>
    </row>
    <row r="7" ht="39.75" customHeight="1" spans="1:23">
      <c r="A7" s="157"/>
      <c r="B7" s="158"/>
      <c r="C7" s="157"/>
      <c r="D7" s="157"/>
      <c r="E7" s="159"/>
      <c r="F7" s="159"/>
      <c r="G7" s="159"/>
      <c r="H7" s="159"/>
      <c r="I7" s="158"/>
      <c r="J7" s="139" t="s">
        <v>57</v>
      </c>
      <c r="K7" s="139" t="s">
        <v>381</v>
      </c>
      <c r="L7" s="159"/>
      <c r="M7" s="159"/>
      <c r="N7" s="159"/>
      <c r="O7" s="159"/>
      <c r="P7" s="159"/>
      <c r="Q7" s="159"/>
      <c r="R7" s="159"/>
      <c r="S7" s="159"/>
      <c r="T7" s="159"/>
      <c r="U7" s="158"/>
      <c r="V7" s="159"/>
      <c r="W7" s="159"/>
    </row>
    <row r="8" ht="15" customHeight="1" spans="1:23">
      <c r="A8" s="160">
        <v>1</v>
      </c>
      <c r="B8" s="160">
        <v>2</v>
      </c>
      <c r="C8" s="160">
        <v>3</v>
      </c>
      <c r="D8" s="160">
        <v>4</v>
      </c>
      <c r="E8" s="160">
        <v>5</v>
      </c>
      <c r="F8" s="160">
        <v>6</v>
      </c>
      <c r="G8" s="160">
        <v>7</v>
      </c>
      <c r="H8" s="160">
        <v>8</v>
      </c>
      <c r="I8" s="160">
        <v>9</v>
      </c>
      <c r="J8" s="160">
        <v>10</v>
      </c>
      <c r="K8" s="160">
        <v>11</v>
      </c>
      <c r="L8" s="142">
        <v>12</v>
      </c>
      <c r="M8" s="142">
        <v>13</v>
      </c>
      <c r="N8" s="142">
        <v>14</v>
      </c>
      <c r="O8" s="142">
        <v>15</v>
      </c>
      <c r="P8" s="142">
        <v>16</v>
      </c>
      <c r="Q8" s="142">
        <v>17</v>
      </c>
      <c r="R8" s="142">
        <v>18</v>
      </c>
      <c r="S8" s="142">
        <v>19</v>
      </c>
      <c r="T8" s="142">
        <v>20</v>
      </c>
      <c r="U8" s="160">
        <v>21</v>
      </c>
      <c r="V8" s="142">
        <v>22</v>
      </c>
      <c r="W8" s="160">
        <v>23</v>
      </c>
    </row>
    <row r="9" ht="21.75" customHeight="1" spans="1:23">
      <c r="A9" s="144" t="s">
        <v>382</v>
      </c>
      <c r="B9" s="144" t="s">
        <v>383</v>
      </c>
      <c r="C9" s="144" t="s">
        <v>384</v>
      </c>
      <c r="D9" s="144" t="s">
        <v>70</v>
      </c>
      <c r="E9" s="144" t="s">
        <v>204</v>
      </c>
      <c r="F9" s="144" t="s">
        <v>205</v>
      </c>
      <c r="G9" s="144" t="s">
        <v>365</v>
      </c>
      <c r="H9" s="144" t="s">
        <v>366</v>
      </c>
      <c r="I9" s="173">
        <v>96000</v>
      </c>
      <c r="J9" s="173">
        <v>96000</v>
      </c>
      <c r="K9" s="174">
        <v>96000</v>
      </c>
      <c r="L9" s="173"/>
      <c r="M9" s="173"/>
      <c r="N9" s="173"/>
      <c r="O9" s="173"/>
      <c r="P9" s="173"/>
      <c r="Q9" s="173"/>
      <c r="R9" s="173"/>
      <c r="S9" s="173"/>
      <c r="T9" s="173"/>
      <c r="U9" s="173"/>
      <c r="V9" s="173"/>
      <c r="W9" s="173"/>
    </row>
    <row r="10" ht="21.75" customHeight="1" spans="1:23">
      <c r="A10" s="144" t="s">
        <v>382</v>
      </c>
      <c r="B10" s="144" t="s">
        <v>385</v>
      </c>
      <c r="C10" s="144" t="s">
        <v>386</v>
      </c>
      <c r="D10" s="144" t="s">
        <v>70</v>
      </c>
      <c r="E10" s="144" t="s">
        <v>204</v>
      </c>
      <c r="F10" s="144" t="s">
        <v>205</v>
      </c>
      <c r="G10" s="144" t="s">
        <v>365</v>
      </c>
      <c r="H10" s="144" t="s">
        <v>366</v>
      </c>
      <c r="I10" s="173">
        <v>345600</v>
      </c>
      <c r="J10" s="173">
        <v>345600</v>
      </c>
      <c r="K10" s="174">
        <v>345600</v>
      </c>
      <c r="L10" s="173"/>
      <c r="M10" s="173"/>
      <c r="N10" s="173"/>
      <c r="O10" s="173"/>
      <c r="P10" s="173"/>
      <c r="Q10" s="173"/>
      <c r="R10" s="173"/>
      <c r="S10" s="173"/>
      <c r="T10" s="173"/>
      <c r="U10" s="173"/>
      <c r="V10" s="173"/>
      <c r="W10" s="173"/>
    </row>
    <row r="11" ht="21.75" customHeight="1" spans="1:23">
      <c r="A11" s="144" t="s">
        <v>382</v>
      </c>
      <c r="B11" s="144" t="s">
        <v>387</v>
      </c>
      <c r="C11" s="144" t="s">
        <v>388</v>
      </c>
      <c r="D11" s="144" t="s">
        <v>70</v>
      </c>
      <c r="E11" s="144" t="s">
        <v>154</v>
      </c>
      <c r="F11" s="144" t="s">
        <v>155</v>
      </c>
      <c r="G11" s="144" t="s">
        <v>365</v>
      </c>
      <c r="H11" s="144" t="s">
        <v>366</v>
      </c>
      <c r="I11" s="173">
        <v>24972</v>
      </c>
      <c r="J11" s="173">
        <v>24972</v>
      </c>
      <c r="K11" s="174">
        <v>24972</v>
      </c>
      <c r="L11" s="173"/>
      <c r="M11" s="173"/>
      <c r="N11" s="173"/>
      <c r="O11" s="173"/>
      <c r="P11" s="173"/>
      <c r="Q11" s="173"/>
      <c r="R11" s="173"/>
      <c r="S11" s="173"/>
      <c r="T11" s="173"/>
      <c r="U11" s="173"/>
      <c r="V11" s="173"/>
      <c r="W11" s="173"/>
    </row>
    <row r="12" ht="21.75" customHeight="1" spans="1:23">
      <c r="A12" s="144" t="s">
        <v>382</v>
      </c>
      <c r="B12" s="144" t="s">
        <v>389</v>
      </c>
      <c r="C12" s="144" t="s">
        <v>390</v>
      </c>
      <c r="D12" s="144" t="s">
        <v>70</v>
      </c>
      <c r="E12" s="144" t="s">
        <v>204</v>
      </c>
      <c r="F12" s="144" t="s">
        <v>205</v>
      </c>
      <c r="G12" s="144" t="s">
        <v>365</v>
      </c>
      <c r="H12" s="144" t="s">
        <v>366</v>
      </c>
      <c r="I12" s="173">
        <v>1612800</v>
      </c>
      <c r="J12" s="173">
        <v>1612800</v>
      </c>
      <c r="K12" s="174">
        <v>1612800</v>
      </c>
      <c r="L12" s="173"/>
      <c r="M12" s="173"/>
      <c r="N12" s="173"/>
      <c r="O12" s="173"/>
      <c r="P12" s="173"/>
      <c r="Q12" s="173"/>
      <c r="R12" s="173"/>
      <c r="S12" s="173"/>
      <c r="T12" s="173"/>
      <c r="U12" s="173"/>
      <c r="V12" s="173"/>
      <c r="W12" s="173"/>
    </row>
    <row r="13" ht="21.75" customHeight="1" spans="1:23">
      <c r="A13" s="144" t="s">
        <v>382</v>
      </c>
      <c r="B13" s="144" t="s">
        <v>391</v>
      </c>
      <c r="C13" s="144" t="s">
        <v>392</v>
      </c>
      <c r="D13" s="144" t="s">
        <v>70</v>
      </c>
      <c r="E13" s="144" t="s">
        <v>204</v>
      </c>
      <c r="F13" s="144" t="s">
        <v>205</v>
      </c>
      <c r="G13" s="144" t="s">
        <v>365</v>
      </c>
      <c r="H13" s="144" t="s">
        <v>366</v>
      </c>
      <c r="I13" s="173">
        <v>576000</v>
      </c>
      <c r="J13" s="173">
        <v>576000</v>
      </c>
      <c r="K13" s="174">
        <v>576000</v>
      </c>
      <c r="L13" s="173"/>
      <c r="M13" s="173"/>
      <c r="N13" s="173"/>
      <c r="O13" s="173"/>
      <c r="P13" s="173"/>
      <c r="Q13" s="173"/>
      <c r="R13" s="173"/>
      <c r="S13" s="173"/>
      <c r="T13" s="173"/>
      <c r="U13" s="173"/>
      <c r="V13" s="173"/>
      <c r="W13" s="173"/>
    </row>
    <row r="14" ht="21.75" customHeight="1" spans="1:23">
      <c r="A14" s="144" t="s">
        <v>382</v>
      </c>
      <c r="B14" s="144" t="s">
        <v>393</v>
      </c>
      <c r="C14" s="144" t="s">
        <v>394</v>
      </c>
      <c r="D14" s="144" t="s">
        <v>70</v>
      </c>
      <c r="E14" s="144" t="s">
        <v>204</v>
      </c>
      <c r="F14" s="144" t="s">
        <v>205</v>
      </c>
      <c r="G14" s="144" t="s">
        <v>365</v>
      </c>
      <c r="H14" s="144" t="s">
        <v>366</v>
      </c>
      <c r="I14" s="173">
        <v>64512</v>
      </c>
      <c r="J14" s="173">
        <v>64512</v>
      </c>
      <c r="K14" s="174">
        <v>64512</v>
      </c>
      <c r="L14" s="173"/>
      <c r="M14" s="173"/>
      <c r="N14" s="173"/>
      <c r="O14" s="173"/>
      <c r="P14" s="173"/>
      <c r="Q14" s="173"/>
      <c r="R14" s="173"/>
      <c r="S14" s="173"/>
      <c r="T14" s="173"/>
      <c r="U14" s="173"/>
      <c r="V14" s="173"/>
      <c r="W14" s="173"/>
    </row>
    <row r="15" ht="21.75" customHeight="1" spans="1:23">
      <c r="A15" s="144" t="s">
        <v>382</v>
      </c>
      <c r="B15" s="144" t="s">
        <v>395</v>
      </c>
      <c r="C15" s="144" t="s">
        <v>396</v>
      </c>
      <c r="D15" s="144" t="s">
        <v>70</v>
      </c>
      <c r="E15" s="144" t="s">
        <v>204</v>
      </c>
      <c r="F15" s="144" t="s">
        <v>205</v>
      </c>
      <c r="G15" s="144" t="s">
        <v>365</v>
      </c>
      <c r="H15" s="144" t="s">
        <v>366</v>
      </c>
      <c r="I15" s="173">
        <v>355368</v>
      </c>
      <c r="J15" s="173">
        <v>355368</v>
      </c>
      <c r="K15" s="174">
        <v>355368</v>
      </c>
      <c r="L15" s="173"/>
      <c r="M15" s="173"/>
      <c r="N15" s="173"/>
      <c r="O15" s="173"/>
      <c r="P15" s="173"/>
      <c r="Q15" s="173"/>
      <c r="R15" s="173"/>
      <c r="S15" s="173"/>
      <c r="T15" s="173"/>
      <c r="U15" s="173"/>
      <c r="V15" s="173"/>
      <c r="W15" s="173"/>
    </row>
    <row r="16" ht="21.75" customHeight="1" spans="1:23">
      <c r="A16" s="144" t="s">
        <v>382</v>
      </c>
      <c r="B16" s="144" t="s">
        <v>397</v>
      </c>
      <c r="C16" s="144" t="s">
        <v>398</v>
      </c>
      <c r="D16" s="144" t="s">
        <v>70</v>
      </c>
      <c r="E16" s="144" t="s">
        <v>204</v>
      </c>
      <c r="F16" s="144" t="s">
        <v>205</v>
      </c>
      <c r="G16" s="144" t="s">
        <v>365</v>
      </c>
      <c r="H16" s="144" t="s">
        <v>366</v>
      </c>
      <c r="I16" s="173">
        <v>38400</v>
      </c>
      <c r="J16" s="173">
        <v>38400</v>
      </c>
      <c r="K16" s="174">
        <v>38400</v>
      </c>
      <c r="L16" s="173"/>
      <c r="M16" s="173"/>
      <c r="N16" s="173"/>
      <c r="O16" s="173"/>
      <c r="P16" s="173"/>
      <c r="Q16" s="173"/>
      <c r="R16" s="173"/>
      <c r="S16" s="173"/>
      <c r="T16" s="173"/>
      <c r="U16" s="173"/>
      <c r="V16" s="173"/>
      <c r="W16" s="173"/>
    </row>
    <row r="17" ht="21.75" customHeight="1" spans="1:23">
      <c r="A17" s="144" t="s">
        <v>399</v>
      </c>
      <c r="B17" s="144" t="s">
        <v>400</v>
      </c>
      <c r="C17" s="144" t="s">
        <v>401</v>
      </c>
      <c r="D17" s="144" t="s">
        <v>70</v>
      </c>
      <c r="E17" s="144" t="s">
        <v>204</v>
      </c>
      <c r="F17" s="144" t="s">
        <v>205</v>
      </c>
      <c r="G17" s="144" t="s">
        <v>357</v>
      </c>
      <c r="H17" s="144" t="s">
        <v>358</v>
      </c>
      <c r="I17" s="173">
        <v>400000</v>
      </c>
      <c r="J17" s="173">
        <v>400000</v>
      </c>
      <c r="K17" s="174">
        <v>400000</v>
      </c>
      <c r="L17" s="173"/>
      <c r="M17" s="173"/>
      <c r="N17" s="173"/>
      <c r="O17" s="173"/>
      <c r="P17" s="173"/>
      <c r="Q17" s="173"/>
      <c r="R17" s="173"/>
      <c r="S17" s="173"/>
      <c r="T17" s="173"/>
      <c r="U17" s="173"/>
      <c r="V17" s="173"/>
      <c r="W17" s="173"/>
    </row>
    <row r="18" ht="21.75" customHeight="1" spans="1:23">
      <c r="A18" s="144" t="s">
        <v>399</v>
      </c>
      <c r="B18" s="144" t="s">
        <v>402</v>
      </c>
      <c r="C18" s="144" t="s">
        <v>403</v>
      </c>
      <c r="D18" s="144" t="s">
        <v>70</v>
      </c>
      <c r="E18" s="144" t="s">
        <v>204</v>
      </c>
      <c r="F18" s="144" t="s">
        <v>205</v>
      </c>
      <c r="G18" s="144" t="s">
        <v>357</v>
      </c>
      <c r="H18" s="144" t="s">
        <v>358</v>
      </c>
      <c r="I18" s="173">
        <v>109000</v>
      </c>
      <c r="J18" s="173">
        <v>109000</v>
      </c>
      <c r="K18" s="174">
        <v>109000</v>
      </c>
      <c r="L18" s="173"/>
      <c r="M18" s="173"/>
      <c r="N18" s="173"/>
      <c r="O18" s="173"/>
      <c r="P18" s="173"/>
      <c r="Q18" s="173"/>
      <c r="R18" s="173"/>
      <c r="S18" s="173"/>
      <c r="T18" s="173"/>
      <c r="U18" s="173"/>
      <c r="V18" s="173"/>
      <c r="W18" s="173"/>
    </row>
    <row r="19" ht="21.75" customHeight="1" spans="1:23">
      <c r="A19" s="144" t="s">
        <v>399</v>
      </c>
      <c r="B19" s="144" t="s">
        <v>404</v>
      </c>
      <c r="C19" s="144" t="s">
        <v>405</v>
      </c>
      <c r="D19" s="144" t="s">
        <v>70</v>
      </c>
      <c r="E19" s="144" t="s">
        <v>204</v>
      </c>
      <c r="F19" s="144" t="s">
        <v>205</v>
      </c>
      <c r="G19" s="144" t="s">
        <v>357</v>
      </c>
      <c r="H19" s="144" t="s">
        <v>358</v>
      </c>
      <c r="I19" s="173">
        <v>4000</v>
      </c>
      <c r="J19" s="173">
        <v>4000</v>
      </c>
      <c r="K19" s="174">
        <v>4000</v>
      </c>
      <c r="L19" s="173"/>
      <c r="M19" s="173"/>
      <c r="N19" s="173"/>
      <c r="O19" s="173"/>
      <c r="P19" s="173"/>
      <c r="Q19" s="173"/>
      <c r="R19" s="173"/>
      <c r="S19" s="173"/>
      <c r="T19" s="173"/>
      <c r="U19" s="173"/>
      <c r="V19" s="173"/>
      <c r="W19" s="173"/>
    </row>
    <row r="20" ht="21.75" customHeight="1" spans="1:23">
      <c r="A20" s="144" t="s">
        <v>406</v>
      </c>
      <c r="B20" s="144" t="s">
        <v>407</v>
      </c>
      <c r="C20" s="144" t="s">
        <v>408</v>
      </c>
      <c r="D20" s="144" t="s">
        <v>70</v>
      </c>
      <c r="E20" s="144" t="s">
        <v>202</v>
      </c>
      <c r="F20" s="144" t="s">
        <v>203</v>
      </c>
      <c r="G20" s="144" t="s">
        <v>409</v>
      </c>
      <c r="H20" s="144" t="s">
        <v>410</v>
      </c>
      <c r="I20" s="173">
        <v>160538</v>
      </c>
      <c r="J20" s="173"/>
      <c r="K20" s="174"/>
      <c r="L20" s="173"/>
      <c r="M20" s="173"/>
      <c r="N20" s="173">
        <v>160538</v>
      </c>
      <c r="O20" s="173"/>
      <c r="P20" s="173"/>
      <c r="Q20" s="173"/>
      <c r="R20" s="173"/>
      <c r="S20" s="173"/>
      <c r="T20" s="173"/>
      <c r="U20" s="173"/>
      <c r="V20" s="173"/>
      <c r="W20" s="173"/>
    </row>
    <row r="21" ht="21.75" customHeight="1" spans="1:23">
      <c r="A21" s="144" t="s">
        <v>406</v>
      </c>
      <c r="B21" s="144" t="s">
        <v>411</v>
      </c>
      <c r="C21" s="144" t="s">
        <v>412</v>
      </c>
      <c r="D21" s="144" t="s">
        <v>70</v>
      </c>
      <c r="E21" s="144" t="s">
        <v>196</v>
      </c>
      <c r="F21" s="144" t="s">
        <v>197</v>
      </c>
      <c r="G21" s="144" t="s">
        <v>341</v>
      </c>
      <c r="H21" s="144" t="s">
        <v>342</v>
      </c>
      <c r="I21" s="173">
        <v>504545.95</v>
      </c>
      <c r="J21" s="173"/>
      <c r="K21" s="174"/>
      <c r="L21" s="173"/>
      <c r="M21" s="173"/>
      <c r="N21" s="173">
        <v>504545.95</v>
      </c>
      <c r="O21" s="173"/>
      <c r="P21" s="173"/>
      <c r="Q21" s="173"/>
      <c r="R21" s="173"/>
      <c r="S21" s="173"/>
      <c r="T21" s="173"/>
      <c r="U21" s="173"/>
      <c r="V21" s="173"/>
      <c r="W21" s="173"/>
    </row>
    <row r="22" ht="21.75" customHeight="1" spans="1:23">
      <c r="A22" s="144" t="s">
        <v>406</v>
      </c>
      <c r="B22" s="144" t="s">
        <v>413</v>
      </c>
      <c r="C22" s="144" t="s">
        <v>414</v>
      </c>
      <c r="D22" s="144" t="s">
        <v>70</v>
      </c>
      <c r="E22" s="144" t="s">
        <v>122</v>
      </c>
      <c r="F22" s="144" t="s">
        <v>123</v>
      </c>
      <c r="G22" s="144" t="s">
        <v>341</v>
      </c>
      <c r="H22" s="144" t="s">
        <v>342</v>
      </c>
      <c r="I22" s="173">
        <v>20000</v>
      </c>
      <c r="J22" s="173"/>
      <c r="K22" s="174"/>
      <c r="L22" s="173"/>
      <c r="M22" s="173"/>
      <c r="N22" s="173">
        <v>20000</v>
      </c>
      <c r="O22" s="173"/>
      <c r="P22" s="173"/>
      <c r="Q22" s="173"/>
      <c r="R22" s="173"/>
      <c r="S22" s="173"/>
      <c r="T22" s="173"/>
      <c r="U22" s="173"/>
      <c r="V22" s="173"/>
      <c r="W22" s="173"/>
    </row>
    <row r="23" ht="21.75" customHeight="1" spans="1:23">
      <c r="A23" s="144" t="s">
        <v>406</v>
      </c>
      <c r="B23" s="144" t="s">
        <v>415</v>
      </c>
      <c r="C23" s="144" t="s">
        <v>416</v>
      </c>
      <c r="D23" s="144" t="s">
        <v>70</v>
      </c>
      <c r="E23" s="144" t="s">
        <v>132</v>
      </c>
      <c r="F23" s="144" t="s">
        <v>133</v>
      </c>
      <c r="G23" s="144" t="s">
        <v>341</v>
      </c>
      <c r="H23" s="144" t="s">
        <v>342</v>
      </c>
      <c r="I23" s="173">
        <v>36000</v>
      </c>
      <c r="J23" s="173"/>
      <c r="K23" s="174"/>
      <c r="L23" s="173"/>
      <c r="M23" s="173"/>
      <c r="N23" s="173">
        <v>36000</v>
      </c>
      <c r="O23" s="173"/>
      <c r="P23" s="173"/>
      <c r="Q23" s="173"/>
      <c r="R23" s="173"/>
      <c r="S23" s="173"/>
      <c r="T23" s="173"/>
      <c r="U23" s="173"/>
      <c r="V23" s="173"/>
      <c r="W23" s="173"/>
    </row>
    <row r="24" ht="21.75" customHeight="1" spans="1:23">
      <c r="A24" s="144" t="s">
        <v>406</v>
      </c>
      <c r="B24" s="144" t="s">
        <v>417</v>
      </c>
      <c r="C24" s="144" t="s">
        <v>418</v>
      </c>
      <c r="D24" s="144" t="s">
        <v>70</v>
      </c>
      <c r="E24" s="144" t="s">
        <v>105</v>
      </c>
      <c r="F24" s="144" t="s">
        <v>106</v>
      </c>
      <c r="G24" s="144" t="s">
        <v>341</v>
      </c>
      <c r="H24" s="144" t="s">
        <v>342</v>
      </c>
      <c r="I24" s="173"/>
      <c r="J24" s="173"/>
      <c r="K24" s="174"/>
      <c r="L24" s="173"/>
      <c r="M24" s="173"/>
      <c r="N24" s="173"/>
      <c r="O24" s="173"/>
      <c r="P24" s="173"/>
      <c r="Q24" s="173"/>
      <c r="R24" s="173"/>
      <c r="S24" s="173"/>
      <c r="T24" s="173"/>
      <c r="U24" s="173"/>
      <c r="V24" s="173"/>
      <c r="W24" s="173"/>
    </row>
    <row r="25" ht="21.75" customHeight="1" spans="1:23">
      <c r="A25" s="144" t="s">
        <v>406</v>
      </c>
      <c r="B25" s="144" t="s">
        <v>419</v>
      </c>
      <c r="C25" s="144" t="s">
        <v>420</v>
      </c>
      <c r="D25" s="144" t="s">
        <v>70</v>
      </c>
      <c r="E25" s="144" t="s">
        <v>271</v>
      </c>
      <c r="F25" s="144" t="s">
        <v>272</v>
      </c>
      <c r="G25" s="144" t="s">
        <v>341</v>
      </c>
      <c r="H25" s="144" t="s">
        <v>342</v>
      </c>
      <c r="I25" s="173"/>
      <c r="J25" s="173"/>
      <c r="K25" s="174"/>
      <c r="L25" s="173"/>
      <c r="M25" s="173"/>
      <c r="N25" s="173"/>
      <c r="O25" s="173"/>
      <c r="P25" s="173"/>
      <c r="Q25" s="173"/>
      <c r="R25" s="173"/>
      <c r="S25" s="173"/>
      <c r="T25" s="173"/>
      <c r="U25" s="173"/>
      <c r="V25" s="173"/>
      <c r="W25" s="173"/>
    </row>
    <row r="26" ht="21.75" customHeight="1" spans="1:23">
      <c r="A26" s="144" t="s">
        <v>406</v>
      </c>
      <c r="B26" s="144" t="s">
        <v>421</v>
      </c>
      <c r="C26" s="144" t="s">
        <v>422</v>
      </c>
      <c r="D26" s="144" t="s">
        <v>70</v>
      </c>
      <c r="E26" s="144" t="s">
        <v>198</v>
      </c>
      <c r="F26" s="144" t="s">
        <v>199</v>
      </c>
      <c r="G26" s="144" t="s">
        <v>423</v>
      </c>
      <c r="H26" s="144" t="s">
        <v>424</v>
      </c>
      <c r="I26" s="173">
        <v>509000</v>
      </c>
      <c r="J26" s="173"/>
      <c r="K26" s="174"/>
      <c r="L26" s="173"/>
      <c r="M26" s="173"/>
      <c r="N26" s="173">
        <v>509000</v>
      </c>
      <c r="O26" s="173"/>
      <c r="P26" s="173"/>
      <c r="Q26" s="173"/>
      <c r="R26" s="173"/>
      <c r="S26" s="173"/>
      <c r="T26" s="173"/>
      <c r="U26" s="173"/>
      <c r="V26" s="173"/>
      <c r="W26" s="173"/>
    </row>
    <row r="27" ht="21.75" customHeight="1" spans="1:23">
      <c r="A27" s="144" t="s">
        <v>406</v>
      </c>
      <c r="B27" s="144" t="s">
        <v>425</v>
      </c>
      <c r="C27" s="144" t="s">
        <v>426</v>
      </c>
      <c r="D27" s="144" t="s">
        <v>70</v>
      </c>
      <c r="E27" s="144" t="s">
        <v>271</v>
      </c>
      <c r="F27" s="144" t="s">
        <v>272</v>
      </c>
      <c r="G27" s="144" t="s">
        <v>341</v>
      </c>
      <c r="H27" s="144" t="s">
        <v>342</v>
      </c>
      <c r="I27" s="173"/>
      <c r="J27" s="173"/>
      <c r="K27" s="174"/>
      <c r="L27" s="173"/>
      <c r="M27" s="173"/>
      <c r="N27" s="173"/>
      <c r="O27" s="173"/>
      <c r="P27" s="173"/>
      <c r="Q27" s="173"/>
      <c r="R27" s="173"/>
      <c r="S27" s="173"/>
      <c r="T27" s="173"/>
      <c r="U27" s="173"/>
      <c r="V27" s="173"/>
      <c r="W27" s="173"/>
    </row>
    <row r="28" ht="21.75" customHeight="1" spans="1:23">
      <c r="A28" s="144" t="s">
        <v>406</v>
      </c>
      <c r="B28" s="144" t="s">
        <v>427</v>
      </c>
      <c r="C28" s="144" t="s">
        <v>428</v>
      </c>
      <c r="D28" s="144" t="s">
        <v>70</v>
      </c>
      <c r="E28" s="144" t="s">
        <v>134</v>
      </c>
      <c r="F28" s="144" t="s">
        <v>135</v>
      </c>
      <c r="G28" s="144" t="s">
        <v>341</v>
      </c>
      <c r="H28" s="144" t="s">
        <v>342</v>
      </c>
      <c r="I28" s="173">
        <v>7200</v>
      </c>
      <c r="J28" s="173"/>
      <c r="K28" s="174"/>
      <c r="L28" s="173"/>
      <c r="M28" s="173"/>
      <c r="N28" s="173">
        <v>7200</v>
      </c>
      <c r="O28" s="173"/>
      <c r="P28" s="173"/>
      <c r="Q28" s="173"/>
      <c r="R28" s="173"/>
      <c r="S28" s="173"/>
      <c r="T28" s="173"/>
      <c r="U28" s="173"/>
      <c r="V28" s="173"/>
      <c r="W28" s="173"/>
    </row>
    <row r="29" ht="21.75" customHeight="1" spans="1:23">
      <c r="A29" s="144" t="s">
        <v>406</v>
      </c>
      <c r="B29" s="144" t="s">
        <v>429</v>
      </c>
      <c r="C29" s="144" t="s">
        <v>430</v>
      </c>
      <c r="D29" s="144" t="s">
        <v>70</v>
      </c>
      <c r="E29" s="144" t="s">
        <v>271</v>
      </c>
      <c r="F29" s="144" t="s">
        <v>272</v>
      </c>
      <c r="G29" s="144" t="s">
        <v>341</v>
      </c>
      <c r="H29" s="144" t="s">
        <v>342</v>
      </c>
      <c r="I29" s="173"/>
      <c r="J29" s="173"/>
      <c r="K29" s="174"/>
      <c r="L29" s="173"/>
      <c r="M29" s="173"/>
      <c r="N29" s="173"/>
      <c r="O29" s="173"/>
      <c r="P29" s="173"/>
      <c r="Q29" s="173"/>
      <c r="R29" s="173"/>
      <c r="S29" s="173"/>
      <c r="T29" s="173"/>
      <c r="U29" s="173"/>
      <c r="V29" s="173"/>
      <c r="W29" s="173"/>
    </row>
    <row r="30" ht="21.75" customHeight="1" spans="1:23">
      <c r="A30" s="144" t="s">
        <v>406</v>
      </c>
      <c r="B30" s="144" t="s">
        <v>431</v>
      </c>
      <c r="C30" s="144" t="s">
        <v>432</v>
      </c>
      <c r="D30" s="144" t="s">
        <v>70</v>
      </c>
      <c r="E30" s="144" t="s">
        <v>105</v>
      </c>
      <c r="F30" s="144" t="s">
        <v>106</v>
      </c>
      <c r="G30" s="144" t="s">
        <v>341</v>
      </c>
      <c r="H30" s="144" t="s">
        <v>342</v>
      </c>
      <c r="I30" s="173"/>
      <c r="J30" s="173"/>
      <c r="K30" s="174"/>
      <c r="L30" s="173"/>
      <c r="M30" s="173"/>
      <c r="N30" s="173"/>
      <c r="O30" s="173"/>
      <c r="P30" s="173"/>
      <c r="Q30" s="173"/>
      <c r="R30" s="173"/>
      <c r="S30" s="173"/>
      <c r="T30" s="173"/>
      <c r="U30" s="173"/>
      <c r="V30" s="173"/>
      <c r="W30" s="173"/>
    </row>
    <row r="31" ht="21.75" customHeight="1" spans="1:23">
      <c r="A31" s="144" t="s">
        <v>406</v>
      </c>
      <c r="B31" s="144" t="s">
        <v>433</v>
      </c>
      <c r="C31" s="144" t="s">
        <v>434</v>
      </c>
      <c r="D31" s="144" t="s">
        <v>70</v>
      </c>
      <c r="E31" s="144" t="s">
        <v>184</v>
      </c>
      <c r="F31" s="144" t="s">
        <v>185</v>
      </c>
      <c r="G31" s="144" t="s">
        <v>341</v>
      </c>
      <c r="H31" s="144" t="s">
        <v>342</v>
      </c>
      <c r="I31" s="173">
        <v>100000</v>
      </c>
      <c r="J31" s="173"/>
      <c r="K31" s="174"/>
      <c r="L31" s="173"/>
      <c r="M31" s="173"/>
      <c r="N31" s="173">
        <v>100000</v>
      </c>
      <c r="O31" s="173"/>
      <c r="P31" s="173"/>
      <c r="Q31" s="173"/>
      <c r="R31" s="173"/>
      <c r="S31" s="173"/>
      <c r="T31" s="173"/>
      <c r="U31" s="173"/>
      <c r="V31" s="173"/>
      <c r="W31" s="173"/>
    </row>
    <row r="32" ht="21.75" customHeight="1" spans="1:23">
      <c r="A32" s="144" t="s">
        <v>406</v>
      </c>
      <c r="B32" s="144" t="s">
        <v>435</v>
      </c>
      <c r="C32" s="144" t="s">
        <v>436</v>
      </c>
      <c r="D32" s="144" t="s">
        <v>70</v>
      </c>
      <c r="E32" s="144" t="s">
        <v>138</v>
      </c>
      <c r="F32" s="144" t="s">
        <v>139</v>
      </c>
      <c r="G32" s="144" t="s">
        <v>341</v>
      </c>
      <c r="H32" s="144" t="s">
        <v>342</v>
      </c>
      <c r="I32" s="173">
        <v>9003.35</v>
      </c>
      <c r="J32" s="173"/>
      <c r="K32" s="174"/>
      <c r="L32" s="173"/>
      <c r="M32" s="173"/>
      <c r="N32" s="173">
        <v>9003.35</v>
      </c>
      <c r="O32" s="173"/>
      <c r="P32" s="173"/>
      <c r="Q32" s="173"/>
      <c r="R32" s="173"/>
      <c r="S32" s="173"/>
      <c r="T32" s="173"/>
      <c r="U32" s="173"/>
      <c r="V32" s="173"/>
      <c r="W32" s="173"/>
    </row>
    <row r="33" ht="21.75" customHeight="1" spans="1:23">
      <c r="A33" s="144" t="s">
        <v>406</v>
      </c>
      <c r="B33" s="144" t="s">
        <v>437</v>
      </c>
      <c r="C33" s="144" t="s">
        <v>438</v>
      </c>
      <c r="D33" s="144" t="s">
        <v>70</v>
      </c>
      <c r="E33" s="144" t="s">
        <v>271</v>
      </c>
      <c r="F33" s="144" t="s">
        <v>272</v>
      </c>
      <c r="G33" s="144" t="s">
        <v>341</v>
      </c>
      <c r="H33" s="144" t="s">
        <v>342</v>
      </c>
      <c r="I33" s="173"/>
      <c r="J33" s="173"/>
      <c r="K33" s="174"/>
      <c r="L33" s="173"/>
      <c r="M33" s="173"/>
      <c r="N33" s="173"/>
      <c r="O33" s="173"/>
      <c r="P33" s="173"/>
      <c r="Q33" s="173"/>
      <c r="R33" s="173"/>
      <c r="S33" s="173"/>
      <c r="T33" s="173"/>
      <c r="U33" s="173"/>
      <c r="V33" s="173"/>
      <c r="W33" s="173"/>
    </row>
    <row r="34" ht="21.75" customHeight="1" spans="1:23">
      <c r="A34" s="144" t="s">
        <v>406</v>
      </c>
      <c r="B34" s="144" t="s">
        <v>439</v>
      </c>
      <c r="C34" s="144" t="s">
        <v>440</v>
      </c>
      <c r="D34" s="144" t="s">
        <v>70</v>
      </c>
      <c r="E34" s="144" t="s">
        <v>271</v>
      </c>
      <c r="F34" s="144" t="s">
        <v>272</v>
      </c>
      <c r="G34" s="144" t="s">
        <v>341</v>
      </c>
      <c r="H34" s="144" t="s">
        <v>342</v>
      </c>
      <c r="I34" s="173"/>
      <c r="J34" s="173"/>
      <c r="K34" s="174"/>
      <c r="L34" s="173"/>
      <c r="M34" s="173"/>
      <c r="N34" s="173"/>
      <c r="O34" s="173"/>
      <c r="P34" s="173"/>
      <c r="Q34" s="173"/>
      <c r="R34" s="173"/>
      <c r="S34" s="173"/>
      <c r="T34" s="173"/>
      <c r="U34" s="173"/>
      <c r="V34" s="173"/>
      <c r="W34" s="173"/>
    </row>
    <row r="35" ht="21.75" customHeight="1" spans="1:23">
      <c r="A35" s="144" t="s">
        <v>406</v>
      </c>
      <c r="B35" s="144" t="s">
        <v>441</v>
      </c>
      <c r="C35" s="144" t="s">
        <v>442</v>
      </c>
      <c r="D35" s="144" t="s">
        <v>70</v>
      </c>
      <c r="E35" s="144" t="s">
        <v>267</v>
      </c>
      <c r="F35" s="144" t="s">
        <v>268</v>
      </c>
      <c r="G35" s="144" t="s">
        <v>341</v>
      </c>
      <c r="H35" s="144" t="s">
        <v>342</v>
      </c>
      <c r="I35" s="173"/>
      <c r="J35" s="173"/>
      <c r="K35" s="174"/>
      <c r="L35" s="173"/>
      <c r="M35" s="173"/>
      <c r="N35" s="173"/>
      <c r="O35" s="173"/>
      <c r="P35" s="173"/>
      <c r="Q35" s="173"/>
      <c r="R35" s="173"/>
      <c r="S35" s="173"/>
      <c r="T35" s="173"/>
      <c r="U35" s="173"/>
      <c r="V35" s="173"/>
      <c r="W35" s="173"/>
    </row>
    <row r="36" ht="21.75" customHeight="1" spans="1:23">
      <c r="A36" s="144" t="s">
        <v>406</v>
      </c>
      <c r="B36" s="144" t="s">
        <v>443</v>
      </c>
      <c r="C36" s="144" t="s">
        <v>444</v>
      </c>
      <c r="D36" s="144" t="s">
        <v>70</v>
      </c>
      <c r="E36" s="144" t="s">
        <v>267</v>
      </c>
      <c r="F36" s="144" t="s">
        <v>268</v>
      </c>
      <c r="G36" s="144" t="s">
        <v>341</v>
      </c>
      <c r="H36" s="144" t="s">
        <v>342</v>
      </c>
      <c r="I36" s="173"/>
      <c r="J36" s="173"/>
      <c r="K36" s="174"/>
      <c r="L36" s="173"/>
      <c r="M36" s="173"/>
      <c r="N36" s="173"/>
      <c r="O36" s="173"/>
      <c r="P36" s="173"/>
      <c r="Q36" s="173"/>
      <c r="R36" s="173"/>
      <c r="S36" s="173"/>
      <c r="T36" s="173"/>
      <c r="U36" s="173"/>
      <c r="V36" s="173"/>
      <c r="W36" s="173"/>
    </row>
    <row r="37" ht="21.75" customHeight="1" spans="1:23">
      <c r="A37" s="144" t="s">
        <v>406</v>
      </c>
      <c r="B37" s="144" t="s">
        <v>445</v>
      </c>
      <c r="C37" s="144" t="s">
        <v>446</v>
      </c>
      <c r="D37" s="144" t="s">
        <v>70</v>
      </c>
      <c r="E37" s="144" t="s">
        <v>120</v>
      </c>
      <c r="F37" s="144" t="s">
        <v>121</v>
      </c>
      <c r="G37" s="144" t="s">
        <v>341</v>
      </c>
      <c r="H37" s="144" t="s">
        <v>342</v>
      </c>
      <c r="I37" s="173">
        <v>160000</v>
      </c>
      <c r="J37" s="173"/>
      <c r="K37" s="174"/>
      <c r="L37" s="173"/>
      <c r="M37" s="173"/>
      <c r="N37" s="173">
        <v>160000</v>
      </c>
      <c r="O37" s="173"/>
      <c r="P37" s="173"/>
      <c r="Q37" s="173"/>
      <c r="R37" s="173"/>
      <c r="S37" s="173"/>
      <c r="T37" s="173"/>
      <c r="U37" s="173"/>
      <c r="V37" s="173"/>
      <c r="W37" s="173"/>
    </row>
    <row r="38" ht="21.75" customHeight="1" spans="1:23">
      <c r="A38" s="144" t="s">
        <v>406</v>
      </c>
      <c r="B38" s="144" t="s">
        <v>447</v>
      </c>
      <c r="C38" s="144" t="s">
        <v>448</v>
      </c>
      <c r="D38" s="144" t="s">
        <v>70</v>
      </c>
      <c r="E38" s="144" t="s">
        <v>138</v>
      </c>
      <c r="F38" s="144" t="s">
        <v>139</v>
      </c>
      <c r="G38" s="144" t="s">
        <v>341</v>
      </c>
      <c r="H38" s="144" t="s">
        <v>342</v>
      </c>
      <c r="I38" s="173">
        <v>2000</v>
      </c>
      <c r="J38" s="173"/>
      <c r="K38" s="174"/>
      <c r="L38" s="173"/>
      <c r="M38" s="173"/>
      <c r="N38" s="173">
        <v>2000</v>
      </c>
      <c r="O38" s="173"/>
      <c r="P38" s="173"/>
      <c r="Q38" s="173"/>
      <c r="R38" s="173"/>
      <c r="S38" s="173"/>
      <c r="T38" s="173"/>
      <c r="U38" s="173"/>
      <c r="V38" s="173"/>
      <c r="W38" s="173"/>
    </row>
    <row r="39" ht="21.75" customHeight="1" spans="1:23">
      <c r="A39" s="144" t="s">
        <v>406</v>
      </c>
      <c r="B39" s="144" t="s">
        <v>449</v>
      </c>
      <c r="C39" s="144" t="s">
        <v>450</v>
      </c>
      <c r="D39" s="144" t="s">
        <v>70</v>
      </c>
      <c r="E39" s="144" t="s">
        <v>134</v>
      </c>
      <c r="F39" s="144" t="s">
        <v>135</v>
      </c>
      <c r="G39" s="144" t="s">
        <v>341</v>
      </c>
      <c r="H39" s="144" t="s">
        <v>342</v>
      </c>
      <c r="I39" s="173">
        <v>125770</v>
      </c>
      <c r="J39" s="173"/>
      <c r="K39" s="174"/>
      <c r="L39" s="173"/>
      <c r="M39" s="173"/>
      <c r="N39" s="173">
        <v>125770</v>
      </c>
      <c r="O39" s="173"/>
      <c r="P39" s="173"/>
      <c r="Q39" s="173"/>
      <c r="R39" s="173"/>
      <c r="S39" s="173"/>
      <c r="T39" s="173"/>
      <c r="U39" s="173"/>
      <c r="V39" s="173"/>
      <c r="W39" s="173"/>
    </row>
    <row r="40" ht="21.75" customHeight="1" spans="1:23">
      <c r="A40" s="144" t="s">
        <v>406</v>
      </c>
      <c r="B40" s="144" t="s">
        <v>451</v>
      </c>
      <c r="C40" s="144" t="s">
        <v>452</v>
      </c>
      <c r="D40" s="144" t="s">
        <v>70</v>
      </c>
      <c r="E40" s="144" t="s">
        <v>216</v>
      </c>
      <c r="F40" s="144" t="s">
        <v>217</v>
      </c>
      <c r="G40" s="144" t="s">
        <v>453</v>
      </c>
      <c r="H40" s="144" t="s">
        <v>454</v>
      </c>
      <c r="I40" s="173">
        <v>16424</v>
      </c>
      <c r="J40" s="173"/>
      <c r="K40" s="174"/>
      <c r="L40" s="173"/>
      <c r="M40" s="173"/>
      <c r="N40" s="173"/>
      <c r="O40" s="173"/>
      <c r="P40" s="173">
        <v>16424</v>
      </c>
      <c r="Q40" s="173"/>
      <c r="R40" s="173"/>
      <c r="S40" s="173"/>
      <c r="T40" s="173"/>
      <c r="U40" s="173"/>
      <c r="V40" s="173"/>
      <c r="W40" s="173"/>
    </row>
    <row r="41" ht="21.75" customHeight="1" spans="1:23">
      <c r="A41" s="144" t="s">
        <v>406</v>
      </c>
      <c r="B41" s="144" t="s">
        <v>455</v>
      </c>
      <c r="C41" s="144" t="s">
        <v>456</v>
      </c>
      <c r="D41" s="144" t="s">
        <v>70</v>
      </c>
      <c r="E41" s="144" t="s">
        <v>271</v>
      </c>
      <c r="F41" s="144" t="s">
        <v>272</v>
      </c>
      <c r="G41" s="144" t="s">
        <v>341</v>
      </c>
      <c r="H41" s="144" t="s">
        <v>342</v>
      </c>
      <c r="I41" s="173"/>
      <c r="J41" s="173"/>
      <c r="K41" s="174"/>
      <c r="L41" s="173"/>
      <c r="M41" s="173"/>
      <c r="N41" s="173"/>
      <c r="O41" s="173"/>
      <c r="P41" s="173"/>
      <c r="Q41" s="173"/>
      <c r="R41" s="173"/>
      <c r="S41" s="173"/>
      <c r="T41" s="173"/>
      <c r="U41" s="173"/>
      <c r="V41" s="173"/>
      <c r="W41" s="173"/>
    </row>
    <row r="42" ht="21.75" customHeight="1" spans="1:23">
      <c r="A42" s="144" t="s">
        <v>406</v>
      </c>
      <c r="B42" s="144" t="s">
        <v>457</v>
      </c>
      <c r="C42" s="144" t="s">
        <v>458</v>
      </c>
      <c r="D42" s="144" t="s">
        <v>70</v>
      </c>
      <c r="E42" s="144" t="s">
        <v>105</v>
      </c>
      <c r="F42" s="144" t="s">
        <v>106</v>
      </c>
      <c r="G42" s="144" t="s">
        <v>341</v>
      </c>
      <c r="H42" s="144" t="s">
        <v>342</v>
      </c>
      <c r="I42" s="173"/>
      <c r="J42" s="173"/>
      <c r="K42" s="174"/>
      <c r="L42" s="173"/>
      <c r="M42" s="173"/>
      <c r="N42" s="173"/>
      <c r="O42" s="173"/>
      <c r="P42" s="173"/>
      <c r="Q42" s="173"/>
      <c r="R42" s="173"/>
      <c r="S42" s="173"/>
      <c r="T42" s="173"/>
      <c r="U42" s="173"/>
      <c r="V42" s="173"/>
      <c r="W42" s="173"/>
    </row>
    <row r="43" ht="21.75" customHeight="1" spans="1:23">
      <c r="A43" s="144" t="s">
        <v>406</v>
      </c>
      <c r="B43" s="144" t="s">
        <v>459</v>
      </c>
      <c r="C43" s="144" t="s">
        <v>460</v>
      </c>
      <c r="D43" s="144" t="s">
        <v>70</v>
      </c>
      <c r="E43" s="144" t="s">
        <v>126</v>
      </c>
      <c r="F43" s="144" t="s">
        <v>127</v>
      </c>
      <c r="G43" s="144" t="s">
        <v>341</v>
      </c>
      <c r="H43" s="144" t="s">
        <v>342</v>
      </c>
      <c r="I43" s="173">
        <v>100000</v>
      </c>
      <c r="J43" s="173"/>
      <c r="K43" s="174"/>
      <c r="L43" s="173"/>
      <c r="M43" s="173"/>
      <c r="N43" s="173">
        <v>100000</v>
      </c>
      <c r="O43" s="173"/>
      <c r="P43" s="173"/>
      <c r="Q43" s="173"/>
      <c r="R43" s="173"/>
      <c r="S43" s="173"/>
      <c r="T43" s="173"/>
      <c r="U43" s="173"/>
      <c r="V43" s="173"/>
      <c r="W43" s="173"/>
    </row>
    <row r="44" ht="21.75" customHeight="1" spans="1:23">
      <c r="A44" s="144" t="s">
        <v>406</v>
      </c>
      <c r="B44" s="144" t="s">
        <v>461</v>
      </c>
      <c r="C44" s="144" t="s">
        <v>462</v>
      </c>
      <c r="D44" s="144" t="s">
        <v>70</v>
      </c>
      <c r="E44" s="144" t="s">
        <v>271</v>
      </c>
      <c r="F44" s="144" t="s">
        <v>272</v>
      </c>
      <c r="G44" s="144" t="s">
        <v>341</v>
      </c>
      <c r="H44" s="144" t="s">
        <v>342</v>
      </c>
      <c r="I44" s="173"/>
      <c r="J44" s="173"/>
      <c r="K44" s="174"/>
      <c r="L44" s="173"/>
      <c r="M44" s="173"/>
      <c r="N44" s="173"/>
      <c r="O44" s="173"/>
      <c r="P44" s="173"/>
      <c r="Q44" s="173"/>
      <c r="R44" s="173"/>
      <c r="S44" s="173"/>
      <c r="T44" s="173"/>
      <c r="U44" s="173"/>
      <c r="V44" s="173"/>
      <c r="W44" s="173"/>
    </row>
    <row r="45" ht="21.75" customHeight="1" spans="1:23">
      <c r="A45" s="144" t="s">
        <v>406</v>
      </c>
      <c r="B45" s="144" t="s">
        <v>463</v>
      </c>
      <c r="C45" s="144" t="s">
        <v>464</v>
      </c>
      <c r="D45" s="144" t="s">
        <v>70</v>
      </c>
      <c r="E45" s="144" t="s">
        <v>271</v>
      </c>
      <c r="F45" s="144" t="s">
        <v>272</v>
      </c>
      <c r="G45" s="144" t="s">
        <v>341</v>
      </c>
      <c r="H45" s="144" t="s">
        <v>342</v>
      </c>
      <c r="I45" s="173"/>
      <c r="J45" s="173"/>
      <c r="K45" s="174"/>
      <c r="L45" s="173"/>
      <c r="M45" s="173"/>
      <c r="N45" s="173"/>
      <c r="O45" s="173"/>
      <c r="P45" s="173"/>
      <c r="Q45" s="173"/>
      <c r="R45" s="173"/>
      <c r="S45" s="173"/>
      <c r="T45" s="173"/>
      <c r="U45" s="173"/>
      <c r="V45" s="173"/>
      <c r="W45" s="173"/>
    </row>
    <row r="46" ht="21.75" customHeight="1" spans="1:23">
      <c r="A46" s="144" t="s">
        <v>406</v>
      </c>
      <c r="B46" s="144" t="s">
        <v>465</v>
      </c>
      <c r="C46" s="144" t="s">
        <v>466</v>
      </c>
      <c r="D46" s="144" t="s">
        <v>70</v>
      </c>
      <c r="E46" s="144" t="s">
        <v>126</v>
      </c>
      <c r="F46" s="144" t="s">
        <v>127</v>
      </c>
      <c r="G46" s="144" t="s">
        <v>341</v>
      </c>
      <c r="H46" s="144" t="s">
        <v>342</v>
      </c>
      <c r="I46" s="173">
        <v>10000</v>
      </c>
      <c r="J46" s="173"/>
      <c r="K46" s="174"/>
      <c r="L46" s="173"/>
      <c r="M46" s="173"/>
      <c r="N46" s="173">
        <v>10000</v>
      </c>
      <c r="O46" s="173"/>
      <c r="P46" s="173"/>
      <c r="Q46" s="173"/>
      <c r="R46" s="173"/>
      <c r="S46" s="173"/>
      <c r="T46" s="173"/>
      <c r="U46" s="173"/>
      <c r="V46" s="173"/>
      <c r="W46" s="173"/>
    </row>
    <row r="47" ht="21.75" customHeight="1" spans="1:23">
      <c r="A47" s="144" t="s">
        <v>406</v>
      </c>
      <c r="B47" s="144" t="s">
        <v>467</v>
      </c>
      <c r="C47" s="144" t="s">
        <v>468</v>
      </c>
      <c r="D47" s="144" t="s">
        <v>70</v>
      </c>
      <c r="E47" s="144" t="s">
        <v>105</v>
      </c>
      <c r="F47" s="144" t="s">
        <v>106</v>
      </c>
      <c r="G47" s="144" t="s">
        <v>409</v>
      </c>
      <c r="H47" s="144" t="s">
        <v>410</v>
      </c>
      <c r="I47" s="173"/>
      <c r="J47" s="173"/>
      <c r="K47" s="174"/>
      <c r="L47" s="173"/>
      <c r="M47" s="173"/>
      <c r="N47" s="173"/>
      <c r="O47" s="173"/>
      <c r="P47" s="173"/>
      <c r="Q47" s="173"/>
      <c r="R47" s="173"/>
      <c r="S47" s="173"/>
      <c r="T47" s="173"/>
      <c r="U47" s="173"/>
      <c r="V47" s="173"/>
      <c r="W47" s="173"/>
    </row>
    <row r="48" ht="21.75" customHeight="1" spans="1:23">
      <c r="A48" s="144" t="s">
        <v>406</v>
      </c>
      <c r="B48" s="144" t="s">
        <v>469</v>
      </c>
      <c r="C48" s="144" t="s">
        <v>470</v>
      </c>
      <c r="D48" s="144" t="s">
        <v>70</v>
      </c>
      <c r="E48" s="144" t="s">
        <v>271</v>
      </c>
      <c r="F48" s="144" t="s">
        <v>272</v>
      </c>
      <c r="G48" s="144" t="s">
        <v>341</v>
      </c>
      <c r="H48" s="144" t="s">
        <v>342</v>
      </c>
      <c r="I48" s="173"/>
      <c r="J48" s="173"/>
      <c r="K48" s="174"/>
      <c r="L48" s="173"/>
      <c r="M48" s="173"/>
      <c r="N48" s="173"/>
      <c r="O48" s="173"/>
      <c r="P48" s="173"/>
      <c r="Q48" s="173"/>
      <c r="R48" s="173"/>
      <c r="S48" s="173"/>
      <c r="T48" s="173"/>
      <c r="U48" s="173"/>
      <c r="V48" s="173"/>
      <c r="W48" s="173"/>
    </row>
    <row r="49" ht="21.75" customHeight="1" spans="1:23">
      <c r="A49" s="144" t="s">
        <v>406</v>
      </c>
      <c r="B49" s="144" t="s">
        <v>471</v>
      </c>
      <c r="C49" s="144" t="s">
        <v>472</v>
      </c>
      <c r="D49" s="144" t="s">
        <v>70</v>
      </c>
      <c r="E49" s="144" t="s">
        <v>271</v>
      </c>
      <c r="F49" s="144" t="s">
        <v>272</v>
      </c>
      <c r="G49" s="144" t="s">
        <v>341</v>
      </c>
      <c r="H49" s="144" t="s">
        <v>342</v>
      </c>
      <c r="I49" s="173"/>
      <c r="J49" s="173"/>
      <c r="K49" s="174"/>
      <c r="L49" s="173"/>
      <c r="M49" s="173"/>
      <c r="N49" s="173"/>
      <c r="O49" s="173"/>
      <c r="P49" s="173"/>
      <c r="Q49" s="173"/>
      <c r="R49" s="173"/>
      <c r="S49" s="173"/>
      <c r="T49" s="173"/>
      <c r="U49" s="173"/>
      <c r="V49" s="173"/>
      <c r="W49" s="173"/>
    </row>
    <row r="50" ht="21.75" customHeight="1" spans="1:23">
      <c r="A50" s="144" t="s">
        <v>406</v>
      </c>
      <c r="B50" s="144" t="s">
        <v>473</v>
      </c>
      <c r="C50" s="144" t="s">
        <v>474</v>
      </c>
      <c r="D50" s="144" t="s">
        <v>70</v>
      </c>
      <c r="E50" s="144" t="s">
        <v>134</v>
      </c>
      <c r="F50" s="144" t="s">
        <v>135</v>
      </c>
      <c r="G50" s="144" t="s">
        <v>341</v>
      </c>
      <c r="H50" s="144" t="s">
        <v>342</v>
      </c>
      <c r="I50" s="173">
        <v>2000</v>
      </c>
      <c r="J50" s="173"/>
      <c r="K50" s="174"/>
      <c r="L50" s="173"/>
      <c r="M50" s="173"/>
      <c r="N50" s="173">
        <v>2000</v>
      </c>
      <c r="O50" s="173"/>
      <c r="P50" s="173"/>
      <c r="Q50" s="173"/>
      <c r="R50" s="173"/>
      <c r="S50" s="173"/>
      <c r="T50" s="173"/>
      <c r="U50" s="173"/>
      <c r="V50" s="173"/>
      <c r="W50" s="173"/>
    </row>
    <row r="51" ht="21.75" customHeight="1" spans="1:23">
      <c r="A51" s="144" t="s">
        <v>406</v>
      </c>
      <c r="B51" s="144" t="s">
        <v>475</v>
      </c>
      <c r="C51" s="144" t="s">
        <v>476</v>
      </c>
      <c r="D51" s="144" t="s">
        <v>70</v>
      </c>
      <c r="E51" s="144" t="s">
        <v>105</v>
      </c>
      <c r="F51" s="144" t="s">
        <v>106</v>
      </c>
      <c r="G51" s="144" t="s">
        <v>341</v>
      </c>
      <c r="H51" s="144" t="s">
        <v>342</v>
      </c>
      <c r="I51" s="173"/>
      <c r="J51" s="173"/>
      <c r="K51" s="174"/>
      <c r="L51" s="173"/>
      <c r="M51" s="173"/>
      <c r="N51" s="173"/>
      <c r="O51" s="173"/>
      <c r="P51" s="173"/>
      <c r="Q51" s="173"/>
      <c r="R51" s="173"/>
      <c r="S51" s="173"/>
      <c r="T51" s="173"/>
      <c r="U51" s="173"/>
      <c r="V51" s="173"/>
      <c r="W51" s="173"/>
    </row>
    <row r="52" ht="21.75" customHeight="1" spans="1:23">
      <c r="A52" s="144" t="s">
        <v>406</v>
      </c>
      <c r="B52" s="144" t="s">
        <v>477</v>
      </c>
      <c r="C52" s="144" t="s">
        <v>478</v>
      </c>
      <c r="D52" s="144" t="s">
        <v>70</v>
      </c>
      <c r="E52" s="144" t="s">
        <v>105</v>
      </c>
      <c r="F52" s="144" t="s">
        <v>106</v>
      </c>
      <c r="G52" s="144" t="s">
        <v>341</v>
      </c>
      <c r="H52" s="144" t="s">
        <v>342</v>
      </c>
      <c r="I52" s="173"/>
      <c r="J52" s="173"/>
      <c r="K52" s="174"/>
      <c r="L52" s="173"/>
      <c r="M52" s="173"/>
      <c r="N52" s="173"/>
      <c r="O52" s="173"/>
      <c r="P52" s="173"/>
      <c r="Q52" s="173"/>
      <c r="R52" s="173"/>
      <c r="S52" s="173"/>
      <c r="T52" s="173"/>
      <c r="U52" s="173"/>
      <c r="V52" s="173"/>
      <c r="W52" s="173"/>
    </row>
    <row r="53" ht="21.75" customHeight="1" spans="1:23">
      <c r="A53" s="144" t="s">
        <v>406</v>
      </c>
      <c r="B53" s="144" t="s">
        <v>479</v>
      </c>
      <c r="C53" s="144" t="s">
        <v>480</v>
      </c>
      <c r="D53" s="144" t="s">
        <v>70</v>
      </c>
      <c r="E53" s="144" t="s">
        <v>105</v>
      </c>
      <c r="F53" s="144" t="s">
        <v>106</v>
      </c>
      <c r="G53" s="144" t="s">
        <v>341</v>
      </c>
      <c r="H53" s="144" t="s">
        <v>342</v>
      </c>
      <c r="I53" s="173"/>
      <c r="J53" s="173"/>
      <c r="K53" s="174"/>
      <c r="L53" s="173"/>
      <c r="M53" s="173"/>
      <c r="N53" s="173"/>
      <c r="O53" s="173"/>
      <c r="P53" s="173"/>
      <c r="Q53" s="173"/>
      <c r="R53" s="173"/>
      <c r="S53" s="173"/>
      <c r="T53" s="173"/>
      <c r="U53" s="173"/>
      <c r="V53" s="173"/>
      <c r="W53" s="173"/>
    </row>
    <row r="54" ht="21.75" customHeight="1" spans="1:23">
      <c r="A54" s="144" t="s">
        <v>406</v>
      </c>
      <c r="B54" s="144" t="s">
        <v>481</v>
      </c>
      <c r="C54" s="144" t="s">
        <v>482</v>
      </c>
      <c r="D54" s="144" t="s">
        <v>70</v>
      </c>
      <c r="E54" s="144" t="s">
        <v>105</v>
      </c>
      <c r="F54" s="144" t="s">
        <v>106</v>
      </c>
      <c r="G54" s="144" t="s">
        <v>341</v>
      </c>
      <c r="H54" s="144" t="s">
        <v>342</v>
      </c>
      <c r="I54" s="173">
        <v>20000</v>
      </c>
      <c r="J54" s="173">
        <v>20000</v>
      </c>
      <c r="K54" s="174">
        <v>20000</v>
      </c>
      <c r="L54" s="173"/>
      <c r="M54" s="173"/>
      <c r="N54" s="173"/>
      <c r="O54" s="173"/>
      <c r="P54" s="173"/>
      <c r="Q54" s="173"/>
      <c r="R54" s="173"/>
      <c r="S54" s="173"/>
      <c r="T54" s="173"/>
      <c r="U54" s="173"/>
      <c r="V54" s="173"/>
      <c r="W54" s="173"/>
    </row>
    <row r="55" ht="21.75" customHeight="1" spans="1:23">
      <c r="A55" s="144" t="s">
        <v>406</v>
      </c>
      <c r="B55" s="144" t="s">
        <v>483</v>
      </c>
      <c r="C55" s="144" t="s">
        <v>484</v>
      </c>
      <c r="D55" s="144" t="s">
        <v>70</v>
      </c>
      <c r="E55" s="144" t="s">
        <v>105</v>
      </c>
      <c r="F55" s="144" t="s">
        <v>106</v>
      </c>
      <c r="G55" s="144" t="s">
        <v>341</v>
      </c>
      <c r="H55" s="144" t="s">
        <v>342</v>
      </c>
      <c r="I55" s="173">
        <v>100000</v>
      </c>
      <c r="J55" s="173">
        <v>100000</v>
      </c>
      <c r="K55" s="174">
        <v>100000</v>
      </c>
      <c r="L55" s="173"/>
      <c r="M55" s="173"/>
      <c r="N55" s="173"/>
      <c r="O55" s="173"/>
      <c r="P55" s="173"/>
      <c r="Q55" s="173"/>
      <c r="R55" s="173"/>
      <c r="S55" s="173"/>
      <c r="T55" s="173"/>
      <c r="U55" s="173"/>
      <c r="V55" s="173"/>
      <c r="W55" s="173"/>
    </row>
    <row r="56" ht="21.75" customHeight="1" spans="1:23">
      <c r="A56" s="144" t="s">
        <v>406</v>
      </c>
      <c r="B56" s="144" t="s">
        <v>485</v>
      </c>
      <c r="C56" s="144" t="s">
        <v>486</v>
      </c>
      <c r="D56" s="144" t="s">
        <v>70</v>
      </c>
      <c r="E56" s="144" t="s">
        <v>202</v>
      </c>
      <c r="F56" s="144" t="s">
        <v>203</v>
      </c>
      <c r="G56" s="144" t="s">
        <v>409</v>
      </c>
      <c r="H56" s="144" t="s">
        <v>410</v>
      </c>
      <c r="I56" s="173">
        <v>1000000</v>
      </c>
      <c r="J56" s="173">
        <v>1000000</v>
      </c>
      <c r="K56" s="174">
        <v>1000000</v>
      </c>
      <c r="L56" s="173"/>
      <c r="M56" s="173"/>
      <c r="N56" s="173"/>
      <c r="O56" s="173"/>
      <c r="P56" s="173"/>
      <c r="Q56" s="173"/>
      <c r="R56" s="173"/>
      <c r="S56" s="173"/>
      <c r="T56" s="173"/>
      <c r="U56" s="173"/>
      <c r="V56" s="173"/>
      <c r="W56" s="173"/>
    </row>
    <row r="57" ht="21.75" customHeight="1" spans="1:23">
      <c r="A57" s="144" t="s">
        <v>406</v>
      </c>
      <c r="B57" s="144" t="s">
        <v>487</v>
      </c>
      <c r="C57" s="144" t="s">
        <v>488</v>
      </c>
      <c r="D57" s="144" t="s">
        <v>70</v>
      </c>
      <c r="E57" s="144" t="s">
        <v>192</v>
      </c>
      <c r="F57" s="144" t="s">
        <v>193</v>
      </c>
      <c r="G57" s="144" t="s">
        <v>409</v>
      </c>
      <c r="H57" s="144" t="s">
        <v>410</v>
      </c>
      <c r="I57" s="173">
        <v>70000</v>
      </c>
      <c r="J57" s="173">
        <v>70000</v>
      </c>
      <c r="K57" s="174">
        <v>70000</v>
      </c>
      <c r="L57" s="173"/>
      <c r="M57" s="173"/>
      <c r="N57" s="173"/>
      <c r="O57" s="173"/>
      <c r="P57" s="173"/>
      <c r="Q57" s="173"/>
      <c r="R57" s="173"/>
      <c r="S57" s="173"/>
      <c r="T57" s="173"/>
      <c r="U57" s="173"/>
      <c r="V57" s="173"/>
      <c r="W57" s="173"/>
    </row>
    <row r="58" ht="18.75" customHeight="1" spans="1:23">
      <c r="A58" s="161" t="s">
        <v>273</v>
      </c>
      <c r="B58" s="162"/>
      <c r="C58" s="162"/>
      <c r="D58" s="162"/>
      <c r="E58" s="162"/>
      <c r="F58" s="162"/>
      <c r="G58" s="162"/>
      <c r="H58" s="163"/>
      <c r="I58" s="173">
        <v>6579133.3</v>
      </c>
      <c r="J58" s="173">
        <v>4816652</v>
      </c>
      <c r="K58" s="174">
        <v>4816652</v>
      </c>
      <c r="L58" s="173"/>
      <c r="M58" s="173"/>
      <c r="N58" s="173">
        <v>1746057.3</v>
      </c>
      <c r="O58" s="173"/>
      <c r="P58" s="173">
        <v>16424</v>
      </c>
      <c r="Q58" s="173"/>
      <c r="R58" s="173"/>
      <c r="S58" s="173"/>
      <c r="T58" s="173"/>
      <c r="U58" s="173"/>
      <c r="V58" s="173"/>
      <c r="W58" s="173"/>
    </row>
  </sheetData>
  <mergeCells count="28">
    <mergeCell ref="A2:W2"/>
    <mergeCell ref="A3:H3"/>
    <mergeCell ref="J4:M4"/>
    <mergeCell ref="N4:P4"/>
    <mergeCell ref="R4:W4"/>
    <mergeCell ref="A58:H5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2"/>
  <sheetViews>
    <sheetView showZeros="0" workbookViewId="0">
      <selection activeCell="A3" sqref="A3:H3"/>
    </sheetView>
  </sheetViews>
  <sheetFormatPr defaultColWidth="9.14166666666667" defaultRowHeight="12" customHeight="1"/>
  <cols>
    <col min="1" max="1" width="34.2833333333333" style="134" customWidth="1"/>
    <col min="2" max="2" width="29" style="134" customWidth="1"/>
    <col min="3" max="5" width="23.575" style="134" customWidth="1"/>
    <col min="6" max="6" width="11.2833333333333" style="134" customWidth="1"/>
    <col min="7" max="7" width="25.1416666666667" style="134" customWidth="1"/>
    <col min="8" max="8" width="15.575" style="134" customWidth="1"/>
    <col min="9" max="9" width="13.425" style="134" customWidth="1"/>
    <col min="10" max="10" width="18.85" style="134" customWidth="1"/>
    <col min="11" max="16384" width="9.14166666666667" style="134"/>
  </cols>
  <sheetData>
    <row r="1" ht="18" customHeight="1" spans="10:10">
      <c r="J1" s="148" t="s">
        <v>489</v>
      </c>
    </row>
    <row r="2" ht="39.75" customHeight="1" spans="1:10">
      <c r="A2" s="135" t="str">
        <f>"2026"&amp;"年部门项目支出绩效目标表"</f>
        <v>2026年部门项目支出绩效目标表</v>
      </c>
      <c r="B2" s="136"/>
      <c r="C2" s="136"/>
      <c r="D2" s="136"/>
      <c r="E2" s="136"/>
      <c r="F2" s="137"/>
      <c r="G2" s="136"/>
      <c r="H2" s="137"/>
      <c r="I2" s="137"/>
      <c r="J2" s="136"/>
    </row>
    <row r="3" ht="17.25" customHeight="1" spans="1:8">
      <c r="A3" s="138" t="str">
        <f>"单位名称："&amp;"寻甸回族彝族自治县人民政府塘子街道办事处"</f>
        <v>单位名称：寻甸回族彝族自治县人民政府塘子街道办事处</v>
      </c>
      <c r="B3" s="138"/>
      <c r="C3" s="138"/>
      <c r="D3" s="138"/>
      <c r="E3" s="138"/>
      <c r="F3" s="138"/>
      <c r="G3" s="138"/>
      <c r="H3" s="138"/>
    </row>
    <row r="4" ht="44.25" customHeight="1" spans="1:10">
      <c r="A4" s="139" t="s">
        <v>286</v>
      </c>
      <c r="B4" s="139" t="s">
        <v>490</v>
      </c>
      <c r="C4" s="139" t="s">
        <v>491</v>
      </c>
      <c r="D4" s="139" t="s">
        <v>492</v>
      </c>
      <c r="E4" s="139" t="s">
        <v>493</v>
      </c>
      <c r="F4" s="140" t="s">
        <v>494</v>
      </c>
      <c r="G4" s="139" t="s">
        <v>495</v>
      </c>
      <c r="H4" s="140" t="s">
        <v>496</v>
      </c>
      <c r="I4" s="140" t="s">
        <v>497</v>
      </c>
      <c r="J4" s="139" t="s">
        <v>498</v>
      </c>
    </row>
    <row r="5" ht="18.75" customHeight="1" spans="1:10">
      <c r="A5" s="141">
        <v>1</v>
      </c>
      <c r="B5" s="141">
        <v>2</v>
      </c>
      <c r="C5" s="141">
        <v>3</v>
      </c>
      <c r="D5" s="141">
        <v>4</v>
      </c>
      <c r="E5" s="141">
        <v>5</v>
      </c>
      <c r="F5" s="142">
        <v>6</v>
      </c>
      <c r="G5" s="141">
        <v>7</v>
      </c>
      <c r="H5" s="142">
        <v>8</v>
      </c>
      <c r="I5" s="142">
        <v>9</v>
      </c>
      <c r="J5" s="141">
        <v>10</v>
      </c>
    </row>
    <row r="6" ht="42" customHeight="1" spans="1:10">
      <c r="A6" s="143" t="s">
        <v>301</v>
      </c>
      <c r="B6" s="144"/>
      <c r="C6" s="144"/>
      <c r="D6" s="144"/>
      <c r="E6" s="145"/>
      <c r="F6" s="146"/>
      <c r="G6" s="145"/>
      <c r="H6" s="146"/>
      <c r="I6" s="146"/>
      <c r="J6" s="145"/>
    </row>
    <row r="7" ht="42" customHeight="1" spans="1:10">
      <c r="A7" s="147" t="s">
        <v>386</v>
      </c>
      <c r="B7" s="23" t="s">
        <v>499</v>
      </c>
      <c r="C7" s="23" t="s">
        <v>500</v>
      </c>
      <c r="D7" s="23" t="s">
        <v>501</v>
      </c>
      <c r="E7" s="143" t="s">
        <v>502</v>
      </c>
      <c r="F7" s="23" t="s">
        <v>503</v>
      </c>
      <c r="G7" s="143" t="s">
        <v>85</v>
      </c>
      <c r="H7" s="23" t="s">
        <v>504</v>
      </c>
      <c r="I7" s="23" t="s">
        <v>505</v>
      </c>
      <c r="J7" s="143" t="s">
        <v>506</v>
      </c>
    </row>
    <row r="8" ht="42" customHeight="1" spans="1:10">
      <c r="A8" s="147" t="s">
        <v>386</v>
      </c>
      <c r="B8" s="23" t="s">
        <v>499</v>
      </c>
      <c r="C8" s="23" t="s">
        <v>507</v>
      </c>
      <c r="D8" s="23" t="s">
        <v>508</v>
      </c>
      <c r="E8" s="143" t="s">
        <v>509</v>
      </c>
      <c r="F8" s="23" t="s">
        <v>503</v>
      </c>
      <c r="G8" s="143" t="s">
        <v>510</v>
      </c>
      <c r="H8" s="23"/>
      <c r="I8" s="23" t="s">
        <v>511</v>
      </c>
      <c r="J8" s="143" t="s">
        <v>512</v>
      </c>
    </row>
    <row r="9" ht="42" customHeight="1" spans="1:10">
      <c r="A9" s="147" t="s">
        <v>386</v>
      </c>
      <c r="B9" s="23" t="s">
        <v>499</v>
      </c>
      <c r="C9" s="23" t="s">
        <v>513</v>
      </c>
      <c r="D9" s="23" t="s">
        <v>514</v>
      </c>
      <c r="E9" s="143" t="s">
        <v>515</v>
      </c>
      <c r="F9" s="23" t="s">
        <v>516</v>
      </c>
      <c r="G9" s="143" t="s">
        <v>517</v>
      </c>
      <c r="H9" s="23" t="s">
        <v>518</v>
      </c>
      <c r="I9" s="23" t="s">
        <v>505</v>
      </c>
      <c r="J9" s="143" t="s">
        <v>519</v>
      </c>
    </row>
    <row r="10" ht="42" customHeight="1" spans="1:10">
      <c r="A10" s="147" t="s">
        <v>392</v>
      </c>
      <c r="B10" s="23" t="s">
        <v>499</v>
      </c>
      <c r="C10" s="23" t="s">
        <v>500</v>
      </c>
      <c r="D10" s="23" t="s">
        <v>501</v>
      </c>
      <c r="E10" s="143" t="s">
        <v>502</v>
      </c>
      <c r="F10" s="23" t="s">
        <v>503</v>
      </c>
      <c r="G10" s="143" t="s">
        <v>520</v>
      </c>
      <c r="H10" s="23" t="s">
        <v>504</v>
      </c>
      <c r="I10" s="23" t="s">
        <v>505</v>
      </c>
      <c r="J10" s="143" t="s">
        <v>506</v>
      </c>
    </row>
    <row r="11" ht="42" customHeight="1" spans="1:10">
      <c r="A11" s="147" t="s">
        <v>392</v>
      </c>
      <c r="B11" s="23" t="s">
        <v>499</v>
      </c>
      <c r="C11" s="23" t="s">
        <v>507</v>
      </c>
      <c r="D11" s="23" t="s">
        <v>508</v>
      </c>
      <c r="E11" s="143" t="s">
        <v>509</v>
      </c>
      <c r="F11" s="23" t="s">
        <v>503</v>
      </c>
      <c r="G11" s="143" t="s">
        <v>510</v>
      </c>
      <c r="H11" s="23"/>
      <c r="I11" s="23" t="s">
        <v>511</v>
      </c>
      <c r="J11" s="143" t="s">
        <v>512</v>
      </c>
    </row>
    <row r="12" ht="42" customHeight="1" spans="1:10">
      <c r="A12" s="147" t="s">
        <v>392</v>
      </c>
      <c r="B12" s="23" t="s">
        <v>499</v>
      </c>
      <c r="C12" s="23" t="s">
        <v>513</v>
      </c>
      <c r="D12" s="23" t="s">
        <v>514</v>
      </c>
      <c r="E12" s="143" t="s">
        <v>515</v>
      </c>
      <c r="F12" s="23" t="s">
        <v>516</v>
      </c>
      <c r="G12" s="143" t="s">
        <v>517</v>
      </c>
      <c r="H12" s="23" t="s">
        <v>518</v>
      </c>
      <c r="I12" s="23" t="s">
        <v>505</v>
      </c>
      <c r="J12" s="143" t="s">
        <v>519</v>
      </c>
    </row>
    <row r="13" ht="42" customHeight="1" spans="1:10">
      <c r="A13" s="147" t="s">
        <v>484</v>
      </c>
      <c r="B13" s="23" t="s">
        <v>484</v>
      </c>
      <c r="C13" s="23" t="s">
        <v>500</v>
      </c>
      <c r="D13" s="23" t="s">
        <v>501</v>
      </c>
      <c r="E13" s="143" t="s">
        <v>521</v>
      </c>
      <c r="F13" s="23" t="s">
        <v>503</v>
      </c>
      <c r="G13" s="143" t="s">
        <v>522</v>
      </c>
      <c r="H13" s="23" t="s">
        <v>523</v>
      </c>
      <c r="I13" s="23" t="s">
        <v>505</v>
      </c>
      <c r="J13" s="143" t="s">
        <v>524</v>
      </c>
    </row>
    <row r="14" ht="42" customHeight="1" spans="1:10">
      <c r="A14" s="147" t="s">
        <v>484</v>
      </c>
      <c r="B14" s="23" t="s">
        <v>484</v>
      </c>
      <c r="C14" s="23" t="s">
        <v>507</v>
      </c>
      <c r="D14" s="23" t="s">
        <v>525</v>
      </c>
      <c r="E14" s="143" t="s">
        <v>526</v>
      </c>
      <c r="F14" s="23" t="s">
        <v>503</v>
      </c>
      <c r="G14" s="143" t="s">
        <v>527</v>
      </c>
      <c r="H14" s="23"/>
      <c r="I14" s="23" t="s">
        <v>511</v>
      </c>
      <c r="J14" s="143" t="s">
        <v>524</v>
      </c>
    </row>
    <row r="15" ht="42" customHeight="1" spans="1:10">
      <c r="A15" s="147" t="s">
        <v>484</v>
      </c>
      <c r="B15" s="23" t="s">
        <v>484</v>
      </c>
      <c r="C15" s="23" t="s">
        <v>513</v>
      </c>
      <c r="D15" s="23" t="s">
        <v>514</v>
      </c>
      <c r="E15" s="143" t="s">
        <v>528</v>
      </c>
      <c r="F15" s="23" t="s">
        <v>516</v>
      </c>
      <c r="G15" s="143" t="s">
        <v>517</v>
      </c>
      <c r="H15" s="23" t="s">
        <v>518</v>
      </c>
      <c r="I15" s="23" t="s">
        <v>505</v>
      </c>
      <c r="J15" s="143" t="s">
        <v>524</v>
      </c>
    </row>
    <row r="16" ht="42" customHeight="1" spans="1:10">
      <c r="A16" s="147" t="s">
        <v>396</v>
      </c>
      <c r="B16" s="23" t="s">
        <v>499</v>
      </c>
      <c r="C16" s="23" t="s">
        <v>500</v>
      </c>
      <c r="D16" s="23" t="s">
        <v>501</v>
      </c>
      <c r="E16" s="143" t="s">
        <v>502</v>
      </c>
      <c r="F16" s="23" t="s">
        <v>503</v>
      </c>
      <c r="G16" s="143" t="s">
        <v>529</v>
      </c>
      <c r="H16" s="23" t="s">
        <v>504</v>
      </c>
      <c r="I16" s="23" t="s">
        <v>505</v>
      </c>
      <c r="J16" s="143" t="s">
        <v>530</v>
      </c>
    </row>
    <row r="17" ht="42" customHeight="1" spans="1:10">
      <c r="A17" s="147" t="s">
        <v>396</v>
      </c>
      <c r="B17" s="23" t="s">
        <v>499</v>
      </c>
      <c r="C17" s="23" t="s">
        <v>507</v>
      </c>
      <c r="D17" s="23" t="s">
        <v>508</v>
      </c>
      <c r="E17" s="143" t="s">
        <v>509</v>
      </c>
      <c r="F17" s="23" t="s">
        <v>503</v>
      </c>
      <c r="G17" s="143" t="s">
        <v>510</v>
      </c>
      <c r="H17" s="23"/>
      <c r="I17" s="23" t="s">
        <v>511</v>
      </c>
      <c r="J17" s="143" t="s">
        <v>512</v>
      </c>
    </row>
    <row r="18" ht="42" customHeight="1" spans="1:10">
      <c r="A18" s="147" t="s">
        <v>396</v>
      </c>
      <c r="B18" s="23" t="s">
        <v>499</v>
      </c>
      <c r="C18" s="23" t="s">
        <v>513</v>
      </c>
      <c r="D18" s="23" t="s">
        <v>514</v>
      </c>
      <c r="E18" s="143" t="s">
        <v>515</v>
      </c>
      <c r="F18" s="23" t="s">
        <v>516</v>
      </c>
      <c r="G18" s="143" t="s">
        <v>517</v>
      </c>
      <c r="H18" s="23" t="s">
        <v>518</v>
      </c>
      <c r="I18" s="23" t="s">
        <v>505</v>
      </c>
      <c r="J18" s="143" t="s">
        <v>519</v>
      </c>
    </row>
    <row r="19" ht="42" customHeight="1" spans="1:10">
      <c r="A19" s="147" t="s">
        <v>405</v>
      </c>
      <c r="B19" s="23" t="s">
        <v>499</v>
      </c>
      <c r="C19" s="23" t="s">
        <v>500</v>
      </c>
      <c r="D19" s="23" t="s">
        <v>501</v>
      </c>
      <c r="E19" s="143" t="s">
        <v>531</v>
      </c>
      <c r="F19" s="23" t="s">
        <v>503</v>
      </c>
      <c r="G19" s="143" t="s">
        <v>532</v>
      </c>
      <c r="H19" s="23" t="s">
        <v>504</v>
      </c>
      <c r="I19" s="23" t="s">
        <v>505</v>
      </c>
      <c r="J19" s="143" t="s">
        <v>533</v>
      </c>
    </row>
    <row r="20" ht="42" customHeight="1" spans="1:10">
      <c r="A20" s="147" t="s">
        <v>405</v>
      </c>
      <c r="B20" s="23" t="s">
        <v>499</v>
      </c>
      <c r="C20" s="23" t="s">
        <v>507</v>
      </c>
      <c r="D20" s="23" t="s">
        <v>508</v>
      </c>
      <c r="E20" s="143" t="s">
        <v>509</v>
      </c>
      <c r="F20" s="23" t="s">
        <v>503</v>
      </c>
      <c r="G20" s="143" t="s">
        <v>510</v>
      </c>
      <c r="H20" s="23"/>
      <c r="I20" s="23" t="s">
        <v>511</v>
      </c>
      <c r="J20" s="143" t="s">
        <v>534</v>
      </c>
    </row>
    <row r="21" ht="42" customHeight="1" spans="1:10">
      <c r="A21" s="147" t="s">
        <v>405</v>
      </c>
      <c r="B21" s="23" t="s">
        <v>499</v>
      </c>
      <c r="C21" s="23" t="s">
        <v>513</v>
      </c>
      <c r="D21" s="23" t="s">
        <v>514</v>
      </c>
      <c r="E21" s="143" t="s">
        <v>515</v>
      </c>
      <c r="F21" s="23" t="s">
        <v>516</v>
      </c>
      <c r="G21" s="143" t="s">
        <v>517</v>
      </c>
      <c r="H21" s="23" t="s">
        <v>518</v>
      </c>
      <c r="I21" s="23" t="s">
        <v>505</v>
      </c>
      <c r="J21" s="143" t="s">
        <v>535</v>
      </c>
    </row>
    <row r="22" ht="42" customHeight="1" spans="1:10">
      <c r="A22" s="147" t="s">
        <v>401</v>
      </c>
      <c r="B22" s="23" t="s">
        <v>401</v>
      </c>
      <c r="C22" s="23" t="s">
        <v>500</v>
      </c>
      <c r="D22" s="23" t="s">
        <v>501</v>
      </c>
      <c r="E22" s="143" t="s">
        <v>536</v>
      </c>
      <c r="F22" s="23" t="s">
        <v>503</v>
      </c>
      <c r="G22" s="143" t="s">
        <v>85</v>
      </c>
      <c r="H22" s="23" t="s">
        <v>537</v>
      </c>
      <c r="I22" s="23" t="s">
        <v>505</v>
      </c>
      <c r="J22" s="143" t="s">
        <v>538</v>
      </c>
    </row>
    <row r="23" ht="42" customHeight="1" spans="1:10">
      <c r="A23" s="147" t="s">
        <v>401</v>
      </c>
      <c r="B23" s="23" t="s">
        <v>401</v>
      </c>
      <c r="C23" s="23" t="s">
        <v>507</v>
      </c>
      <c r="D23" s="23" t="s">
        <v>508</v>
      </c>
      <c r="E23" s="143" t="s">
        <v>509</v>
      </c>
      <c r="F23" s="23" t="s">
        <v>503</v>
      </c>
      <c r="G23" s="143" t="s">
        <v>510</v>
      </c>
      <c r="H23" s="23"/>
      <c r="I23" s="23" t="s">
        <v>511</v>
      </c>
      <c r="J23" s="143" t="s">
        <v>534</v>
      </c>
    </row>
    <row r="24" ht="42" customHeight="1" spans="1:10">
      <c r="A24" s="147" t="s">
        <v>401</v>
      </c>
      <c r="B24" s="23" t="s">
        <v>401</v>
      </c>
      <c r="C24" s="23" t="s">
        <v>513</v>
      </c>
      <c r="D24" s="23" t="s">
        <v>514</v>
      </c>
      <c r="E24" s="143" t="s">
        <v>515</v>
      </c>
      <c r="F24" s="23" t="s">
        <v>516</v>
      </c>
      <c r="G24" s="143" t="s">
        <v>517</v>
      </c>
      <c r="H24" s="23" t="s">
        <v>518</v>
      </c>
      <c r="I24" s="23" t="s">
        <v>505</v>
      </c>
      <c r="J24" s="143" t="s">
        <v>519</v>
      </c>
    </row>
    <row r="25" ht="42" customHeight="1" spans="1:10">
      <c r="A25" s="147" t="s">
        <v>388</v>
      </c>
      <c r="B25" s="23" t="s">
        <v>499</v>
      </c>
      <c r="C25" s="23" t="s">
        <v>500</v>
      </c>
      <c r="D25" s="23" t="s">
        <v>501</v>
      </c>
      <c r="E25" s="143" t="s">
        <v>539</v>
      </c>
      <c r="F25" s="23" t="s">
        <v>503</v>
      </c>
      <c r="G25" s="143" t="s">
        <v>540</v>
      </c>
      <c r="H25" s="23" t="s">
        <v>504</v>
      </c>
      <c r="I25" s="23" t="s">
        <v>505</v>
      </c>
      <c r="J25" s="143" t="s">
        <v>541</v>
      </c>
    </row>
    <row r="26" ht="42" customHeight="1" spans="1:10">
      <c r="A26" s="147" t="s">
        <v>388</v>
      </c>
      <c r="B26" s="23" t="s">
        <v>499</v>
      </c>
      <c r="C26" s="23" t="s">
        <v>507</v>
      </c>
      <c r="D26" s="23" t="s">
        <v>508</v>
      </c>
      <c r="E26" s="143" t="s">
        <v>509</v>
      </c>
      <c r="F26" s="23" t="s">
        <v>503</v>
      </c>
      <c r="G26" s="143" t="s">
        <v>510</v>
      </c>
      <c r="H26" s="23"/>
      <c r="I26" s="23" t="s">
        <v>511</v>
      </c>
      <c r="J26" s="143" t="s">
        <v>512</v>
      </c>
    </row>
    <row r="27" ht="42" customHeight="1" spans="1:10">
      <c r="A27" s="147" t="s">
        <v>388</v>
      </c>
      <c r="B27" s="23" t="s">
        <v>499</v>
      </c>
      <c r="C27" s="23" t="s">
        <v>513</v>
      </c>
      <c r="D27" s="23" t="s">
        <v>514</v>
      </c>
      <c r="E27" s="143" t="s">
        <v>542</v>
      </c>
      <c r="F27" s="23" t="s">
        <v>516</v>
      </c>
      <c r="G27" s="143" t="s">
        <v>517</v>
      </c>
      <c r="H27" s="23" t="s">
        <v>518</v>
      </c>
      <c r="I27" s="23" t="s">
        <v>505</v>
      </c>
      <c r="J27" s="143" t="s">
        <v>543</v>
      </c>
    </row>
    <row r="28" ht="42" customHeight="1" spans="1:10">
      <c r="A28" s="147" t="s">
        <v>486</v>
      </c>
      <c r="B28" s="23" t="s">
        <v>486</v>
      </c>
      <c r="C28" s="23" t="s">
        <v>500</v>
      </c>
      <c r="D28" s="23" t="s">
        <v>501</v>
      </c>
      <c r="E28" s="143" t="s">
        <v>544</v>
      </c>
      <c r="F28" s="23" t="s">
        <v>516</v>
      </c>
      <c r="G28" s="143" t="s">
        <v>545</v>
      </c>
      <c r="H28" s="23" t="s">
        <v>546</v>
      </c>
      <c r="I28" s="23" t="s">
        <v>505</v>
      </c>
      <c r="J28" s="143" t="s">
        <v>486</v>
      </c>
    </row>
    <row r="29" ht="42" customHeight="1" spans="1:10">
      <c r="A29" s="147" t="s">
        <v>486</v>
      </c>
      <c r="B29" s="23" t="s">
        <v>486</v>
      </c>
      <c r="C29" s="23" t="s">
        <v>500</v>
      </c>
      <c r="D29" s="23" t="s">
        <v>501</v>
      </c>
      <c r="E29" s="143" t="s">
        <v>547</v>
      </c>
      <c r="F29" s="23" t="s">
        <v>516</v>
      </c>
      <c r="G29" s="143" t="s">
        <v>92</v>
      </c>
      <c r="H29" s="23" t="s">
        <v>548</v>
      </c>
      <c r="I29" s="23" t="s">
        <v>505</v>
      </c>
      <c r="J29" s="143" t="s">
        <v>486</v>
      </c>
    </row>
    <row r="30" ht="42" customHeight="1" spans="1:10">
      <c r="A30" s="147" t="s">
        <v>486</v>
      </c>
      <c r="B30" s="23" t="s">
        <v>486</v>
      </c>
      <c r="C30" s="23" t="s">
        <v>500</v>
      </c>
      <c r="D30" s="23" t="s">
        <v>501</v>
      </c>
      <c r="E30" s="143" t="s">
        <v>549</v>
      </c>
      <c r="F30" s="23" t="s">
        <v>516</v>
      </c>
      <c r="G30" s="143" t="s">
        <v>550</v>
      </c>
      <c r="H30" s="23" t="s">
        <v>551</v>
      </c>
      <c r="I30" s="23" t="s">
        <v>505</v>
      </c>
      <c r="J30" s="143" t="s">
        <v>486</v>
      </c>
    </row>
    <row r="31" ht="42" customHeight="1" spans="1:10">
      <c r="A31" s="147" t="s">
        <v>486</v>
      </c>
      <c r="B31" s="23" t="s">
        <v>486</v>
      </c>
      <c r="C31" s="23" t="s">
        <v>500</v>
      </c>
      <c r="D31" s="23" t="s">
        <v>552</v>
      </c>
      <c r="E31" s="143" t="s">
        <v>553</v>
      </c>
      <c r="F31" s="23" t="s">
        <v>503</v>
      </c>
      <c r="G31" s="143" t="s">
        <v>554</v>
      </c>
      <c r="H31" s="23"/>
      <c r="I31" s="23" t="s">
        <v>511</v>
      </c>
      <c r="J31" s="143" t="s">
        <v>486</v>
      </c>
    </row>
    <row r="32" ht="42" customHeight="1" spans="1:10">
      <c r="A32" s="147" t="s">
        <v>486</v>
      </c>
      <c r="B32" s="23" t="s">
        <v>486</v>
      </c>
      <c r="C32" s="23" t="s">
        <v>500</v>
      </c>
      <c r="D32" s="23" t="s">
        <v>552</v>
      </c>
      <c r="E32" s="143" t="s">
        <v>555</v>
      </c>
      <c r="F32" s="23" t="s">
        <v>503</v>
      </c>
      <c r="G32" s="143" t="s">
        <v>556</v>
      </c>
      <c r="H32" s="23" t="s">
        <v>518</v>
      </c>
      <c r="I32" s="23" t="s">
        <v>505</v>
      </c>
      <c r="J32" s="143" t="s">
        <v>486</v>
      </c>
    </row>
    <row r="33" ht="42" customHeight="1" spans="1:10">
      <c r="A33" s="147" t="s">
        <v>486</v>
      </c>
      <c r="B33" s="23" t="s">
        <v>486</v>
      </c>
      <c r="C33" s="23" t="s">
        <v>500</v>
      </c>
      <c r="D33" s="23" t="s">
        <v>557</v>
      </c>
      <c r="E33" s="143" t="s">
        <v>558</v>
      </c>
      <c r="F33" s="23" t="s">
        <v>503</v>
      </c>
      <c r="G33" s="143" t="s">
        <v>559</v>
      </c>
      <c r="H33" s="23"/>
      <c r="I33" s="23" t="s">
        <v>511</v>
      </c>
      <c r="J33" s="143" t="s">
        <v>486</v>
      </c>
    </row>
    <row r="34" ht="42" customHeight="1" spans="1:10">
      <c r="A34" s="147" t="s">
        <v>486</v>
      </c>
      <c r="B34" s="23" t="s">
        <v>486</v>
      </c>
      <c r="C34" s="23" t="s">
        <v>507</v>
      </c>
      <c r="D34" s="23" t="s">
        <v>508</v>
      </c>
      <c r="E34" s="143" t="s">
        <v>560</v>
      </c>
      <c r="F34" s="23" t="s">
        <v>503</v>
      </c>
      <c r="G34" s="143" t="s">
        <v>561</v>
      </c>
      <c r="H34" s="23"/>
      <c r="I34" s="23" t="s">
        <v>511</v>
      </c>
      <c r="J34" s="143" t="s">
        <v>486</v>
      </c>
    </row>
    <row r="35" ht="42" customHeight="1" spans="1:10">
      <c r="A35" s="147" t="s">
        <v>486</v>
      </c>
      <c r="B35" s="23" t="s">
        <v>486</v>
      </c>
      <c r="C35" s="23" t="s">
        <v>507</v>
      </c>
      <c r="D35" s="23" t="s">
        <v>562</v>
      </c>
      <c r="E35" s="143" t="s">
        <v>563</v>
      </c>
      <c r="F35" s="23" t="s">
        <v>503</v>
      </c>
      <c r="G35" s="143" t="s">
        <v>564</v>
      </c>
      <c r="H35" s="23"/>
      <c r="I35" s="23" t="s">
        <v>511</v>
      </c>
      <c r="J35" s="143" t="s">
        <v>486</v>
      </c>
    </row>
    <row r="36" ht="42" customHeight="1" spans="1:10">
      <c r="A36" s="147" t="s">
        <v>486</v>
      </c>
      <c r="B36" s="23" t="s">
        <v>486</v>
      </c>
      <c r="C36" s="23" t="s">
        <v>507</v>
      </c>
      <c r="D36" s="23" t="s">
        <v>565</v>
      </c>
      <c r="E36" s="143" t="s">
        <v>566</v>
      </c>
      <c r="F36" s="23" t="s">
        <v>503</v>
      </c>
      <c r="G36" s="143" t="s">
        <v>567</v>
      </c>
      <c r="H36" s="23"/>
      <c r="I36" s="23" t="s">
        <v>511</v>
      </c>
      <c r="J36" s="143" t="s">
        <v>486</v>
      </c>
    </row>
    <row r="37" ht="42" customHeight="1" spans="1:10">
      <c r="A37" s="147" t="s">
        <v>486</v>
      </c>
      <c r="B37" s="23" t="s">
        <v>486</v>
      </c>
      <c r="C37" s="23" t="s">
        <v>513</v>
      </c>
      <c r="D37" s="23" t="s">
        <v>514</v>
      </c>
      <c r="E37" s="143" t="s">
        <v>568</v>
      </c>
      <c r="F37" s="23" t="s">
        <v>516</v>
      </c>
      <c r="G37" s="143" t="s">
        <v>569</v>
      </c>
      <c r="H37" s="23" t="s">
        <v>518</v>
      </c>
      <c r="I37" s="23" t="s">
        <v>505</v>
      </c>
      <c r="J37" s="143" t="s">
        <v>486</v>
      </c>
    </row>
    <row r="38" ht="42" customHeight="1" spans="1:10">
      <c r="A38" s="147" t="s">
        <v>486</v>
      </c>
      <c r="B38" s="23" t="s">
        <v>486</v>
      </c>
      <c r="C38" s="23" t="s">
        <v>513</v>
      </c>
      <c r="D38" s="23" t="s">
        <v>514</v>
      </c>
      <c r="E38" s="143" t="s">
        <v>570</v>
      </c>
      <c r="F38" s="23" t="s">
        <v>516</v>
      </c>
      <c r="G38" s="143" t="s">
        <v>569</v>
      </c>
      <c r="H38" s="23" t="s">
        <v>518</v>
      </c>
      <c r="I38" s="23" t="s">
        <v>505</v>
      </c>
      <c r="J38" s="143" t="s">
        <v>486</v>
      </c>
    </row>
    <row r="39" ht="42" customHeight="1" spans="1:10">
      <c r="A39" s="147" t="s">
        <v>488</v>
      </c>
      <c r="B39" s="23" t="s">
        <v>488</v>
      </c>
      <c r="C39" s="23" t="s">
        <v>500</v>
      </c>
      <c r="D39" s="23" t="s">
        <v>501</v>
      </c>
      <c r="E39" s="143" t="s">
        <v>571</v>
      </c>
      <c r="F39" s="23" t="s">
        <v>503</v>
      </c>
      <c r="G39" s="143" t="s">
        <v>572</v>
      </c>
      <c r="H39" s="23" t="s">
        <v>573</v>
      </c>
      <c r="I39" s="23" t="s">
        <v>505</v>
      </c>
      <c r="J39" s="143" t="s">
        <v>488</v>
      </c>
    </row>
    <row r="40" ht="42" customHeight="1" spans="1:10">
      <c r="A40" s="147" t="s">
        <v>488</v>
      </c>
      <c r="B40" s="23" t="s">
        <v>488</v>
      </c>
      <c r="C40" s="23" t="s">
        <v>500</v>
      </c>
      <c r="D40" s="23" t="s">
        <v>552</v>
      </c>
      <c r="E40" s="143" t="s">
        <v>574</v>
      </c>
      <c r="F40" s="23" t="s">
        <v>503</v>
      </c>
      <c r="G40" s="143" t="s">
        <v>556</v>
      </c>
      <c r="H40" s="23" t="s">
        <v>518</v>
      </c>
      <c r="I40" s="23" t="s">
        <v>505</v>
      </c>
      <c r="J40" s="143" t="s">
        <v>488</v>
      </c>
    </row>
    <row r="41" ht="42" customHeight="1" spans="1:10">
      <c r="A41" s="147" t="s">
        <v>488</v>
      </c>
      <c r="B41" s="23" t="s">
        <v>488</v>
      </c>
      <c r="C41" s="23" t="s">
        <v>500</v>
      </c>
      <c r="D41" s="23" t="s">
        <v>557</v>
      </c>
      <c r="E41" s="143" t="s">
        <v>575</v>
      </c>
      <c r="F41" s="23" t="s">
        <v>503</v>
      </c>
      <c r="G41" s="143" t="s">
        <v>576</v>
      </c>
      <c r="H41" s="23"/>
      <c r="I41" s="23" t="s">
        <v>511</v>
      </c>
      <c r="J41" s="143" t="s">
        <v>488</v>
      </c>
    </row>
    <row r="42" ht="42" customHeight="1" spans="1:10">
      <c r="A42" s="147" t="s">
        <v>488</v>
      </c>
      <c r="B42" s="23" t="s">
        <v>488</v>
      </c>
      <c r="C42" s="23" t="s">
        <v>507</v>
      </c>
      <c r="D42" s="23" t="s">
        <v>508</v>
      </c>
      <c r="E42" s="143" t="s">
        <v>577</v>
      </c>
      <c r="F42" s="23" t="s">
        <v>516</v>
      </c>
      <c r="G42" s="143" t="s">
        <v>578</v>
      </c>
      <c r="H42" s="23" t="s">
        <v>504</v>
      </c>
      <c r="I42" s="23" t="s">
        <v>505</v>
      </c>
      <c r="J42" s="143" t="s">
        <v>488</v>
      </c>
    </row>
    <row r="43" ht="42" customHeight="1" spans="1:10">
      <c r="A43" s="147" t="s">
        <v>488</v>
      </c>
      <c r="B43" s="23" t="s">
        <v>488</v>
      </c>
      <c r="C43" s="23" t="s">
        <v>507</v>
      </c>
      <c r="D43" s="23" t="s">
        <v>562</v>
      </c>
      <c r="E43" s="143" t="s">
        <v>579</v>
      </c>
      <c r="F43" s="23" t="s">
        <v>516</v>
      </c>
      <c r="G43" s="143" t="s">
        <v>569</v>
      </c>
      <c r="H43" s="23" t="s">
        <v>518</v>
      </c>
      <c r="I43" s="23" t="s">
        <v>505</v>
      </c>
      <c r="J43" s="143" t="s">
        <v>488</v>
      </c>
    </row>
    <row r="44" ht="42" customHeight="1" spans="1:10">
      <c r="A44" s="147" t="s">
        <v>488</v>
      </c>
      <c r="B44" s="23" t="s">
        <v>488</v>
      </c>
      <c r="C44" s="23" t="s">
        <v>513</v>
      </c>
      <c r="D44" s="23" t="s">
        <v>514</v>
      </c>
      <c r="E44" s="143" t="s">
        <v>580</v>
      </c>
      <c r="F44" s="23" t="s">
        <v>516</v>
      </c>
      <c r="G44" s="143" t="s">
        <v>569</v>
      </c>
      <c r="H44" s="23" t="s">
        <v>518</v>
      </c>
      <c r="I44" s="23" t="s">
        <v>505</v>
      </c>
      <c r="J44" s="143" t="s">
        <v>488</v>
      </c>
    </row>
    <row r="45" ht="42" customHeight="1" spans="1:10">
      <c r="A45" s="147" t="s">
        <v>384</v>
      </c>
      <c r="B45" s="23" t="s">
        <v>499</v>
      </c>
      <c r="C45" s="23" t="s">
        <v>500</v>
      </c>
      <c r="D45" s="23" t="s">
        <v>501</v>
      </c>
      <c r="E45" s="143" t="s">
        <v>581</v>
      </c>
      <c r="F45" s="23" t="s">
        <v>503</v>
      </c>
      <c r="G45" s="143" t="s">
        <v>532</v>
      </c>
      <c r="H45" s="23" t="s">
        <v>504</v>
      </c>
      <c r="I45" s="23" t="s">
        <v>505</v>
      </c>
      <c r="J45" s="143" t="s">
        <v>582</v>
      </c>
    </row>
    <row r="46" ht="42" customHeight="1" spans="1:10">
      <c r="A46" s="147" t="s">
        <v>384</v>
      </c>
      <c r="B46" s="23" t="s">
        <v>499</v>
      </c>
      <c r="C46" s="23" t="s">
        <v>507</v>
      </c>
      <c r="D46" s="23" t="s">
        <v>508</v>
      </c>
      <c r="E46" s="143" t="s">
        <v>509</v>
      </c>
      <c r="F46" s="23" t="s">
        <v>503</v>
      </c>
      <c r="G46" s="143" t="s">
        <v>583</v>
      </c>
      <c r="H46" s="23"/>
      <c r="I46" s="23" t="s">
        <v>511</v>
      </c>
      <c r="J46" s="143" t="s">
        <v>584</v>
      </c>
    </row>
    <row r="47" ht="42" customHeight="1" spans="1:10">
      <c r="A47" s="147" t="s">
        <v>384</v>
      </c>
      <c r="B47" s="23" t="s">
        <v>499</v>
      </c>
      <c r="C47" s="23" t="s">
        <v>513</v>
      </c>
      <c r="D47" s="23" t="s">
        <v>514</v>
      </c>
      <c r="E47" s="143" t="s">
        <v>515</v>
      </c>
      <c r="F47" s="23" t="s">
        <v>516</v>
      </c>
      <c r="G47" s="143" t="s">
        <v>517</v>
      </c>
      <c r="H47" s="23" t="s">
        <v>518</v>
      </c>
      <c r="I47" s="23" t="s">
        <v>505</v>
      </c>
      <c r="J47" s="143" t="s">
        <v>519</v>
      </c>
    </row>
    <row r="48" ht="42" customHeight="1" spans="1:10">
      <c r="A48" s="147" t="s">
        <v>398</v>
      </c>
      <c r="B48" s="23" t="s">
        <v>499</v>
      </c>
      <c r="C48" s="23" t="s">
        <v>500</v>
      </c>
      <c r="D48" s="23" t="s">
        <v>501</v>
      </c>
      <c r="E48" s="143" t="s">
        <v>502</v>
      </c>
      <c r="F48" s="23" t="s">
        <v>503</v>
      </c>
      <c r="G48" s="143" t="s">
        <v>585</v>
      </c>
      <c r="H48" s="23" t="s">
        <v>504</v>
      </c>
      <c r="I48" s="23" t="s">
        <v>505</v>
      </c>
      <c r="J48" s="143" t="s">
        <v>506</v>
      </c>
    </row>
    <row r="49" ht="42" customHeight="1" spans="1:10">
      <c r="A49" s="147" t="s">
        <v>398</v>
      </c>
      <c r="B49" s="23" t="s">
        <v>499</v>
      </c>
      <c r="C49" s="23" t="s">
        <v>507</v>
      </c>
      <c r="D49" s="23" t="s">
        <v>508</v>
      </c>
      <c r="E49" s="143" t="s">
        <v>509</v>
      </c>
      <c r="F49" s="23" t="s">
        <v>503</v>
      </c>
      <c r="G49" s="143" t="s">
        <v>510</v>
      </c>
      <c r="H49" s="23"/>
      <c r="I49" s="23" t="s">
        <v>511</v>
      </c>
      <c r="J49" s="143" t="s">
        <v>586</v>
      </c>
    </row>
    <row r="50" ht="42" customHeight="1" spans="1:10">
      <c r="A50" s="147" t="s">
        <v>398</v>
      </c>
      <c r="B50" s="23" t="s">
        <v>499</v>
      </c>
      <c r="C50" s="23" t="s">
        <v>513</v>
      </c>
      <c r="D50" s="23" t="s">
        <v>514</v>
      </c>
      <c r="E50" s="143" t="s">
        <v>542</v>
      </c>
      <c r="F50" s="23" t="s">
        <v>516</v>
      </c>
      <c r="G50" s="143" t="s">
        <v>517</v>
      </c>
      <c r="H50" s="23" t="s">
        <v>518</v>
      </c>
      <c r="I50" s="23" t="s">
        <v>505</v>
      </c>
      <c r="J50" s="143" t="s">
        <v>543</v>
      </c>
    </row>
    <row r="51" ht="42" customHeight="1" spans="1:10">
      <c r="A51" s="147" t="s">
        <v>390</v>
      </c>
      <c r="B51" s="23" t="s">
        <v>499</v>
      </c>
      <c r="C51" s="23" t="s">
        <v>500</v>
      </c>
      <c r="D51" s="23" t="s">
        <v>501</v>
      </c>
      <c r="E51" s="143" t="s">
        <v>502</v>
      </c>
      <c r="F51" s="23" t="s">
        <v>503</v>
      </c>
      <c r="G51" s="143" t="s">
        <v>587</v>
      </c>
      <c r="H51" s="23" t="s">
        <v>504</v>
      </c>
      <c r="I51" s="23" t="s">
        <v>505</v>
      </c>
      <c r="J51" s="143" t="s">
        <v>506</v>
      </c>
    </row>
    <row r="52" ht="42" customHeight="1" spans="1:10">
      <c r="A52" s="147" t="s">
        <v>390</v>
      </c>
      <c r="B52" s="23" t="s">
        <v>499</v>
      </c>
      <c r="C52" s="23" t="s">
        <v>507</v>
      </c>
      <c r="D52" s="23" t="s">
        <v>508</v>
      </c>
      <c r="E52" s="143" t="s">
        <v>509</v>
      </c>
      <c r="F52" s="23" t="s">
        <v>503</v>
      </c>
      <c r="G52" s="143" t="s">
        <v>510</v>
      </c>
      <c r="H52" s="23"/>
      <c r="I52" s="23" t="s">
        <v>511</v>
      </c>
      <c r="J52" s="143" t="s">
        <v>586</v>
      </c>
    </row>
    <row r="53" ht="42" customHeight="1" spans="1:10">
      <c r="A53" s="147" t="s">
        <v>390</v>
      </c>
      <c r="B53" s="23" t="s">
        <v>499</v>
      </c>
      <c r="C53" s="23" t="s">
        <v>513</v>
      </c>
      <c r="D53" s="23" t="s">
        <v>514</v>
      </c>
      <c r="E53" s="143" t="s">
        <v>515</v>
      </c>
      <c r="F53" s="23" t="s">
        <v>516</v>
      </c>
      <c r="G53" s="143" t="s">
        <v>517</v>
      </c>
      <c r="H53" s="23" t="s">
        <v>518</v>
      </c>
      <c r="I53" s="23" t="s">
        <v>505</v>
      </c>
      <c r="J53" s="143" t="s">
        <v>519</v>
      </c>
    </row>
    <row r="54" ht="42" customHeight="1" spans="1:10">
      <c r="A54" s="147" t="s">
        <v>482</v>
      </c>
      <c r="B54" s="23" t="s">
        <v>482</v>
      </c>
      <c r="C54" s="23" t="s">
        <v>500</v>
      </c>
      <c r="D54" s="23" t="s">
        <v>501</v>
      </c>
      <c r="E54" s="143" t="s">
        <v>521</v>
      </c>
      <c r="F54" s="23" t="s">
        <v>503</v>
      </c>
      <c r="G54" s="143" t="s">
        <v>522</v>
      </c>
      <c r="H54" s="23" t="s">
        <v>523</v>
      </c>
      <c r="I54" s="23" t="s">
        <v>505</v>
      </c>
      <c r="J54" s="143" t="s">
        <v>524</v>
      </c>
    </row>
    <row r="55" ht="42" customHeight="1" spans="1:10">
      <c r="A55" s="147" t="s">
        <v>482</v>
      </c>
      <c r="B55" s="23" t="s">
        <v>482</v>
      </c>
      <c r="C55" s="23" t="s">
        <v>507</v>
      </c>
      <c r="D55" s="23" t="s">
        <v>525</v>
      </c>
      <c r="E55" s="143" t="s">
        <v>526</v>
      </c>
      <c r="F55" s="23" t="s">
        <v>503</v>
      </c>
      <c r="G55" s="143" t="s">
        <v>526</v>
      </c>
      <c r="H55" s="23"/>
      <c r="I55" s="23" t="s">
        <v>511</v>
      </c>
      <c r="J55" s="143" t="s">
        <v>524</v>
      </c>
    </row>
    <row r="56" ht="42" customHeight="1" spans="1:10">
      <c r="A56" s="147" t="s">
        <v>482</v>
      </c>
      <c r="B56" s="23" t="s">
        <v>482</v>
      </c>
      <c r="C56" s="23" t="s">
        <v>513</v>
      </c>
      <c r="D56" s="23" t="s">
        <v>514</v>
      </c>
      <c r="E56" s="143" t="s">
        <v>528</v>
      </c>
      <c r="F56" s="23" t="s">
        <v>516</v>
      </c>
      <c r="G56" s="143" t="s">
        <v>517</v>
      </c>
      <c r="H56" s="23" t="s">
        <v>518</v>
      </c>
      <c r="I56" s="23" t="s">
        <v>505</v>
      </c>
      <c r="J56" s="143" t="s">
        <v>524</v>
      </c>
    </row>
    <row r="57" ht="42" customHeight="1" spans="1:10">
      <c r="A57" s="147" t="s">
        <v>403</v>
      </c>
      <c r="B57" s="23" t="s">
        <v>403</v>
      </c>
      <c r="C57" s="23" t="s">
        <v>500</v>
      </c>
      <c r="D57" s="23" t="s">
        <v>501</v>
      </c>
      <c r="E57" s="143" t="s">
        <v>588</v>
      </c>
      <c r="F57" s="23" t="s">
        <v>503</v>
      </c>
      <c r="G57" s="143" t="s">
        <v>589</v>
      </c>
      <c r="H57" s="23" t="s">
        <v>537</v>
      </c>
      <c r="I57" s="23" t="s">
        <v>505</v>
      </c>
      <c r="J57" s="143" t="s">
        <v>533</v>
      </c>
    </row>
    <row r="58" ht="42" customHeight="1" spans="1:10">
      <c r="A58" s="147" t="s">
        <v>403</v>
      </c>
      <c r="B58" s="23" t="s">
        <v>403</v>
      </c>
      <c r="C58" s="23" t="s">
        <v>507</v>
      </c>
      <c r="D58" s="23" t="s">
        <v>508</v>
      </c>
      <c r="E58" s="143" t="s">
        <v>509</v>
      </c>
      <c r="F58" s="23" t="s">
        <v>503</v>
      </c>
      <c r="G58" s="143" t="s">
        <v>510</v>
      </c>
      <c r="H58" s="23"/>
      <c r="I58" s="23" t="s">
        <v>511</v>
      </c>
      <c r="J58" s="143" t="s">
        <v>534</v>
      </c>
    </row>
    <row r="59" ht="42" customHeight="1" spans="1:10">
      <c r="A59" s="147" t="s">
        <v>403</v>
      </c>
      <c r="B59" s="23" t="s">
        <v>403</v>
      </c>
      <c r="C59" s="23" t="s">
        <v>513</v>
      </c>
      <c r="D59" s="23" t="s">
        <v>514</v>
      </c>
      <c r="E59" s="143" t="s">
        <v>515</v>
      </c>
      <c r="F59" s="23" t="s">
        <v>590</v>
      </c>
      <c r="G59" s="143" t="s">
        <v>517</v>
      </c>
      <c r="H59" s="23" t="s">
        <v>518</v>
      </c>
      <c r="I59" s="23" t="s">
        <v>505</v>
      </c>
      <c r="J59" s="143" t="s">
        <v>519</v>
      </c>
    </row>
    <row r="60" ht="42" customHeight="1" spans="1:10">
      <c r="A60" s="147" t="s">
        <v>394</v>
      </c>
      <c r="B60" s="23" t="s">
        <v>499</v>
      </c>
      <c r="C60" s="23" t="s">
        <v>500</v>
      </c>
      <c r="D60" s="23" t="s">
        <v>501</v>
      </c>
      <c r="E60" s="143" t="s">
        <v>502</v>
      </c>
      <c r="F60" s="23" t="s">
        <v>503</v>
      </c>
      <c r="G60" s="143" t="s">
        <v>585</v>
      </c>
      <c r="H60" s="23" t="s">
        <v>504</v>
      </c>
      <c r="I60" s="23" t="s">
        <v>505</v>
      </c>
      <c r="J60" s="143" t="s">
        <v>506</v>
      </c>
    </row>
    <row r="61" ht="42" customHeight="1" spans="1:10">
      <c r="A61" s="147" t="s">
        <v>394</v>
      </c>
      <c r="B61" s="23" t="s">
        <v>499</v>
      </c>
      <c r="C61" s="23" t="s">
        <v>507</v>
      </c>
      <c r="D61" s="23" t="s">
        <v>508</v>
      </c>
      <c r="E61" s="143" t="s">
        <v>509</v>
      </c>
      <c r="F61" s="23" t="s">
        <v>503</v>
      </c>
      <c r="G61" s="143" t="s">
        <v>510</v>
      </c>
      <c r="H61" s="23"/>
      <c r="I61" s="23" t="s">
        <v>511</v>
      </c>
      <c r="J61" s="143" t="s">
        <v>512</v>
      </c>
    </row>
    <row r="62" ht="42" customHeight="1" spans="1:10">
      <c r="A62" s="147" t="s">
        <v>394</v>
      </c>
      <c r="B62" s="23" t="s">
        <v>499</v>
      </c>
      <c r="C62" s="23" t="s">
        <v>513</v>
      </c>
      <c r="D62" s="23" t="s">
        <v>514</v>
      </c>
      <c r="E62" s="143" t="s">
        <v>515</v>
      </c>
      <c r="F62" s="23" t="s">
        <v>516</v>
      </c>
      <c r="G62" s="143" t="s">
        <v>517</v>
      </c>
      <c r="H62" s="23" t="s">
        <v>518</v>
      </c>
      <c r="I62" s="23" t="s">
        <v>505</v>
      </c>
      <c r="J62" s="143" t="s">
        <v>519</v>
      </c>
    </row>
  </sheetData>
  <mergeCells count="32">
    <mergeCell ref="A2:J2"/>
    <mergeCell ref="A3:H3"/>
    <mergeCell ref="A7:A9"/>
    <mergeCell ref="A10:A12"/>
    <mergeCell ref="A13:A15"/>
    <mergeCell ref="A16:A18"/>
    <mergeCell ref="A19:A21"/>
    <mergeCell ref="A22:A24"/>
    <mergeCell ref="A25:A27"/>
    <mergeCell ref="A28:A38"/>
    <mergeCell ref="A39:A44"/>
    <mergeCell ref="A45:A47"/>
    <mergeCell ref="A48:A50"/>
    <mergeCell ref="A51:A53"/>
    <mergeCell ref="A54:A56"/>
    <mergeCell ref="A57:A59"/>
    <mergeCell ref="A60:A62"/>
    <mergeCell ref="B7:B9"/>
    <mergeCell ref="B10:B12"/>
    <mergeCell ref="B13:B15"/>
    <mergeCell ref="B16:B18"/>
    <mergeCell ref="B19:B21"/>
    <mergeCell ref="B22:B24"/>
    <mergeCell ref="B25:B27"/>
    <mergeCell ref="B28:B38"/>
    <mergeCell ref="B39:B44"/>
    <mergeCell ref="B45:B47"/>
    <mergeCell ref="B48:B50"/>
    <mergeCell ref="B51:B53"/>
    <mergeCell ref="B54:B56"/>
    <mergeCell ref="B57:B59"/>
    <mergeCell ref="B60:B6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 </vt:lpstr>
      <vt:lpstr>部门项目支出预算表05-1 </vt:lpstr>
      <vt:lpstr>部门项目支出绩效目标表05-2 </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2025-02-06T07:09:00Z</dcterms:created>
  <dcterms:modified xsi:type="dcterms:W3CDTF">2026-03-18T01:53:00Z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1A00A4DA7E8945B8BBD59C1948F9F40C</vt:lpwstr>
  </property>
  <property fmtid="{D5CDD505-2E9C-101B-9397-08002B2CF9AE}" pid="3" name="KSOProductBuildVer">
    <vt:lpwstr>2052-11.8.6.8722</vt:lpwstr>
  </property>
</Properties>
</file>