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735" windowHeight="12060" firstSheet="6" activeTab="6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县对下转移支付预算表09-1" sheetId="13" r:id="rId13"/>
    <sheet name="县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<sst xmlns="http://schemas.openxmlformats.org/spreadsheetml/2006/main" count="862" uniqueCount="375">
  <si>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</si>
  <si>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</si>
  <si>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</si>
  <si>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</si>
  <si>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</si>
  <si>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</si>
  <si>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</si>
  <si>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</si>
  <si>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</si>
  <si>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</si>
  <si>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</si>
  <si>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</si>
  <si>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</si>
  <si>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</si>
  <si>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</si>
  <si>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</si>
  <si>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</si>
  <si>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</si>
  <si>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</si>
  <si>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</si>
  <si>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</si>
  <si>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</si>
  <si>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</si>
  <si>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</si>
  <si>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</si>
  <si>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</si>
  <si>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</si>
  <si>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</si>
  <si>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</si>
  <si>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</si>
  <si>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</si>
  <si>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</si>
  <si>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</si>
  <si>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</si>
  <si>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</si>
  <si>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</si>
  <si>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</si>
  <si>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</si>
  <si>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</si>
  <si>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</si>
  <si>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</si>
  <si>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</si>
  <si>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</si>
  <si>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</si>
  <si>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</si>
  <si>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</si>
  <si>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</si>
  <si>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</si>
  <si>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</si>
  <si>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</si>
  <si>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</si>
  <si>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</si>
  <si>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</si>
  <si>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</si>
  <si>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</si>
  <si>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</si>
  <si>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</si>
  <si>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</si>
  <si>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</si>
  <si>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</si>
  <si>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</si>
  <si>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</si>
  <si>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</si>
  <si>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</si>
  <si>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</si>
  <si>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</si>
  <si>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</si>
  <si>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</si>
  <si>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</si>
  <si>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131008</t>
  </si>
  <si>
    <t>寻甸回族彝族自治县妇幼健康服务中心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</si>
  <si>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</si>
  <si>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</si>
  <si>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</si>
  <si>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</si>
  <si>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</si>
  <si>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</si>
  <si>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</si>
  <si>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</si>
  <si>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</si>
  <si>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</si>
  <si>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</si>
  <si>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</si>
  <si>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</si>
  <si>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</si>
  <si>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</si>
  <si>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</si>
  <si>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</si>
  <si>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</si>
  <si>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</si>
  <si>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</si>
  <si>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</si>
  <si>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</si>
  <si>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</si>
  <si>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</si>
  <si>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</si>
  <si>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</si>
  <si>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</si>
  <si>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</si>
  <si>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</si>
  <si>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</si>
  <si>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</si>
  <si>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</si>
  <si>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</si>
  <si>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</si>
  <si>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</si>
  <si>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</si>
  <si>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2080599</t>
  </si>
  <si>
    <t>其他行政事业单位养老支出</t>
  </si>
  <si>
    <t>210</t>
  </si>
  <si>
    <t>卫生健康支出</t>
  </si>
  <si>
    <t>21004</t>
  </si>
  <si>
    <t>公共卫生</t>
  </si>
  <si>
    <t>2100403</t>
  </si>
  <si>
    <t>妇幼保健机构</t>
  </si>
  <si>
    <t>2100408</t>
  </si>
  <si>
    <t>基本公共卫生服务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</si>
  <si>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</si>
  <si>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</si>
  <si>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</si>
  <si>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</si>
  <si>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</si>
  <si>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</si>
  <si>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</si>
  <si>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</si>
  <si>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</si>
  <si>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</si>
  <si>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</si>
  <si>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</si>
  <si>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</si>
  <si>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</si>
  <si>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</si>
  <si>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</si>
  <si>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</si>
  <si>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</si>
  <si>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</si>
  <si>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</si>
  <si>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</si>
  <si>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</si>
  <si>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</si>
  <si>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</si>
  <si>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</si>
  <si>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</si>
  <si>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</si>
  <si>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</si>
  <si>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</si>
  <si>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</si>
  <si>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</si>
  <si>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</si>
  <si>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</si>
  <si>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</si>
  <si>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</si>
  <si>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</si>
  <si>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</si>
  <si>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</si>
  <si>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</si>
  <si>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</si>
  <si>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</si>
  <si>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</si>
  <si>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</si>
  <si>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</si>
  <si>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</si>
  <si>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</si>
  <si>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</si>
  <si>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</si>
  <si>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</si>
  <si>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</si>
  <si>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</si>
  <si>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</si>
  <si>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</si>
  <si>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</si>
  <si>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</si>
  <si>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</si>
  <si>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</si>
  <si>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</si>
  <si>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</si>
  <si>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</si>
  <si>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</si>
  <si>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</si>
  <si>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</si>
  <si>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</si>
  <si>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</si>
  <si>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</si>
  <si>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</si>
  <si>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</si>
  <si>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</si>
  <si>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</si>
  <si>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</si>
  <si>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</si>
  <si>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</si>
  <si>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</si>
  <si>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</si>
  <si>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</si>
  <si>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</si>
  <si>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</si>
  <si>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</si>
  <si>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寻甸回族彝族自治县卫生健康局</t>
  </si>
  <si>
    <t>530129210000000000967</t>
  </si>
  <si>
    <t>30113</t>
  </si>
  <si>
    <t>530129210000000000970</t>
  </si>
  <si>
    <t>公车购置及运维费</t>
  </si>
  <si>
    <t>30231</t>
  </si>
  <si>
    <t>公务用车运行维护费</t>
  </si>
  <si>
    <t>530129210000000000972</t>
  </si>
  <si>
    <t>工会经费</t>
  </si>
  <si>
    <t>30228</t>
  </si>
  <si>
    <t>530129210000000004860</t>
  </si>
  <si>
    <t>事业人员支出工资</t>
  </si>
  <si>
    <t>30101</t>
  </si>
  <si>
    <t>基本工资</t>
  </si>
  <si>
    <t>30102</t>
  </si>
  <si>
    <t>津贴补贴</t>
  </si>
  <si>
    <t>30107</t>
  </si>
  <si>
    <t>绩效工资</t>
  </si>
  <si>
    <t>530129210000000004861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</si>
  <si>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</si>
  <si>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</si>
  <si>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</si>
  <si>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</si>
  <si>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</si>
  <si>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</si>
  <si>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</si>
  <si>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</si>
  <si>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</si>
  <si>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</si>
  <si>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</si>
  <si>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530129210000000004863</t>
  </si>
  <si>
    <t>一般公用经费支出</t>
  </si>
  <si>
    <t>30205</t>
  </si>
  <si>
    <t>水费</t>
  </si>
  <si>
    <t>30206</t>
  </si>
  <si>
    <t>电费</t>
  </si>
  <si>
    <t>30218</t>
  </si>
  <si>
    <t>专用材料费</t>
  </si>
  <si>
    <t>30299</t>
  </si>
  <si>
    <t>其他商品和服务支出</t>
  </si>
  <si>
    <t>530129231100001384143</t>
  </si>
  <si>
    <t>事业人员绩效奖励</t>
  </si>
  <si>
    <t>530129251100003883464</t>
  </si>
  <si>
    <t>未在工资统发人员绩效工资</t>
  </si>
  <si>
    <t>530129251100003883465</t>
  </si>
  <si>
    <t>未在工资统发人员奖金</t>
  </si>
  <si>
    <t>30103</t>
  </si>
  <si>
    <t>奖金</t>
  </si>
  <si>
    <t>530129261100005139581</t>
  </si>
  <si>
    <t>30217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</si>
  <si>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</si>
  <si>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</si>
  <si>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</si>
  <si>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</si>
  <si>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</si>
  <si>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</si>
  <si>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</si>
  <si>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专项业务类</t>
  </si>
  <si>
    <t>530129261100005141980</t>
  </si>
  <si>
    <t>母婴保健专项经费</t>
  </si>
  <si>
    <t>民生类</t>
  </si>
  <si>
    <t>530129251100004651544</t>
  </si>
  <si>
    <t>昆财社〔2025〕33号寻卫通〔2025〕51号2025年基本公共卫生服务项目资金</t>
  </si>
  <si>
    <t>530129251100004651565</t>
  </si>
  <si>
    <t>昆财社〔2025〕33号寻卫通〔2025〕51号妇幼卫生资金</t>
  </si>
  <si>
    <t>530129251100004699981</t>
  </si>
  <si>
    <t>昆财社【2025】112号寻财社【2025】115号基本公共卫生服务项目中央结算补助资金</t>
  </si>
  <si>
    <t>事业发展类</t>
  </si>
  <si>
    <t>530129251100004315618</t>
  </si>
  <si>
    <t>2025年3至4月医疗收入资金</t>
  </si>
  <si>
    <t>30201</t>
  </si>
  <si>
    <t>办公费</t>
  </si>
  <si>
    <t>530129251100004604702</t>
  </si>
  <si>
    <t>2025年9月下半月、10月上半月医疗收入资金</t>
  </si>
  <si>
    <t>530129251100004633285</t>
  </si>
  <si>
    <t>2025年10月下半月医疗收入资金</t>
  </si>
  <si>
    <t>530129251100004759496</t>
  </si>
  <si>
    <t>2025年12月医疗收入资金</t>
  </si>
  <si>
    <t>530129261100005143110</t>
  </si>
  <si>
    <t>2025年非税返还资金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</si>
  <si>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</si>
  <si>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</si>
  <si>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</si>
  <si>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</si>
  <si>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</si>
  <si>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</si>
  <si>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</si>
  <si>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</si>
  <si>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</si>
  <si>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</si>
  <si>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保障单位医疗事业发展</t>
  </si>
  <si>
    <t>产出指标</t>
  </si>
  <si>
    <t>数量指标</t>
  </si>
  <si>
    <t>医疗收入逐步提高</t>
  </si>
  <si>
    <t>=</t>
  </si>
  <si>
    <t>逐步提高</t>
  </si>
  <si>
    <t>年</t>
  </si>
  <si>
    <t>定性指标</t>
  </si>
  <si>
    <t>效益指标</t>
  </si>
  <si>
    <t>社会效益</t>
  </si>
  <si>
    <t>服务水平提高</t>
  </si>
  <si>
    <t>持续提高</t>
  </si>
  <si>
    <t>服务水平持续提升</t>
  </si>
  <si>
    <t>满意度指标</t>
  </si>
  <si>
    <t>服务对象满意度</t>
  </si>
  <si>
    <t>&gt;=</t>
  </si>
  <si>
    <t>85</t>
  </si>
  <si>
    <t>%</t>
  </si>
  <si>
    <t>定量指标</t>
  </si>
  <si>
    <t>完成母婴保健工作</t>
  </si>
  <si>
    <t>孕产妇系统管理率</t>
  </si>
  <si>
    <t>90</t>
  </si>
  <si>
    <t>居民健康素养水平</t>
  </si>
  <si>
    <t>不断提高</t>
  </si>
  <si>
    <t>居民健康素养水平持续提升</t>
  </si>
  <si>
    <t>预算06表</t>
  </si>
  <si>
    <t>政府性基金预算支出预算表</t>
  </si>
  <si>
    <t>单位名称：昆明市发展和改革委员会</t>
  </si>
  <si>
    <t>政府性基金预算支出</t>
  </si>
  <si>
    <t>备注：本年不涉及相关数据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</si>
  <si>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</si>
  <si>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</si>
  <si>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</si>
  <si>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</si>
  <si>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</si>
  <si>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</si>
  <si>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</si>
  <si>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</si>
  <si>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</si>
  <si>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</si>
  <si>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</si>
  <si>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</si>
  <si>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</si>
  <si>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</si>
  <si>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</si>
  <si>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</si>
  <si>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</si>
  <si>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</si>
  <si>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</si>
  <si>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</si>
  <si>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</si>
  <si>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</si>
  <si>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</si>
  <si>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</si>
  <si>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</si>
  <si>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</si>
  <si>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</si>
  <si>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</si>
  <si>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</si>
  <si>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</si>
  <si>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</si>
  <si>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</si>
  <si>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</si>
  <si>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</si>
  <si>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</si>
  <si>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</si>
  <si>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</si>
  <si>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</si>
  <si>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</si>
  <si>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</si>
  <si>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</si>
  <si>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</si>
  <si>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</si>
  <si>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</si>
  <si>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</si>
  <si>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</si>
  <si>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</si>
  <si>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</si>
  <si>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</si>
  <si>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</si>
  <si>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</si>
  <si>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</si>
  <si>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上级补助</t>
  </si>
  <si>
    <t>预算12表</t>
  </si>
  <si>
    <t>项目级次</t>
  </si>
  <si>
    <t>311 专项业务类</t>
  </si>
  <si>
    <t>本级</t>
  </si>
  <si>
    <t>313 事业发展类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</si>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</sst>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35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7" applyNumberFormat="0" applyAlignment="0" applyProtection="0">
      <alignment vertical="center"/>
    </xf>
    <xf numFmtId="0" fontId="24" fillId="5" borderId="18" applyNumberFormat="0" applyAlignment="0" applyProtection="0">
      <alignment vertical="center"/>
    </xf>
    <xf numFmtId="0" fontId="25" fillId="5" borderId="17" applyNumberFormat="0" applyAlignment="0" applyProtection="0">
      <alignment vertical="center"/>
    </xf>
    <xf numFmtId="0" fontId="26" fillId="6" borderId="19" applyNumberFormat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176" fontId="34" fillId="0" borderId="7">
      <alignment horizontal="right" vertical="center"/>
    </xf>
    <xf numFmtId="49" fontId="34" fillId="0" borderId="7">
      <alignment horizontal="left" vertical="center" wrapText="1"/>
    </xf>
    <xf numFmtId="176" fontId="34" fillId="0" borderId="7">
      <alignment horizontal="right" vertical="center"/>
    </xf>
    <xf numFmtId="177" fontId="34" fillId="0" borderId="7">
      <alignment horizontal="right" vertical="center"/>
    </xf>
    <xf numFmtId="178" fontId="34" fillId="0" borderId="7">
      <alignment horizontal="right" vertical="center"/>
    </xf>
    <xf numFmtId="179" fontId="34" fillId="0" borderId="7">
      <alignment horizontal="right" vertical="center"/>
    </xf>
    <xf numFmtId="10" fontId="34" fillId="0" borderId="7">
      <alignment horizontal="right" vertical="center"/>
    </xf>
    <xf numFmtId="180" fontId="34" fillId="0" borderId="7">
      <alignment horizontal="right" vertical="center"/>
    </xf>
  </cellStyleXfs>
  <cellXfs count="196">
    <xf numFmtId="0" fontId="0" fillId="0" borderId="0" xfId="0"/>
    <xf numFmtId="49" fontId="1" fillId="0" borderId="0" xfId="0" applyNumberFormat="1" applyFont="1"/>
    <xf numFmtId="0" fontId="2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/>
    <xf numFmtId="0" fontId="2" fillId="0" borderId="0" xfId="0" applyFont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4" fontId="2" fillId="0" borderId="7" xfId="0" applyNumberFormat="1" applyFont="1" applyBorder="1" applyAlignment="1" applyProtection="1">
      <alignment horizontal="right" vertical="center" wrapText="1"/>
      <protection locked="0"/>
    </xf>
    <xf numFmtId="49" fontId="5" fillId="0" borderId="7" xfId="50" applyFont="1">
      <alignment horizontal="left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5" fillId="0" borderId="7" xfId="51" applyNumberFormat="1" applyFont="1">
      <alignment horizontal="right" vertical="center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0" xfId="0" applyFont="1" applyFill="1" applyAlignment="1" applyProtection="1">
      <alignment horizontal="right" vertical="top" wrapText="1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Alignment="1">
      <alignment vertical="top"/>
    </xf>
    <xf numFmtId="0" fontId="7" fillId="2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2" fillId="2" borderId="0" xfId="0" applyFont="1" applyFill="1" applyAlignment="1" applyProtection="1">
      <alignment horizontal="left" vertical="center" wrapText="1"/>
      <protection locked="0"/>
    </xf>
    <xf numFmtId="0" fontId="1" fillId="2" borderId="0" xfId="0" applyFont="1" applyFill="1" applyAlignment="1" applyProtection="1">
      <alignment horizontal="right" vertical="center"/>
      <protection locked="0"/>
    </xf>
    <xf numFmtId="0" fontId="1" fillId="2" borderId="0" xfId="0" applyFont="1" applyFill="1" applyAlignment="1" applyProtection="1">
      <alignment horizontal="right" vertical="center" wrapText="1"/>
      <protection locked="0"/>
    </xf>
    <xf numFmtId="0" fontId="2" fillId="2" borderId="0" xfId="0" applyFont="1" applyFill="1" applyAlignment="1" applyProtection="1">
      <alignment horizontal="right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right" vertical="center"/>
      <protection locked="0"/>
    </xf>
    <xf numFmtId="0" fontId="1" fillId="2" borderId="7" xfId="0" applyFont="1" applyFill="1" applyBorder="1" applyAlignment="1" applyProtection="1">
      <alignment horizontal="right" vertical="center"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/>
    </xf>
    <xf numFmtId="3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/>
      <protection locked="0"/>
    </xf>
    <xf numFmtId="0" fontId="2" fillId="0" borderId="7" xfId="0" applyFont="1" applyBorder="1" applyAlignment="1">
      <alignment horizontal="left"/>
    </xf>
    <xf numFmtId="0" fontId="2" fillId="2" borderId="7" xfId="0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wrapTex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 wrapText="1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176" fontId="5" fillId="0" borderId="7" xfId="51" applyFont="1">
      <alignment horizontal="right" vertical="center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right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0" fontId="2" fillId="0" borderId="0" xfId="0" applyFont="1" applyAlignment="1" applyProtection="1">
      <alignment horizontal="right" wrapText="1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left" vertical="center" wrapText="1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>
      <alignment horizontal="left" vertical="center" wrapText="1"/>
    </xf>
    <xf numFmtId="176" fontId="5" fillId="0" borderId="7" xfId="0" applyNumberFormat="1" applyFont="1" applyBorder="1" applyAlignment="1">
      <alignment horizontal="right" vertical="center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/>
    </xf>
    <xf numFmtId="0" fontId="2" fillId="2" borderId="12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/>
    </xf>
    <xf numFmtId="180" fontId="5" fillId="0" borderId="7" xfId="56" applyFont="1" applyAlignment="1">
      <alignment horizontal="center" vertical="center"/>
    </xf>
    <xf numFmtId="180" fontId="5" fillId="0" borderId="7" xfId="0" applyNumberFormat="1" applyFont="1" applyBorder="1" applyAlignment="1">
      <alignment horizontal="center" vertical="center"/>
    </xf>
    <xf numFmtId="3" fontId="2" fillId="0" borderId="12" xfId="0" applyNumberFormat="1" applyFont="1" applyBorder="1" applyAlignment="1">
      <alignment horizontal="right" vertical="center"/>
    </xf>
    <xf numFmtId="0" fontId="2" fillId="2" borderId="12" xfId="0" applyFont="1" applyFill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2" borderId="0" xfId="0" applyFont="1" applyFill="1" applyBorder="1" applyAlignment="1">
      <alignment horizontal="left" vertical="center"/>
    </xf>
    <xf numFmtId="176" fontId="5" fillId="0" borderId="0" xfId="0" applyNumberFormat="1" applyFont="1" applyBorder="1" applyAlignment="1">
      <alignment horizontal="left" vertical="center"/>
    </xf>
    <xf numFmtId="0" fontId="9" fillId="0" borderId="0" xfId="0" applyFont="1" applyAlignment="1" applyProtection="1">
      <alignment horizontal="right"/>
      <protection locked="0"/>
    </xf>
    <xf numFmtId="49" fontId="9" fillId="0" borderId="0" xfId="0" applyNumberFormat="1" applyFont="1" applyProtection="1">
      <protection locked="0"/>
    </xf>
    <xf numFmtId="0" fontId="1" fillId="0" borderId="0" xfId="0" applyFont="1" applyAlignment="1">
      <alignment horizontal="right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 indent="1"/>
    </xf>
    <xf numFmtId="0" fontId="1" fillId="0" borderId="0" xfId="0" applyFont="1" applyAlignment="1">
      <alignment vertical="top"/>
    </xf>
    <xf numFmtId="0" fontId="2" fillId="0" borderId="0" xfId="0" applyFont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/>
    </xf>
    <xf numFmtId="0" fontId="1" fillId="0" borderId="0" xfId="0" applyFont="1" applyAlignment="1" applyProtection="1">
      <alignment vertical="top"/>
      <protection locked="0"/>
    </xf>
    <xf numFmtId="49" fontId="1" fillId="0" borderId="0" xfId="0" applyNumberFormat="1" applyFont="1" applyProtection="1"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left" vertical="center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/>
    </xf>
    <xf numFmtId="0" fontId="1" fillId="2" borderId="0" xfId="0" applyFont="1" applyFill="1" applyAlignment="1" applyProtection="1">
      <alignment horizontal="left" vertical="center" wrapText="1"/>
      <protection locked="0"/>
    </xf>
    <xf numFmtId="0" fontId="6" fillId="2" borderId="7" xfId="0" applyFont="1" applyFill="1" applyBorder="1" applyAlignment="1" applyProtection="1">
      <alignment vertical="top" wrapText="1"/>
      <protection locked="0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 indent="2"/>
    </xf>
    <xf numFmtId="0" fontId="1" fillId="0" borderId="4" xfId="0" applyFont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13" fillId="0" borderId="7" xfId="0" applyFont="1" applyBorder="1" applyAlignment="1">
      <alignment horizontal="center" vertical="center"/>
    </xf>
    <xf numFmtId="0" fontId="13" fillId="0" borderId="7" xfId="0" applyFont="1" applyBorder="1" applyAlignment="1" applyProtection="1">
      <alignment horizontal="center" vertical="center" wrapText="1"/>
      <protection locked="0"/>
    </xf>
    <xf numFmtId="176" fontId="14" fillId="0" borderId="7" xfId="0" applyNumberFormat="1" applyFont="1" applyBorder="1" applyAlignment="1">
      <alignment horizontal="right" vertical="center"/>
    </xf>
    <xf numFmtId="0" fontId="12" fillId="2" borderId="1" xfId="0" applyFont="1" applyFill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2" borderId="6" xfId="0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>
      <alignment horizontal="left" vertical="center"/>
    </xf>
    <xf numFmtId="0" fontId="2" fillId="2" borderId="12" xfId="0" applyFont="1" applyFill="1" applyBorder="1" applyAlignment="1" applyProtection="1">
      <alignment horizontal="right" vertical="center"/>
      <protection locked="0"/>
    </xf>
    <xf numFmtId="0" fontId="2" fillId="2" borderId="7" xfId="0" applyFont="1" applyFill="1" applyBorder="1" applyAlignment="1">
      <alignment horizontal="center" vertical="center"/>
    </xf>
    <xf numFmtId="0" fontId="6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6"/>
  <sheetViews>
    <sheetView showGridLines="0" showZeros="0" topLeftCell="A30" workbookViewId="0">
      <selection activeCell="A1" sqref="A1"/>
    </sheetView>
  </sheetViews>
  <sheetFormatPr defaultColWidth="8.575" defaultRowHeight="12.75" customHeight="1" outlineLevelCol="3"/>
  <cols>
    <col min="1" max="4" width="41" customWidth="1"/>
  </cols>
  <sheetData>
    <row r="1" ht="15" customHeight="1" spans="1:4">
      <c r="A1" s="45"/>
      <c r="B1" s="45"/>
      <c r="C1" s="45"/>
      <c r="D1" s="46" t="s">
        <v>0</v>
      </c>
    </row>
    <row r="2" ht="41.25" customHeight="1" spans="1:4">
      <c r="A2" s="40" t="str">
        <f>"2026"&amp;"年部门财务收支预算总表"</f>
        <v>2026年部门财务收支预算总表</v>
      </c>
    </row>
    <row r="3" ht="17.25" customHeight="1" spans="1:4">
      <c r="A3" s="43" t="str">
        <f>"单位名称："&amp;"寻甸回族彝族自治县妇幼健康服务中心"</f>
        <v>单位名称：寻甸回族彝族自治县妇幼健康服务中心</v>
      </c>
      <c r="B3" s="161"/>
      <c r="D3" s="136" t="s">
        <v>1</v>
      </c>
    </row>
    <row r="4" ht="23.25" customHeight="1" spans="1:4">
      <c r="A4" s="162" t="s">
        <v>2</v>
      </c>
      <c r="B4" s="163"/>
      <c r="C4" s="162" t="s">
        <v>3</v>
      </c>
      <c r="D4" s="163"/>
    </row>
    <row r="5" ht="24" customHeight="1" spans="1:4">
      <c r="A5" s="162" t="s">
        <v>4</v>
      </c>
      <c r="B5" s="162" t="s">
        <v>5</v>
      </c>
      <c r="C5" s="162" t="s">
        <v>6</v>
      </c>
      <c r="D5" s="162" t="s">
        <v>5</v>
      </c>
    </row>
    <row r="6" ht="17.25" customHeight="1" spans="1:4">
      <c r="A6" s="164" t="s">
        <v>7</v>
      </c>
      <c r="B6" s="80">
        <v>9804851.87</v>
      </c>
      <c r="C6" s="164" t="s">
        <v>8</v>
      </c>
      <c r="D6" s="80"/>
    </row>
    <row r="7" ht="17.25" customHeight="1" spans="1:4">
      <c r="A7" s="164" t="s">
        <v>9</v>
      </c>
      <c r="B7" s="80"/>
      <c r="C7" s="164" t="s">
        <v>10</v>
      </c>
      <c r="D7" s="80"/>
    </row>
    <row r="8" ht="17.25" customHeight="1" spans="1:4">
      <c r="A8" s="164" t="s">
        <v>11</v>
      </c>
      <c r="B8" s="80"/>
      <c r="C8" s="195" t="s">
        <v>12</v>
      </c>
      <c r="D8" s="80"/>
    </row>
    <row r="9" ht="17.25" customHeight="1" spans="1:4">
      <c r="A9" s="164" t="s">
        <v>13</v>
      </c>
      <c r="B9" s="80"/>
      <c r="C9" s="195" t="s">
        <v>14</v>
      </c>
      <c r="D9" s="80"/>
    </row>
    <row r="10" ht="17.25" customHeight="1" spans="1:4">
      <c r="A10" s="164" t="s">
        <v>15</v>
      </c>
      <c r="B10" s="80"/>
      <c r="C10" s="195" t="s">
        <v>16</v>
      </c>
      <c r="D10" s="80"/>
    </row>
    <row r="11" ht="17.25" customHeight="1" spans="1:4">
      <c r="A11" s="164" t="s">
        <v>17</v>
      </c>
      <c r="B11" s="80"/>
      <c r="C11" s="195" t="s">
        <v>18</v>
      </c>
      <c r="D11" s="80"/>
    </row>
    <row r="12" ht="17.25" customHeight="1" spans="1:4">
      <c r="A12" s="164" t="s">
        <v>19</v>
      </c>
      <c r="B12" s="80"/>
      <c r="C12" s="33" t="s">
        <v>20</v>
      </c>
      <c r="D12" s="80"/>
    </row>
    <row r="13" ht="17.25" customHeight="1" spans="1:4">
      <c r="A13" s="164" t="s">
        <v>21</v>
      </c>
      <c r="B13" s="80"/>
      <c r="C13" s="33" t="s">
        <v>22</v>
      </c>
      <c r="D13" s="80">
        <v>1206821.45</v>
      </c>
    </row>
    <row r="14" ht="17.25" customHeight="1" spans="1:4">
      <c r="A14" s="164" t="s">
        <v>23</v>
      </c>
      <c r="B14" s="80"/>
      <c r="C14" s="33" t="s">
        <v>24</v>
      </c>
      <c r="D14" s="80">
        <v>11083441.66</v>
      </c>
    </row>
    <row r="15" ht="17.25" customHeight="1" spans="1:4">
      <c r="A15" s="164" t="s">
        <v>25</v>
      </c>
      <c r="B15" s="104"/>
      <c r="C15" s="33" t="s">
        <v>26</v>
      </c>
      <c r="D15" s="80"/>
    </row>
    <row r="16" ht="17.25" customHeight="1" spans="1:4">
      <c r="A16" s="149"/>
      <c r="B16" s="80"/>
      <c r="C16" s="33" t="s">
        <v>27</v>
      </c>
      <c r="D16" s="80"/>
    </row>
    <row r="17" ht="17.25" customHeight="1" spans="1:4">
      <c r="A17" s="165"/>
      <c r="B17" s="80"/>
      <c r="C17" s="33" t="s">
        <v>28</v>
      </c>
      <c r="D17" s="80"/>
    </row>
    <row r="18" ht="17.25" customHeight="1" spans="1:4">
      <c r="A18" s="165"/>
      <c r="B18" s="80"/>
      <c r="C18" s="33" t="s">
        <v>29</v>
      </c>
      <c r="D18" s="80"/>
    </row>
    <row r="19" ht="17.25" customHeight="1" spans="1:4">
      <c r="A19" s="165"/>
      <c r="B19" s="80"/>
      <c r="C19" s="33" t="s">
        <v>30</v>
      </c>
      <c r="D19" s="80"/>
    </row>
    <row r="20" ht="17.25" customHeight="1" spans="1:4">
      <c r="A20" s="165"/>
      <c r="B20" s="80"/>
      <c r="C20" s="33" t="s">
        <v>31</v>
      </c>
      <c r="D20" s="80"/>
    </row>
    <row r="21" ht="17.25" customHeight="1" spans="1:4">
      <c r="A21" s="165"/>
      <c r="B21" s="80"/>
      <c r="C21" s="33" t="s">
        <v>32</v>
      </c>
      <c r="D21" s="80"/>
    </row>
    <row r="22" ht="17.25" customHeight="1" spans="1:4">
      <c r="A22" s="165"/>
      <c r="B22" s="80"/>
      <c r="C22" s="33" t="s">
        <v>33</v>
      </c>
      <c r="D22" s="80"/>
    </row>
    <row r="23" ht="17.25" customHeight="1" spans="1:4">
      <c r="A23" s="165"/>
      <c r="B23" s="80"/>
      <c r="C23" s="33" t="s">
        <v>34</v>
      </c>
      <c r="D23" s="80"/>
    </row>
    <row r="24" ht="17.25" customHeight="1" spans="1:4">
      <c r="A24" s="165"/>
      <c r="B24" s="80"/>
      <c r="C24" s="33" t="s">
        <v>35</v>
      </c>
      <c r="D24" s="80">
        <v>740941.08</v>
      </c>
    </row>
    <row r="25" ht="17.25" customHeight="1" spans="1:4">
      <c r="A25" s="165"/>
      <c r="B25" s="80"/>
      <c r="C25" s="33" t="s">
        <v>36</v>
      </c>
      <c r="D25" s="80"/>
    </row>
    <row r="26" ht="17.25" customHeight="1" spans="1:4">
      <c r="A26" s="165"/>
      <c r="B26" s="80"/>
      <c r="C26" s="149" t="s">
        <v>37</v>
      </c>
      <c r="D26" s="80"/>
    </row>
    <row r="27" ht="17.25" customHeight="1" spans="1:4">
      <c r="A27" s="165"/>
      <c r="B27" s="80"/>
      <c r="C27" s="33" t="s">
        <v>38</v>
      </c>
      <c r="D27" s="80"/>
    </row>
    <row r="28" ht="16.5" customHeight="1" spans="1:4">
      <c r="A28" s="165"/>
      <c r="B28" s="80"/>
      <c r="C28" s="33" t="s">
        <v>39</v>
      </c>
      <c r="D28" s="80"/>
    </row>
    <row r="29" ht="16.5" customHeight="1" spans="1:4">
      <c r="A29" s="165"/>
      <c r="B29" s="80"/>
      <c r="C29" s="149" t="s">
        <v>40</v>
      </c>
      <c r="D29" s="80"/>
    </row>
    <row r="30" ht="17.25" customHeight="1" spans="1:4">
      <c r="A30" s="165"/>
      <c r="B30" s="80"/>
      <c r="C30" s="149" t="s">
        <v>41</v>
      </c>
      <c r="D30" s="80"/>
    </row>
    <row r="31" ht="17.25" customHeight="1" spans="1:4">
      <c r="A31" s="165"/>
      <c r="B31" s="80"/>
      <c r="C31" s="33" t="s">
        <v>42</v>
      </c>
      <c r="D31" s="80"/>
    </row>
    <row r="32" ht="16.5" customHeight="1" spans="1:4">
      <c r="A32" s="165" t="s">
        <v>43</v>
      </c>
      <c r="B32" s="80">
        <v>9804851.87</v>
      </c>
      <c r="C32" s="165" t="s">
        <v>44</v>
      </c>
      <c r="D32" s="80">
        <v>13031204.19</v>
      </c>
    </row>
    <row r="33" ht="16.5" customHeight="1" spans="1:4">
      <c r="A33" s="149" t="s">
        <v>45</v>
      </c>
      <c r="B33" s="80">
        <v>3226352.32</v>
      </c>
      <c r="C33" s="149" t="s">
        <v>46</v>
      </c>
      <c r="D33" s="80"/>
    </row>
    <row r="34" ht="16.5" customHeight="1" spans="1:4">
      <c r="A34" s="33" t="s">
        <v>47</v>
      </c>
      <c r="B34" s="104">
        <v>3226352.32</v>
      </c>
      <c r="C34" s="33" t="s">
        <v>47</v>
      </c>
      <c r="D34" s="104"/>
    </row>
    <row r="35" ht="16.5" customHeight="1" spans="1:4">
      <c r="A35" s="33" t="s">
        <v>48</v>
      </c>
      <c r="B35" s="104"/>
      <c r="C35" s="33" t="s">
        <v>49</v>
      </c>
      <c r="D35" s="104"/>
    </row>
    <row r="36" ht="16.5" customHeight="1" spans="1:4">
      <c r="A36" s="166" t="s">
        <v>50</v>
      </c>
      <c r="B36" s="80">
        <v>13031204.19</v>
      </c>
      <c r="C36" s="166" t="s">
        <v>51</v>
      </c>
      <c r="D36" s="80">
        <v>13031204.19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10"/>
  <sheetViews>
    <sheetView showZeros="0" workbookViewId="0">
      <selection activeCell="A10" sqref="A10"/>
    </sheetView>
  </sheetViews>
  <sheetFormatPr defaultColWidth="9.14166666666667" defaultRowHeight="14.25" customHeight="1" outlineLevelCol="5"/>
  <cols>
    <col min="1" max="1" width="32.1416666666667" customWidth="1"/>
    <col min="2" max="2" width="20.7083333333333" customWidth="1"/>
    <col min="3" max="3" width="32.1416666666667" customWidth="1"/>
    <col min="4" max="4" width="27.7083333333333" customWidth="1"/>
    <col min="5" max="6" width="36.7083333333333" customWidth="1"/>
  </cols>
  <sheetData>
    <row r="1" ht="12" customHeight="1" spans="1:6">
      <c r="A1" s="119">
        <v>1</v>
      </c>
      <c r="B1" s="120">
        <v>0</v>
      </c>
      <c r="C1" s="119">
        <v>1</v>
      </c>
      <c r="D1" s="121"/>
      <c r="E1" s="121"/>
      <c r="F1" s="110" t="s">
        <v>311</v>
      </c>
    </row>
    <row r="2" ht="42" customHeight="1" spans="1:6">
      <c r="A2" s="122" t="str">
        <f>"2026"&amp;"年部门政府性基金预算支出预算表"</f>
        <v>2026年部门政府性基金预算支出预算表</v>
      </c>
      <c r="B2" s="122" t="s">
        <v>312</v>
      </c>
      <c r="C2" s="123"/>
      <c r="D2" s="124"/>
      <c r="E2" s="124"/>
      <c r="F2" s="124"/>
    </row>
    <row r="3" ht="13.5" customHeight="1" spans="1:6">
      <c r="A3" s="4" t="str">
        <f>"单位名称："&amp;"寻甸回族彝族自治县妇幼健康服务中心"</f>
        <v>单位名称：寻甸回族彝族自治县妇幼健康服务中心</v>
      </c>
      <c r="B3" s="4" t="s">
        <v>313</v>
      </c>
      <c r="C3" s="119"/>
      <c r="D3" s="121"/>
      <c r="E3" s="121"/>
      <c r="F3" s="110" t="s">
        <v>1</v>
      </c>
    </row>
    <row r="4" ht="19.5" customHeight="1" spans="1:6">
      <c r="A4" s="125" t="s">
        <v>179</v>
      </c>
      <c r="B4" s="126" t="s">
        <v>72</v>
      </c>
      <c r="C4" s="125" t="s">
        <v>73</v>
      </c>
      <c r="D4" s="10" t="s">
        <v>314</v>
      </c>
      <c r="E4" s="11"/>
      <c r="F4" s="12"/>
    </row>
    <row r="5" ht="18.75" customHeight="1" spans="1:6">
      <c r="A5" s="127"/>
      <c r="B5" s="128"/>
      <c r="C5" s="127"/>
      <c r="D5" s="15" t="s">
        <v>55</v>
      </c>
      <c r="E5" s="10" t="s">
        <v>75</v>
      </c>
      <c r="F5" s="15" t="s">
        <v>76</v>
      </c>
    </row>
    <row r="6" ht="18.75" customHeight="1" spans="1:6">
      <c r="A6" s="66">
        <v>1</v>
      </c>
      <c r="B6" s="129" t="s">
        <v>83</v>
      </c>
      <c r="C6" s="66">
        <v>3</v>
      </c>
      <c r="D6" s="130">
        <v>4</v>
      </c>
      <c r="E6" s="130">
        <v>5</v>
      </c>
      <c r="F6" s="130">
        <v>6</v>
      </c>
    </row>
    <row r="7" ht="21" customHeight="1" spans="1:6">
      <c r="A7" s="20"/>
      <c r="B7" s="20"/>
      <c r="C7" s="20"/>
      <c r="D7" s="80"/>
      <c r="E7" s="80"/>
      <c r="F7" s="80"/>
    </row>
    <row r="8" ht="21" customHeight="1" spans="1:6">
      <c r="A8" s="20"/>
      <c r="B8" s="20"/>
      <c r="C8" s="20"/>
      <c r="D8" s="80"/>
      <c r="E8" s="80"/>
      <c r="F8" s="80"/>
    </row>
    <row r="9" ht="18.75" customHeight="1" spans="1:6">
      <c r="A9" s="131" t="s">
        <v>169</v>
      </c>
      <c r="B9" s="131" t="s">
        <v>169</v>
      </c>
      <c r="C9" s="132" t="s">
        <v>169</v>
      </c>
      <c r="D9" s="80"/>
      <c r="E9" s="80"/>
      <c r="F9" s="80"/>
    </row>
    <row r="10" customHeight="1" spans="1:6">
      <c r="A10" t="s">
        <v>315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11"/>
  <sheetViews>
    <sheetView showZeros="0" workbookViewId="0">
      <selection activeCell="A16" sqref="A16"/>
    </sheetView>
  </sheetViews>
  <sheetFormatPr defaultColWidth="9.14166666666667" defaultRowHeight="14.25" customHeight="1"/>
  <cols>
    <col min="1" max="2" width="32.575" customWidth="1"/>
    <col min="3" max="3" width="41.1416666666667" customWidth="1"/>
    <col min="4" max="4" width="21.7083333333333" customWidth="1"/>
    <col min="5" max="5" width="35.2833333333333" customWidth="1"/>
    <col min="6" max="6" width="7.70833333333333" customWidth="1"/>
    <col min="7" max="7" width="11.1416666666667" customWidth="1"/>
    <col min="8" max="8" width="13.2833333333333" customWidth="1"/>
    <col min="9" max="18" width="20" customWidth="1"/>
    <col min="19" max="19" width="19.85" customWidth="1"/>
  </cols>
  <sheetData>
    <row r="1" ht="15.75" customHeight="1" spans="1:19">
      <c r="B1" s="81"/>
      <c r="C1" s="81"/>
      <c r="R1" s="2"/>
      <c r="S1" s="2" t="s">
        <v>316</v>
      </c>
    </row>
    <row r="2" ht="41.25" customHeight="1" spans="1:19">
      <c r="A2" s="70" t="str">
        <f>"2026"&amp;"年部门政府采购预算表"</f>
        <v>2026年部门政府采购预算表</v>
      </c>
      <c r="B2" s="64"/>
      <c r="C2" s="64"/>
      <c r="D2" s="3"/>
      <c r="E2" s="3"/>
      <c r="F2" s="3"/>
      <c r="G2" s="3"/>
      <c r="H2" s="3"/>
      <c r="I2" s="3"/>
      <c r="J2" s="3"/>
      <c r="K2" s="3"/>
      <c r="L2" s="3"/>
      <c r="M2" s="64"/>
      <c r="N2" s="3"/>
      <c r="O2" s="3"/>
      <c r="P2" s="64"/>
      <c r="Q2" s="3"/>
      <c r="R2" s="64"/>
      <c r="S2" s="64"/>
    </row>
    <row r="3" ht="18.75" customHeight="1" spans="1:19">
      <c r="A3" s="109" t="str">
        <f>"单位名称："&amp;"寻甸回族彝族自治县妇幼健康服务中心"</f>
        <v>单位名称：寻甸回族彝族自治县妇幼健康服务中心</v>
      </c>
      <c r="B3" s="86"/>
      <c r="C3" s="86"/>
      <c r="D3" s="6"/>
      <c r="E3" s="6"/>
      <c r="F3" s="6"/>
      <c r="G3" s="6"/>
      <c r="H3" s="6"/>
      <c r="I3" s="6"/>
      <c r="J3" s="6"/>
      <c r="K3" s="6"/>
      <c r="L3" s="6"/>
      <c r="R3" s="7"/>
      <c r="S3" s="110" t="s">
        <v>1</v>
      </c>
    </row>
    <row r="4" ht="15.75" customHeight="1" spans="1:19">
      <c r="A4" s="9" t="s">
        <v>178</v>
      </c>
      <c r="B4" s="88" t="s">
        <v>179</v>
      </c>
      <c r="C4" s="88" t="s">
        <v>317</v>
      </c>
      <c r="D4" s="89" t="s">
        <v>318</v>
      </c>
      <c r="E4" s="89" t="s">
        <v>319</v>
      </c>
      <c r="F4" s="89" t="s">
        <v>320</v>
      </c>
      <c r="G4" s="89" t="s">
        <v>321</v>
      </c>
      <c r="H4" s="89" t="s">
        <v>322</v>
      </c>
      <c r="I4" s="90" t="s">
        <v>186</v>
      </c>
      <c r="J4" s="90"/>
      <c r="K4" s="90"/>
      <c r="L4" s="90"/>
      <c r="M4" s="91"/>
      <c r="N4" s="90"/>
      <c r="O4" s="90"/>
      <c r="P4" s="75"/>
      <c r="Q4" s="90"/>
      <c r="R4" s="91"/>
      <c r="S4" s="76"/>
    </row>
    <row r="5" ht="17.25" customHeight="1" spans="1:19">
      <c r="A5" s="14"/>
      <c r="B5" s="92"/>
      <c r="C5" s="92"/>
      <c r="D5" s="93"/>
      <c r="E5" s="93"/>
      <c r="F5" s="93"/>
      <c r="G5" s="93"/>
      <c r="H5" s="93"/>
      <c r="I5" s="93" t="s">
        <v>55</v>
      </c>
      <c r="J5" s="93" t="s">
        <v>58</v>
      </c>
      <c r="K5" s="93" t="s">
        <v>323</v>
      </c>
      <c r="L5" s="93" t="s">
        <v>324</v>
      </c>
      <c r="M5" s="94" t="s">
        <v>325</v>
      </c>
      <c r="N5" s="95" t="s">
        <v>326</v>
      </c>
      <c r="O5" s="95"/>
      <c r="P5" s="96"/>
      <c r="Q5" s="95"/>
      <c r="R5" s="97"/>
      <c r="S5" s="98"/>
    </row>
    <row r="6" ht="54" customHeight="1" spans="1:19">
      <c r="A6" s="17"/>
      <c r="B6" s="98"/>
      <c r="C6" s="98"/>
      <c r="D6" s="99"/>
      <c r="E6" s="99"/>
      <c r="F6" s="99"/>
      <c r="G6" s="99"/>
      <c r="H6" s="99"/>
      <c r="I6" s="99"/>
      <c r="J6" s="99" t="s">
        <v>57</v>
      </c>
      <c r="K6" s="99"/>
      <c r="L6" s="99"/>
      <c r="M6" s="100"/>
      <c r="N6" s="99" t="s">
        <v>57</v>
      </c>
      <c r="O6" s="99" t="s">
        <v>64</v>
      </c>
      <c r="P6" s="98" t="s">
        <v>65</v>
      </c>
      <c r="Q6" s="99" t="s">
        <v>66</v>
      </c>
      <c r="R6" s="100" t="s">
        <v>67</v>
      </c>
      <c r="S6" s="98" t="s">
        <v>68</v>
      </c>
    </row>
    <row r="7" ht="18" customHeight="1" spans="1:19">
      <c r="A7" s="111">
        <v>1</v>
      </c>
      <c r="B7" s="111" t="s">
        <v>83</v>
      </c>
      <c r="C7" s="112">
        <v>3</v>
      </c>
      <c r="D7" s="112">
        <v>4</v>
      </c>
      <c r="E7" s="111">
        <v>5</v>
      </c>
      <c r="F7" s="111">
        <v>6</v>
      </c>
      <c r="G7" s="111">
        <v>7</v>
      </c>
      <c r="H7" s="111">
        <v>8</v>
      </c>
      <c r="I7" s="111">
        <v>9</v>
      </c>
      <c r="J7" s="111">
        <v>10</v>
      </c>
      <c r="K7" s="111">
        <v>11</v>
      </c>
      <c r="L7" s="111">
        <v>12</v>
      </c>
      <c r="M7" s="111">
        <v>13</v>
      </c>
      <c r="N7" s="111">
        <v>14</v>
      </c>
      <c r="O7" s="111">
        <v>15</v>
      </c>
      <c r="P7" s="111">
        <v>16</v>
      </c>
      <c r="Q7" s="111">
        <v>17</v>
      </c>
      <c r="R7" s="111">
        <v>18</v>
      </c>
      <c r="S7" s="111">
        <v>19</v>
      </c>
    </row>
    <row r="8" ht="21" customHeight="1" spans="1:19">
      <c r="A8" s="101"/>
      <c r="B8" s="102"/>
      <c r="C8" s="102"/>
      <c r="D8" s="103"/>
      <c r="E8" s="103"/>
      <c r="F8" s="103"/>
      <c r="G8" s="113"/>
      <c r="H8" s="80"/>
      <c r="I8" s="80"/>
      <c r="J8" s="80"/>
      <c r="K8" s="80"/>
      <c r="L8" s="80"/>
      <c r="M8" s="80"/>
      <c r="N8" s="80"/>
      <c r="O8" s="80"/>
      <c r="P8" s="104"/>
      <c r="Q8" s="104"/>
      <c r="R8" s="80"/>
      <c r="S8" s="80"/>
    </row>
    <row r="9" ht="21" customHeight="1" spans="1:19">
      <c r="A9" s="105" t="s">
        <v>169</v>
      </c>
      <c r="B9" s="106"/>
      <c r="C9" s="106"/>
      <c r="D9" s="107"/>
      <c r="E9" s="107"/>
      <c r="F9" s="107"/>
      <c r="G9" s="114"/>
      <c r="H9" s="80"/>
      <c r="I9" s="80"/>
      <c r="J9" s="80"/>
      <c r="K9" s="80"/>
      <c r="L9" s="80"/>
      <c r="M9" s="80"/>
      <c r="N9" s="80"/>
      <c r="O9" s="80"/>
      <c r="P9" s="104"/>
      <c r="Q9" s="104"/>
      <c r="R9" s="80"/>
      <c r="S9" s="80"/>
    </row>
    <row r="10" ht="21" customHeight="1" spans="1:19">
      <c r="A10" s="115" t="s">
        <v>327</v>
      </c>
      <c r="B10" s="116"/>
      <c r="C10" s="116"/>
      <c r="D10" s="115"/>
      <c r="E10" s="115"/>
      <c r="F10" s="115"/>
      <c r="G10" s="117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</row>
    <row r="11" customHeight="1" spans="1:19">
      <c r="A11" t="s">
        <v>315</v>
      </c>
    </row>
  </sheetData>
  <mergeCells count="19">
    <mergeCell ref="A2:S2"/>
    <mergeCell ref="A3:H3"/>
    <mergeCell ref="I4:S4"/>
    <mergeCell ref="N5:S5"/>
    <mergeCell ref="A9:G9"/>
    <mergeCell ref="A10:S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T10"/>
  <sheetViews>
    <sheetView showZeros="0" workbookViewId="0">
      <selection activeCell="C21" sqref="C21"/>
    </sheetView>
  </sheetViews>
  <sheetFormatPr defaultColWidth="9.14166666666667" defaultRowHeight="14.25" customHeight="1"/>
  <cols>
    <col min="1" max="5" width="39.1416666666667" customWidth="1"/>
    <col min="6" max="6" width="27.575" customWidth="1"/>
    <col min="7" max="7" width="28.575" customWidth="1"/>
    <col min="8" max="8" width="28.1416666666667" customWidth="1"/>
    <col min="9" max="9" width="39.1416666666667" customWidth="1"/>
    <col min="10" max="18" width="20.425" customWidth="1"/>
    <col min="19" max="20" width="20.2833333333333" customWidth="1"/>
  </cols>
  <sheetData>
    <row r="1" ht="16.5" customHeight="1" spans="1:20">
      <c r="A1" s="74"/>
      <c r="B1" s="81"/>
      <c r="C1" s="81"/>
      <c r="D1" s="81"/>
      <c r="E1" s="81"/>
      <c r="F1" s="81"/>
      <c r="G1" s="81"/>
      <c r="H1" s="74"/>
      <c r="I1" s="74"/>
      <c r="J1" s="74"/>
      <c r="K1" s="74"/>
      <c r="L1" s="74"/>
      <c r="M1" s="74"/>
      <c r="N1" s="82"/>
      <c r="O1" s="74"/>
      <c r="P1" s="74"/>
      <c r="Q1" s="81"/>
      <c r="R1" s="74"/>
      <c r="S1" s="83"/>
      <c r="T1" s="83" t="s">
        <v>328</v>
      </c>
    </row>
    <row r="2" ht="41.25" customHeight="1" spans="1:20">
      <c r="A2" s="70" t="str">
        <f>"2026"&amp;"年部门政府购买服务预算表"</f>
        <v>2026年部门政府购买服务预算表</v>
      </c>
      <c r="B2" s="64"/>
      <c r="C2" s="64"/>
      <c r="D2" s="64"/>
      <c r="E2" s="64"/>
      <c r="F2" s="64"/>
      <c r="G2" s="64"/>
      <c r="H2" s="84"/>
      <c r="I2" s="84"/>
      <c r="J2" s="84"/>
      <c r="K2" s="84"/>
      <c r="L2" s="84"/>
      <c r="M2" s="84"/>
      <c r="N2" s="85"/>
      <c r="O2" s="84"/>
      <c r="P2" s="84"/>
      <c r="Q2" s="64"/>
      <c r="R2" s="84"/>
      <c r="S2" s="85"/>
      <c r="T2" s="64"/>
    </row>
    <row r="3" ht="22.5" customHeight="1" spans="1:20">
      <c r="A3" s="71" t="str">
        <f>"单位名称："&amp;"寻甸回族彝族自治县妇幼健康服务中心"</f>
        <v>单位名称：寻甸回族彝族自治县妇幼健康服务中心</v>
      </c>
      <c r="B3" s="86"/>
      <c r="C3" s="86"/>
      <c r="D3" s="86"/>
      <c r="E3" s="86"/>
      <c r="F3" s="86"/>
      <c r="G3" s="86"/>
      <c r="H3" s="72"/>
      <c r="I3" s="72"/>
      <c r="J3" s="72"/>
      <c r="K3" s="72"/>
      <c r="L3" s="72"/>
      <c r="M3" s="72"/>
      <c r="N3" s="82"/>
      <c r="O3" s="74"/>
      <c r="P3" s="74"/>
      <c r="Q3" s="81"/>
      <c r="R3" s="74"/>
      <c r="S3" s="87"/>
      <c r="T3" s="83" t="s">
        <v>1</v>
      </c>
    </row>
    <row r="4" ht="24" customHeight="1" spans="1:20">
      <c r="A4" s="9" t="s">
        <v>178</v>
      </c>
      <c r="B4" s="88" t="s">
        <v>179</v>
      </c>
      <c r="C4" s="88" t="s">
        <v>317</v>
      </c>
      <c r="D4" s="88" t="s">
        <v>329</v>
      </c>
      <c r="E4" s="88" t="s">
        <v>330</v>
      </c>
      <c r="F4" s="88" t="s">
        <v>331</v>
      </c>
      <c r="G4" s="88" t="s">
        <v>332</v>
      </c>
      <c r="H4" s="89" t="s">
        <v>333</v>
      </c>
      <c r="I4" s="89" t="s">
        <v>334</v>
      </c>
      <c r="J4" s="90" t="s">
        <v>186</v>
      </c>
      <c r="K4" s="90"/>
      <c r="L4" s="90"/>
      <c r="M4" s="90"/>
      <c r="N4" s="91"/>
      <c r="O4" s="90"/>
      <c r="P4" s="90"/>
      <c r="Q4" s="75"/>
      <c r="R4" s="90"/>
      <c r="S4" s="91"/>
      <c r="T4" s="76"/>
    </row>
    <row r="5" ht="24" customHeight="1" spans="1:20">
      <c r="A5" s="14"/>
      <c r="B5" s="92"/>
      <c r="C5" s="92"/>
      <c r="D5" s="92"/>
      <c r="E5" s="92"/>
      <c r="F5" s="92"/>
      <c r="G5" s="92"/>
      <c r="H5" s="93"/>
      <c r="I5" s="93"/>
      <c r="J5" s="93" t="s">
        <v>55</v>
      </c>
      <c r="K5" s="93" t="s">
        <v>58</v>
      </c>
      <c r="L5" s="93" t="s">
        <v>323</v>
      </c>
      <c r="M5" s="93" t="s">
        <v>324</v>
      </c>
      <c r="N5" s="94" t="s">
        <v>325</v>
      </c>
      <c r="O5" s="95" t="s">
        <v>326</v>
      </c>
      <c r="P5" s="95"/>
      <c r="Q5" s="96"/>
      <c r="R5" s="95"/>
      <c r="S5" s="97"/>
      <c r="T5" s="98"/>
    </row>
    <row r="6" ht="54" customHeight="1" spans="1:20">
      <c r="A6" s="17"/>
      <c r="B6" s="98"/>
      <c r="C6" s="98"/>
      <c r="D6" s="98"/>
      <c r="E6" s="98"/>
      <c r="F6" s="98"/>
      <c r="G6" s="98"/>
      <c r="H6" s="99"/>
      <c r="I6" s="99"/>
      <c r="J6" s="99"/>
      <c r="K6" s="99" t="s">
        <v>57</v>
      </c>
      <c r="L6" s="99"/>
      <c r="M6" s="99"/>
      <c r="N6" s="100"/>
      <c r="O6" s="99" t="s">
        <v>57</v>
      </c>
      <c r="P6" s="99" t="s">
        <v>64</v>
      </c>
      <c r="Q6" s="98" t="s">
        <v>65</v>
      </c>
      <c r="R6" s="99" t="s">
        <v>66</v>
      </c>
      <c r="S6" s="100" t="s">
        <v>67</v>
      </c>
      <c r="T6" s="98" t="s">
        <v>68</v>
      </c>
    </row>
    <row r="7" ht="17.25" customHeight="1" spans="1:20">
      <c r="A7" s="18">
        <v>1</v>
      </c>
      <c r="B7" s="98">
        <v>2</v>
      </c>
      <c r="C7" s="18">
        <v>3</v>
      </c>
      <c r="D7" s="18">
        <v>4</v>
      </c>
      <c r="E7" s="98">
        <v>5</v>
      </c>
      <c r="F7" s="18">
        <v>6</v>
      </c>
      <c r="G7" s="18">
        <v>7</v>
      </c>
      <c r="H7" s="98">
        <v>8</v>
      </c>
      <c r="I7" s="18">
        <v>9</v>
      </c>
      <c r="J7" s="18">
        <v>10</v>
      </c>
      <c r="K7" s="98">
        <v>11</v>
      </c>
      <c r="L7" s="18">
        <v>12</v>
      </c>
      <c r="M7" s="18">
        <v>13</v>
      </c>
      <c r="N7" s="98">
        <v>14</v>
      </c>
      <c r="O7" s="18">
        <v>15</v>
      </c>
      <c r="P7" s="18">
        <v>16</v>
      </c>
      <c r="Q7" s="98">
        <v>17</v>
      </c>
      <c r="R7" s="18">
        <v>18</v>
      </c>
      <c r="S7" s="18">
        <v>19</v>
      </c>
      <c r="T7" s="18">
        <v>20</v>
      </c>
    </row>
    <row r="8" ht="21" customHeight="1" spans="1:20">
      <c r="A8" s="101"/>
      <c r="B8" s="102"/>
      <c r="C8" s="102"/>
      <c r="D8" s="102"/>
      <c r="E8" s="102"/>
      <c r="F8" s="102"/>
      <c r="G8" s="102"/>
      <c r="H8" s="103"/>
      <c r="I8" s="103"/>
      <c r="J8" s="80"/>
      <c r="K8" s="80"/>
      <c r="L8" s="80"/>
      <c r="M8" s="80"/>
      <c r="N8" s="80"/>
      <c r="O8" s="80"/>
      <c r="P8" s="80"/>
      <c r="Q8" s="104"/>
      <c r="R8" s="104"/>
      <c r="S8" s="80"/>
      <c r="T8" s="80"/>
    </row>
    <row r="9" ht="21" customHeight="1" spans="1:20">
      <c r="A9" s="105" t="s">
        <v>169</v>
      </c>
      <c r="B9" s="106"/>
      <c r="C9" s="106"/>
      <c r="D9" s="106"/>
      <c r="E9" s="106"/>
      <c r="F9" s="106"/>
      <c r="G9" s="106"/>
      <c r="H9" s="107"/>
      <c r="I9" s="108"/>
      <c r="J9" s="80"/>
      <c r="K9" s="80"/>
      <c r="L9" s="80"/>
      <c r="M9" s="80"/>
      <c r="N9" s="80"/>
      <c r="O9" s="80"/>
      <c r="P9" s="80"/>
      <c r="Q9" s="104"/>
      <c r="R9" s="104"/>
      <c r="S9" s="80"/>
      <c r="T9" s="80"/>
    </row>
    <row r="10" customHeight="1" spans="1:20">
      <c r="A10" t="s">
        <v>315</v>
      </c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X9"/>
  <sheetViews>
    <sheetView showZeros="0" workbookViewId="0">
      <selection activeCell="B27" sqref="B27"/>
    </sheetView>
  </sheetViews>
  <sheetFormatPr defaultColWidth="9.14166666666667" defaultRowHeight="14.25" customHeight="1"/>
  <cols>
    <col min="1" max="1" width="37.7083333333333" customWidth="1"/>
    <col min="2" max="24" width="20" customWidth="1"/>
  </cols>
  <sheetData>
    <row r="1" ht="17.25" customHeight="1" spans="1:24">
      <c r="D1" s="69"/>
      <c r="W1" s="2"/>
      <c r="X1" s="2" t="s">
        <v>335</v>
      </c>
    </row>
    <row r="2" ht="41.25" customHeight="1" spans="1:24">
      <c r="A2" s="70" t="str">
        <f>"2026"&amp;"年对下转移支付预算表"</f>
        <v>2026年对下转移支付预算表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64"/>
      <c r="X2" s="64"/>
    </row>
    <row r="3" ht="18" customHeight="1" spans="1:24">
      <c r="A3" s="71" t="str">
        <f>"单位名称："&amp;"寻甸回族彝族自治县妇幼健康服务中心"</f>
        <v>单位名称：寻甸回族彝族自治县妇幼健康服务中心</v>
      </c>
      <c r="B3" s="72"/>
      <c r="C3" s="72"/>
      <c r="D3" s="73"/>
      <c r="E3" s="74"/>
      <c r="F3" s="74"/>
      <c r="G3" s="74"/>
      <c r="H3" s="74"/>
      <c r="I3" s="74"/>
      <c r="W3" s="7"/>
      <c r="X3" s="7" t="s">
        <v>1</v>
      </c>
    </row>
    <row r="4" ht="19.5" customHeight="1" spans="1:24">
      <c r="A4" s="27" t="s">
        <v>336</v>
      </c>
      <c r="B4" s="10" t="s">
        <v>186</v>
      </c>
      <c r="C4" s="11"/>
      <c r="D4" s="11"/>
      <c r="E4" s="10" t="s">
        <v>337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75"/>
      <c r="X4" s="76"/>
    </row>
    <row r="5" ht="40.5" customHeight="1" spans="1:24">
      <c r="A5" s="18"/>
      <c r="B5" s="28" t="s">
        <v>55</v>
      </c>
      <c r="C5" s="9" t="s">
        <v>58</v>
      </c>
      <c r="D5" s="77" t="s">
        <v>323</v>
      </c>
      <c r="E5" s="48" t="s">
        <v>338</v>
      </c>
      <c r="F5" s="48" t="s">
        <v>339</v>
      </c>
      <c r="G5" s="48" t="s">
        <v>340</v>
      </c>
      <c r="H5" s="48" t="s">
        <v>341</v>
      </c>
      <c r="I5" s="48" t="s">
        <v>342</v>
      </c>
      <c r="J5" s="48" t="s">
        <v>343</v>
      </c>
      <c r="K5" s="48" t="s">
        <v>344</v>
      </c>
      <c r="L5" s="48" t="s">
        <v>345</v>
      </c>
      <c r="M5" s="48" t="s">
        <v>346</v>
      </c>
      <c r="N5" s="48" t="s">
        <v>347</v>
      </c>
      <c r="O5" s="48" t="s">
        <v>348</v>
      </c>
      <c r="P5" s="48" t="s">
        <v>349</v>
      </c>
      <c r="Q5" s="48" t="s">
        <v>350</v>
      </c>
      <c r="R5" s="48" t="s">
        <v>351</v>
      </c>
      <c r="S5" s="48" t="s">
        <v>352</v>
      </c>
      <c r="T5" s="48" t="s">
        <v>353</v>
      </c>
      <c r="U5" s="48" t="s">
        <v>354</v>
      </c>
      <c r="V5" s="48" t="s">
        <v>355</v>
      </c>
      <c r="W5" s="48" t="s">
        <v>356</v>
      </c>
      <c r="X5" s="78" t="s">
        <v>357</v>
      </c>
    </row>
    <row r="6" ht="19.5" customHeight="1" spans="1:24">
      <c r="A6" s="19">
        <v>1</v>
      </c>
      <c r="B6" s="19">
        <v>2</v>
      </c>
      <c r="C6" s="19">
        <v>3</v>
      </c>
      <c r="D6" s="79">
        <v>4</v>
      </c>
      <c r="E6" s="29">
        <v>5</v>
      </c>
      <c r="F6" s="19">
        <v>6</v>
      </c>
      <c r="G6" s="19">
        <v>7</v>
      </c>
      <c r="H6" s="79">
        <v>8</v>
      </c>
      <c r="I6" s="19">
        <v>9</v>
      </c>
      <c r="J6" s="19">
        <v>10</v>
      </c>
      <c r="K6" s="19">
        <v>11</v>
      </c>
      <c r="L6" s="79">
        <v>12</v>
      </c>
      <c r="M6" s="19">
        <v>13</v>
      </c>
      <c r="N6" s="19">
        <v>14</v>
      </c>
      <c r="O6" s="19">
        <v>15</v>
      </c>
      <c r="P6" s="79">
        <v>16</v>
      </c>
      <c r="Q6" s="19">
        <v>17</v>
      </c>
      <c r="R6" s="19">
        <v>18</v>
      </c>
      <c r="S6" s="19">
        <v>19</v>
      </c>
      <c r="T6" s="79">
        <v>20</v>
      </c>
      <c r="U6" s="79">
        <v>21</v>
      </c>
      <c r="V6" s="79">
        <v>22</v>
      </c>
      <c r="W6" s="29">
        <v>23</v>
      </c>
      <c r="X6" s="29">
        <v>24</v>
      </c>
    </row>
    <row r="7" ht="19.5" customHeight="1" spans="1:24">
      <c r="A7" s="3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</row>
    <row r="8" ht="19.5" customHeight="1" spans="1:24">
      <c r="A8" s="67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</row>
    <row r="9" customHeight="1" spans="1:24">
      <c r="A9" t="s">
        <v>315</v>
      </c>
    </row>
  </sheetData>
  <mergeCells count="5">
    <mergeCell ref="A2:X2"/>
    <mergeCell ref="A3:I3"/>
    <mergeCell ref="B4:D4"/>
    <mergeCell ref="E4:X4"/>
    <mergeCell ref="A4:A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8"/>
  <sheetViews>
    <sheetView showZeros="0" workbookViewId="0">
      <selection activeCell="A8" sqref="A8"/>
    </sheetView>
  </sheetViews>
  <sheetFormatPr defaultColWidth="9.14166666666667" defaultRowHeight="12" customHeight="1" outlineLevelRow="7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6.5" customHeight="1" spans="1:10">
      <c r="J1" s="2" t="s">
        <v>358</v>
      </c>
    </row>
    <row r="2" ht="41.25" customHeight="1" spans="1:10">
      <c r="A2" s="63" t="str">
        <f>"2026"&amp;"年对下转移支付绩效目标表"</f>
        <v>2026年对下转移支付绩效目标表</v>
      </c>
      <c r="B2" s="3"/>
      <c r="C2" s="3"/>
      <c r="D2" s="3"/>
      <c r="E2" s="3"/>
      <c r="F2" s="64"/>
      <c r="G2" s="3"/>
      <c r="H2" s="64"/>
      <c r="I2" s="64"/>
      <c r="J2" s="3"/>
    </row>
    <row r="3" ht="17.25" customHeight="1" spans="1:10">
      <c r="A3" s="4" t="str">
        <f>"单位名称："&amp;"寻甸回族彝族自治县妇幼健康服务中心"</f>
        <v>单位名称：寻甸回族彝族自治县妇幼健康服务中心</v>
      </c>
    </row>
    <row r="4" ht="44.25" customHeight="1" spans="1:10">
      <c r="A4" s="65" t="s">
        <v>336</v>
      </c>
      <c r="B4" s="65" t="s">
        <v>277</v>
      </c>
      <c r="C4" s="65" t="s">
        <v>278</v>
      </c>
      <c r="D4" s="65" t="s">
        <v>279</v>
      </c>
      <c r="E4" s="65" t="s">
        <v>280</v>
      </c>
      <c r="F4" s="66" t="s">
        <v>281</v>
      </c>
      <c r="G4" s="65" t="s">
        <v>282</v>
      </c>
      <c r="H4" s="66" t="s">
        <v>283</v>
      </c>
      <c r="I4" s="66" t="s">
        <v>284</v>
      </c>
      <c r="J4" s="65" t="s">
        <v>285</v>
      </c>
    </row>
    <row r="5" ht="14.25" customHeight="1" spans="1:10">
      <c r="A5" s="65">
        <v>1</v>
      </c>
      <c r="B5" s="65">
        <v>2</v>
      </c>
      <c r="C5" s="65">
        <v>3</v>
      </c>
      <c r="D5" s="65">
        <v>4</v>
      </c>
      <c r="E5" s="65">
        <v>5</v>
      </c>
      <c r="F5" s="66">
        <v>6</v>
      </c>
      <c r="G5" s="65">
        <v>7</v>
      </c>
      <c r="H5" s="66">
        <v>8</v>
      </c>
      <c r="I5" s="66">
        <v>9</v>
      </c>
      <c r="J5" s="65">
        <v>10</v>
      </c>
    </row>
    <row r="6" ht="42" customHeight="1" spans="1:10">
      <c r="A6" s="30"/>
      <c r="B6" s="67"/>
      <c r="C6" s="67"/>
      <c r="D6" s="67"/>
      <c r="E6" s="54"/>
      <c r="F6" s="68"/>
      <c r="G6" s="54"/>
      <c r="H6" s="68"/>
      <c r="I6" s="68"/>
      <c r="J6" s="54"/>
    </row>
    <row r="7" ht="42" customHeight="1" spans="1:10">
      <c r="A7" s="30"/>
      <c r="B7" s="20"/>
      <c r="C7" s="20"/>
      <c r="D7" s="20"/>
      <c r="E7" s="30"/>
      <c r="F7" s="20"/>
      <c r="G7" s="30"/>
      <c r="H7" s="20"/>
      <c r="I7" s="20"/>
      <c r="J7" s="30"/>
    </row>
    <row r="8" customHeight="1" spans="1:10">
      <c r="A8" t="s">
        <v>315</v>
      </c>
    </row>
  </sheetData>
  <mergeCells count="2">
    <mergeCell ref="A2:J2"/>
    <mergeCell ref="A3:H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I9"/>
  <sheetViews>
    <sheetView showZeros="0" workbookViewId="0">
      <selection activeCell="A9" sqref="A9"/>
    </sheetView>
  </sheetViews>
  <sheetFormatPr defaultColWidth="10.425" defaultRowHeight="14.25" customHeight="1"/>
  <cols>
    <col min="1" max="3" width="33.7083333333333" customWidth="1"/>
    <col min="4" max="4" width="45.575" customWidth="1"/>
    <col min="5" max="5" width="27.575" customWidth="1"/>
    <col min="6" max="6" width="21.7083333333333" customWidth="1"/>
    <col min="7" max="9" width="26.2833333333333" customWidth="1"/>
  </cols>
  <sheetData>
    <row r="1" customHeight="1" spans="1:9">
      <c r="A1" s="37" t="s">
        <v>359</v>
      </c>
      <c r="B1" s="38"/>
      <c r="C1" s="38"/>
      <c r="D1" s="39"/>
      <c r="E1" s="39"/>
      <c r="F1" s="39"/>
      <c r="G1" s="38"/>
      <c r="H1" s="38"/>
      <c r="I1" s="39"/>
    </row>
    <row r="2" ht="41.25" customHeight="1" spans="1:9">
      <c r="A2" s="40" t="str">
        <f>"2026"&amp;"年新增资产配置预算表"</f>
        <v>2026年新增资产配置预算表</v>
      </c>
      <c r="B2" s="41"/>
      <c r="C2" s="41"/>
      <c r="D2" s="42"/>
      <c r="E2" s="42"/>
      <c r="F2" s="42"/>
      <c r="G2" s="41"/>
      <c r="H2" s="41"/>
      <c r="I2" s="42"/>
    </row>
    <row r="3" customHeight="1" spans="1:9">
      <c r="A3" s="43" t="str">
        <f>"单位名称："&amp;"寻甸回族彝族自治县妇幼健康服务中心"</f>
        <v>单位名称：寻甸回族彝族自治县妇幼健康服务中心</v>
      </c>
      <c r="B3" s="44"/>
      <c r="C3" s="44"/>
      <c r="D3" s="45"/>
      <c r="F3" s="42"/>
      <c r="G3" s="41"/>
      <c r="H3" s="41"/>
      <c r="I3" s="46" t="s">
        <v>1</v>
      </c>
    </row>
    <row r="4" ht="28.5" customHeight="1" spans="1:9">
      <c r="A4" s="47" t="s">
        <v>178</v>
      </c>
      <c r="B4" s="48" t="s">
        <v>179</v>
      </c>
      <c r="C4" s="49" t="s">
        <v>360</v>
      </c>
      <c r="D4" s="47" t="s">
        <v>361</v>
      </c>
      <c r="E4" s="47" t="s">
        <v>362</v>
      </c>
      <c r="F4" s="47" t="s">
        <v>363</v>
      </c>
      <c r="G4" s="48" t="s">
        <v>364</v>
      </c>
      <c r="H4" s="29"/>
      <c r="I4" s="47"/>
    </row>
    <row r="5" ht="21" customHeight="1" spans="1:9">
      <c r="A5" s="49"/>
      <c r="B5" s="50"/>
      <c r="C5" s="50"/>
      <c r="D5" s="51"/>
      <c r="E5" s="50"/>
      <c r="F5" s="50"/>
      <c r="G5" s="48" t="s">
        <v>321</v>
      </c>
      <c r="H5" s="48" t="s">
        <v>365</v>
      </c>
      <c r="I5" s="48" t="s">
        <v>366</v>
      </c>
    </row>
    <row r="6" ht="17.25" customHeight="1" spans="1:9">
      <c r="A6" s="52" t="s">
        <v>82</v>
      </c>
      <c r="B6" s="53" t="s">
        <v>83</v>
      </c>
      <c r="C6" s="52" t="s">
        <v>84</v>
      </c>
      <c r="D6" s="54" t="s">
        <v>85</v>
      </c>
      <c r="E6" s="52" t="s">
        <v>86</v>
      </c>
      <c r="F6" s="53" t="s">
        <v>87</v>
      </c>
      <c r="G6" s="55" t="s">
        <v>88</v>
      </c>
      <c r="H6" s="54" t="s">
        <v>89</v>
      </c>
      <c r="I6" s="54">
        <v>9</v>
      </c>
    </row>
    <row r="7" ht="19.5" customHeight="1" spans="1:9">
      <c r="A7" s="56"/>
      <c r="B7" s="33"/>
      <c r="C7" s="33"/>
      <c r="D7" s="30"/>
      <c r="E7" s="20"/>
      <c r="F7" s="55"/>
      <c r="G7" s="57"/>
      <c r="H7" s="58"/>
      <c r="I7" s="58"/>
    </row>
    <row r="8" ht="19.5" customHeight="1" spans="1:9">
      <c r="A8" s="59" t="s">
        <v>55</v>
      </c>
      <c r="B8" s="60"/>
      <c r="C8" s="60"/>
      <c r="D8" s="61"/>
      <c r="E8" s="62"/>
      <c r="F8" s="62"/>
      <c r="G8" s="57"/>
      <c r="H8" s="58"/>
      <c r="I8" s="58"/>
    </row>
    <row r="9" customHeight="1" spans="1:9">
      <c r="A9" t="s">
        <v>315</v>
      </c>
    </row>
  </sheetData>
  <mergeCells count="11">
    <mergeCell ref="A1:I1"/>
    <mergeCell ref="A2:I2"/>
    <mergeCell ref="A3:C3"/>
    <mergeCell ref="G4:I4"/>
    <mergeCell ref="A8:F8"/>
    <mergeCell ref="A4:A5"/>
    <mergeCell ref="B4:B5"/>
    <mergeCell ref="C4:C5"/>
    <mergeCell ref="D4:D5"/>
    <mergeCell ref="E4:E5"/>
    <mergeCell ref="F4:F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1"/>
  <sheetViews>
    <sheetView showZeros="0" workbookViewId="0">
      <selection activeCell="A11" sqref="A11"/>
    </sheetView>
  </sheetViews>
  <sheetFormatPr defaultColWidth="9.14166666666667" defaultRowHeight="14.25" customHeight="1"/>
  <cols>
    <col min="1" max="1" width="19.2833333333333" customWidth="1"/>
    <col min="2" max="2" width="33.85" customWidth="1"/>
    <col min="3" max="3" width="23.85" customWidth="1"/>
    <col min="4" max="4" width="11.1416666666667" customWidth="1"/>
    <col min="5" max="5" width="17.7083333333333" customWidth="1"/>
    <col min="6" max="6" width="9.85" customWidth="1"/>
    <col min="7" max="7" width="17.7083333333333" customWidth="1"/>
    <col min="8" max="11" width="23.1416666666667" customWidth="1"/>
  </cols>
  <sheetData>
    <row r="1" customHeight="1" spans="1:11">
      <c r="D1" s="1"/>
      <c r="E1" s="1"/>
      <c r="F1" s="1"/>
      <c r="G1" s="1"/>
      <c r="K1" s="2" t="s">
        <v>367</v>
      </c>
    </row>
    <row r="2" ht="41.25" customHeight="1" spans="1:11">
      <c r="A2" s="3" t="str">
        <f>"2026"&amp;"年上级转移支付补助项目支出预算表"</f>
        <v>2026年上级转移支付补助项目支出预算表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3.5" customHeight="1" spans="1:11">
      <c r="A3" s="4" t="str">
        <f>"单位名称："&amp;"寻甸回族彝族自治县妇幼健康服务中心"</f>
        <v>单位名称：寻甸回族彝族自治县妇幼健康服务中心</v>
      </c>
      <c r="B3" s="5"/>
      <c r="C3" s="5"/>
      <c r="D3" s="5"/>
      <c r="E3" s="5"/>
      <c r="F3" s="5"/>
      <c r="G3" s="5"/>
      <c r="H3" s="6"/>
      <c r="I3" s="6"/>
      <c r="J3" s="6"/>
      <c r="K3" s="7" t="s">
        <v>1</v>
      </c>
    </row>
    <row r="4" ht="21.75" customHeight="1" spans="1:11">
      <c r="A4" s="8" t="s">
        <v>247</v>
      </c>
      <c r="B4" s="8" t="s">
        <v>181</v>
      </c>
      <c r="C4" s="8" t="s">
        <v>248</v>
      </c>
      <c r="D4" s="9" t="s">
        <v>182</v>
      </c>
      <c r="E4" s="9" t="s">
        <v>183</v>
      </c>
      <c r="F4" s="9" t="s">
        <v>249</v>
      </c>
      <c r="G4" s="9" t="s">
        <v>250</v>
      </c>
      <c r="H4" s="27" t="s">
        <v>55</v>
      </c>
      <c r="I4" s="10" t="s">
        <v>368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8"/>
      <c r="I5" s="9" t="s">
        <v>58</v>
      </c>
      <c r="J5" s="9" t="s">
        <v>59</v>
      </c>
      <c r="K5" s="9" t="s">
        <v>60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57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9">
        <v>10</v>
      </c>
      <c r="K7" s="29">
        <v>11</v>
      </c>
    </row>
    <row r="8" ht="18.75" customHeight="1" spans="1:11">
      <c r="A8" s="30"/>
      <c r="B8" s="20"/>
      <c r="C8" s="30"/>
      <c r="D8" s="30"/>
      <c r="E8" s="30"/>
      <c r="F8" s="30"/>
      <c r="G8" s="30"/>
      <c r="H8" s="31"/>
      <c r="I8" s="32"/>
      <c r="J8" s="32"/>
      <c r="K8" s="31"/>
    </row>
    <row r="9" ht="18.75" customHeight="1" spans="1:11">
      <c r="A9" s="33"/>
      <c r="B9" s="20"/>
      <c r="C9" s="20"/>
      <c r="D9" s="20"/>
      <c r="E9" s="20"/>
      <c r="F9" s="20"/>
      <c r="G9" s="20"/>
      <c r="H9" s="22"/>
      <c r="I9" s="22"/>
      <c r="J9" s="22"/>
      <c r="K9" s="31"/>
    </row>
    <row r="10" ht="18.75" customHeight="1" spans="1:11">
      <c r="A10" s="34" t="s">
        <v>169</v>
      </c>
      <c r="B10" s="35"/>
      <c r="C10" s="35"/>
      <c r="D10" s="35"/>
      <c r="E10" s="35"/>
      <c r="F10" s="35"/>
      <c r="G10" s="36"/>
      <c r="H10" s="22"/>
      <c r="I10" s="22"/>
      <c r="J10" s="22"/>
      <c r="K10" s="31"/>
    </row>
    <row r="11" customHeight="1" spans="1:11">
      <c r="A11" t="s">
        <v>315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1"/>
  <sheetViews>
    <sheetView showZeros="0" topLeftCell="B1" workbookViewId="0">
      <selection activeCell="A1" sqref="A1"/>
    </sheetView>
  </sheetViews>
  <sheetFormatPr defaultColWidth="9.14166666666667" defaultRowHeight="14.25" customHeight="1" outlineLevelCol="6"/>
  <cols>
    <col min="1" max="1" width="35.2833333333333" customWidth="1"/>
    <col min="2" max="4" width="28" customWidth="1"/>
    <col min="5" max="7" width="23.85" customWidth="1"/>
  </cols>
  <sheetData>
    <row r="1" ht="13.5" customHeight="1" spans="1:7">
      <c r="D1" s="1"/>
      <c r="G1" s="2" t="s">
        <v>369</v>
      </c>
    </row>
    <row r="2" ht="41.25" customHeight="1" spans="1:7">
      <c r="A2" s="3" t="str">
        <f>"2026"&amp;"年部门项目中期规划预算表"</f>
        <v>2026年部门项目中期规划预算表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"单位名称："&amp;"寻甸回族彝族自治县妇幼健康服务中心"</f>
        <v>单位名称：寻甸回族彝族自治县妇幼健康服务中心</v>
      </c>
      <c r="B3" s="5"/>
      <c r="C3" s="5"/>
      <c r="D3" s="5"/>
      <c r="E3" s="6"/>
      <c r="F3" s="6"/>
      <c r="G3" s="7" t="s">
        <v>1</v>
      </c>
    </row>
    <row r="4" ht="21.75" customHeight="1" spans="1:7">
      <c r="A4" s="8" t="s">
        <v>248</v>
      </c>
      <c r="B4" s="8" t="s">
        <v>247</v>
      </c>
      <c r="C4" s="8" t="s">
        <v>181</v>
      </c>
      <c r="D4" s="9" t="s">
        <v>370</v>
      </c>
      <c r="E4" s="10" t="s">
        <v>58</v>
      </c>
      <c r="F4" s="11"/>
      <c r="G4" s="12"/>
    </row>
    <row r="5" ht="21.75" customHeight="1" spans="1:7">
      <c r="A5" s="13"/>
      <c r="B5" s="13"/>
      <c r="C5" s="13"/>
      <c r="D5" s="14"/>
      <c r="E5" s="15" t="str">
        <f>"2026"&amp;"年"</f>
        <v>2026年</v>
      </c>
      <c r="F5" s="9" t="str">
        <f>("2026"+1)&amp;"年"</f>
        <v>2027年</v>
      </c>
      <c r="G5" s="9" t="str">
        <f>("2026"+2)&amp;"年"</f>
        <v>2028年</v>
      </c>
    </row>
    <row r="6" ht="40.5" customHeight="1" spans="1:7">
      <c r="A6" s="16"/>
      <c r="B6" s="16"/>
      <c r="C6" s="16"/>
      <c r="D6" s="17"/>
      <c r="E6" s="18"/>
      <c r="F6" s="17" t="s">
        <v>57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17.25" customHeight="1" spans="1:7">
      <c r="A8" s="20" t="s">
        <v>70</v>
      </c>
      <c r="B8" s="21"/>
      <c r="C8" s="21"/>
      <c r="D8" s="20"/>
      <c r="E8" s="22">
        <v>495000</v>
      </c>
      <c r="F8" s="22"/>
      <c r="G8" s="22"/>
    </row>
    <row r="9" ht="18.75" customHeight="1" spans="1:7">
      <c r="A9" s="20"/>
      <c r="B9" s="20" t="s">
        <v>371</v>
      </c>
      <c r="C9" s="20" t="s">
        <v>255</v>
      </c>
      <c r="D9" s="20" t="s">
        <v>372</v>
      </c>
      <c r="E9" s="22">
        <v>10000</v>
      </c>
      <c r="F9" s="22"/>
      <c r="G9" s="22"/>
    </row>
    <row r="10" ht="18.75" customHeight="1" spans="1:7">
      <c r="A10" s="23"/>
      <c r="B10" s="20" t="s">
        <v>373</v>
      </c>
      <c r="C10" s="20" t="s">
        <v>275</v>
      </c>
      <c r="D10" s="20" t="s">
        <v>372</v>
      </c>
      <c r="E10" s="22">
        <v>485000</v>
      </c>
      <c r="F10" s="22"/>
      <c r="G10" s="22"/>
    </row>
    <row r="11" ht="18.75" customHeight="1" spans="1:7">
      <c r="A11" s="24" t="s">
        <v>55</v>
      </c>
      <c r="B11" s="25" t="s">
        <v>374</v>
      </c>
      <c r="C11" s="25"/>
      <c r="D11" s="26"/>
      <c r="E11" s="22">
        <v>495000</v>
      </c>
      <c r="F11" s="22"/>
      <c r="G11" s="22"/>
    </row>
  </sheetData>
  <mergeCells count="11">
    <mergeCell ref="A2:G2"/>
    <mergeCell ref="A3:D3"/>
    <mergeCell ref="E4:G4"/>
    <mergeCell ref="A11:D11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9"/>
  <sheetViews>
    <sheetView showGridLines="0" showZeros="0" workbookViewId="0">
      <selection activeCell="A1" sqref="A1:S1"/>
    </sheetView>
  </sheetViews>
  <sheetFormatPr defaultColWidth="8.575" defaultRowHeight="12.75" customHeight="1"/>
  <cols>
    <col min="1" max="1" width="15.8916666666667" customWidth="1"/>
    <col min="2" max="2" width="35" customWidth="1"/>
    <col min="3" max="19" width="22" customWidth="1"/>
  </cols>
  <sheetData>
    <row r="1" ht="17.25" customHeight="1" spans="1:19">
      <c r="A1" s="46" t="s">
        <v>52</v>
      </c>
    </row>
    <row r="2" ht="41.25" customHeight="1" spans="1:19">
      <c r="A2" s="40" t="str">
        <f>"2026"&amp;"年部门收入预算表"</f>
        <v>2026年部门收入预算表</v>
      </c>
    </row>
    <row r="3" ht="17.25" customHeight="1" spans="1:19">
      <c r="A3" s="43" t="str">
        <f>"单位名称："&amp;"寻甸回族彝族自治县妇幼健康服务中心"</f>
        <v>单位名称：寻甸回族彝族自治县妇幼健康服务中心</v>
      </c>
      <c r="S3" s="45" t="s">
        <v>1</v>
      </c>
    </row>
    <row r="4" ht="21.75" customHeight="1" spans="1:19">
      <c r="A4" s="182" t="s">
        <v>53</v>
      </c>
      <c r="B4" s="183" t="s">
        <v>54</v>
      </c>
      <c r="C4" s="183" t="s">
        <v>55</v>
      </c>
      <c r="D4" s="184" t="s">
        <v>56</v>
      </c>
      <c r="E4" s="184"/>
      <c r="F4" s="184"/>
      <c r="G4" s="184"/>
      <c r="H4" s="184"/>
      <c r="I4" s="131"/>
      <c r="J4" s="184"/>
      <c r="K4" s="184"/>
      <c r="L4" s="184"/>
      <c r="M4" s="184"/>
      <c r="N4" s="185"/>
      <c r="O4" s="184" t="s">
        <v>45</v>
      </c>
      <c r="P4" s="184"/>
      <c r="Q4" s="184"/>
      <c r="R4" s="184"/>
      <c r="S4" s="185"/>
    </row>
    <row r="5" ht="27" customHeight="1" spans="1:19">
      <c r="A5" s="186"/>
      <c r="B5" s="187"/>
      <c r="C5" s="187"/>
      <c r="D5" s="187" t="s">
        <v>57</v>
      </c>
      <c r="E5" s="187" t="s">
        <v>58</v>
      </c>
      <c r="F5" s="187" t="s">
        <v>59</v>
      </c>
      <c r="G5" s="187" t="s">
        <v>60</v>
      </c>
      <c r="H5" s="187" t="s">
        <v>61</v>
      </c>
      <c r="I5" s="188" t="s">
        <v>62</v>
      </c>
      <c r="J5" s="189"/>
      <c r="K5" s="189"/>
      <c r="L5" s="189"/>
      <c r="M5" s="189"/>
      <c r="N5" s="190"/>
      <c r="O5" s="187" t="s">
        <v>57</v>
      </c>
      <c r="P5" s="187" t="s">
        <v>58</v>
      </c>
      <c r="Q5" s="187" t="s">
        <v>59</v>
      </c>
      <c r="R5" s="187" t="s">
        <v>60</v>
      </c>
      <c r="S5" s="187" t="s">
        <v>63</v>
      </c>
    </row>
    <row r="6" ht="30" customHeight="1" spans="1:19">
      <c r="A6" s="191"/>
      <c r="B6" s="108"/>
      <c r="C6" s="114"/>
      <c r="D6" s="114"/>
      <c r="E6" s="114"/>
      <c r="F6" s="114"/>
      <c r="G6" s="114"/>
      <c r="H6" s="114"/>
      <c r="I6" s="68" t="s">
        <v>57</v>
      </c>
      <c r="J6" s="190" t="s">
        <v>64</v>
      </c>
      <c r="K6" s="190" t="s">
        <v>65</v>
      </c>
      <c r="L6" s="190" t="s">
        <v>66</v>
      </c>
      <c r="M6" s="190" t="s">
        <v>67</v>
      </c>
      <c r="N6" s="190" t="s">
        <v>68</v>
      </c>
      <c r="O6" s="192"/>
      <c r="P6" s="192"/>
      <c r="Q6" s="192"/>
      <c r="R6" s="192"/>
      <c r="S6" s="114"/>
    </row>
    <row r="7" ht="15" customHeight="1" spans="1:19">
      <c r="A7" s="193">
        <v>1</v>
      </c>
      <c r="B7" s="193">
        <v>2</v>
      </c>
      <c r="C7" s="193">
        <v>3</v>
      </c>
      <c r="D7" s="193">
        <v>4</v>
      </c>
      <c r="E7" s="193">
        <v>5</v>
      </c>
      <c r="F7" s="193">
        <v>6</v>
      </c>
      <c r="G7" s="193">
        <v>7</v>
      </c>
      <c r="H7" s="193">
        <v>8</v>
      </c>
      <c r="I7" s="68">
        <v>9</v>
      </c>
      <c r="J7" s="193">
        <v>10</v>
      </c>
      <c r="K7" s="193">
        <v>11</v>
      </c>
      <c r="L7" s="193">
        <v>12</v>
      </c>
      <c r="M7" s="193">
        <v>13</v>
      </c>
      <c r="N7" s="193">
        <v>14</v>
      </c>
      <c r="O7" s="193">
        <v>15</v>
      </c>
      <c r="P7" s="193">
        <v>16</v>
      </c>
      <c r="Q7" s="193">
        <v>17</v>
      </c>
      <c r="R7" s="193">
        <v>18</v>
      </c>
      <c r="S7" s="193">
        <v>19</v>
      </c>
    </row>
    <row r="8" ht="18" customHeight="1" spans="1:19">
      <c r="A8" s="20" t="s">
        <v>69</v>
      </c>
      <c r="B8" s="20" t="s">
        <v>70</v>
      </c>
      <c r="C8" s="104">
        <v>13031204.19</v>
      </c>
      <c r="D8" s="80">
        <v>9804851.87</v>
      </c>
      <c r="E8" s="80">
        <v>9804851.87</v>
      </c>
      <c r="F8" s="80"/>
      <c r="G8" s="80"/>
      <c r="H8" s="80"/>
      <c r="I8" s="80"/>
      <c r="J8" s="80"/>
      <c r="K8" s="80"/>
      <c r="L8" s="80"/>
      <c r="M8" s="80"/>
      <c r="N8" s="80"/>
      <c r="O8" s="80">
        <v>3226352.32</v>
      </c>
      <c r="P8" s="80">
        <v>3226352.32</v>
      </c>
      <c r="Q8" s="80"/>
      <c r="R8" s="80"/>
      <c r="S8" s="80"/>
    </row>
    <row r="9" ht="18" customHeight="1" spans="1:19">
      <c r="A9" s="49" t="s">
        <v>55</v>
      </c>
      <c r="B9" s="194"/>
      <c r="C9" s="80">
        <v>13031204.19</v>
      </c>
      <c r="D9" s="80">
        <v>9804851.87</v>
      </c>
      <c r="E9" s="80">
        <v>9804851.87</v>
      </c>
      <c r="F9" s="80"/>
      <c r="G9" s="80"/>
      <c r="H9" s="80"/>
      <c r="I9" s="80"/>
      <c r="J9" s="80"/>
      <c r="K9" s="80"/>
      <c r="L9" s="80"/>
      <c r="M9" s="80"/>
      <c r="N9" s="80"/>
      <c r="O9" s="80">
        <v>3226352.32</v>
      </c>
      <c r="P9" s="80">
        <v>3226352.32</v>
      </c>
      <c r="Q9" s="80"/>
      <c r="R9" s="80"/>
      <c r="S9" s="80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4"/>
  <sheetViews>
    <sheetView showGridLines="0" showZeros="0" topLeftCell="A5" workbookViewId="0">
      <selection activeCell="F18" sqref="F18"/>
    </sheetView>
  </sheetViews>
  <sheetFormatPr defaultColWidth="8.575" defaultRowHeight="12.75" customHeight="1"/>
  <cols>
    <col min="1" max="1" width="14.2833333333333" customWidth="1"/>
    <col min="2" max="2" width="37.575" customWidth="1"/>
    <col min="3" max="8" width="24.575" customWidth="1"/>
    <col min="9" max="9" width="26.7083333333333" customWidth="1"/>
    <col min="10" max="11" width="24.425" customWidth="1"/>
    <col min="12" max="15" width="24.575" customWidth="1"/>
  </cols>
  <sheetData>
    <row r="1" ht="17.25" customHeight="1" spans="1:15">
      <c r="A1" s="45" t="s">
        <v>71</v>
      </c>
    </row>
    <row r="2" ht="41.25" customHeight="1" spans="1:15">
      <c r="A2" s="40" t="str">
        <f>"2026"&amp;"年部门支出预算表"</f>
        <v>2026年部门支出预算表</v>
      </c>
    </row>
    <row r="3" ht="17.25" customHeight="1" spans="1:15">
      <c r="A3" s="43" t="str">
        <f>"单位名称："&amp;"寻甸回族彝族自治县妇幼健康服务中心"</f>
        <v>单位名称：寻甸回族彝族自治县妇幼健康服务中心</v>
      </c>
      <c r="O3" s="45" t="s">
        <v>1</v>
      </c>
    </row>
    <row r="4" ht="27" customHeight="1" spans="1:15">
      <c r="A4" s="168" t="s">
        <v>72</v>
      </c>
      <c r="B4" s="168" t="s">
        <v>73</v>
      </c>
      <c r="C4" s="168" t="s">
        <v>55</v>
      </c>
      <c r="D4" s="169" t="s">
        <v>58</v>
      </c>
      <c r="E4" s="170"/>
      <c r="F4" s="171"/>
      <c r="G4" s="172" t="s">
        <v>59</v>
      </c>
      <c r="H4" s="172" t="s">
        <v>60</v>
      </c>
      <c r="I4" s="172" t="s">
        <v>74</v>
      </c>
      <c r="J4" s="169" t="s">
        <v>62</v>
      </c>
      <c r="K4" s="170"/>
      <c r="L4" s="170"/>
      <c r="M4" s="170"/>
      <c r="N4" s="173"/>
      <c r="O4" s="174"/>
    </row>
    <row r="5" ht="42" customHeight="1" spans="1:15">
      <c r="A5" s="175"/>
      <c r="B5" s="175"/>
      <c r="C5" s="176"/>
      <c r="D5" s="177" t="s">
        <v>57</v>
      </c>
      <c r="E5" s="177" t="s">
        <v>75</v>
      </c>
      <c r="F5" s="177" t="s">
        <v>76</v>
      </c>
      <c r="G5" s="176"/>
      <c r="H5" s="176"/>
      <c r="I5" s="178"/>
      <c r="J5" s="177" t="s">
        <v>57</v>
      </c>
      <c r="K5" s="162" t="s">
        <v>77</v>
      </c>
      <c r="L5" s="162" t="s">
        <v>78</v>
      </c>
      <c r="M5" s="162" t="s">
        <v>79</v>
      </c>
      <c r="N5" s="162" t="s">
        <v>80</v>
      </c>
      <c r="O5" s="162" t="s">
        <v>81</v>
      </c>
    </row>
    <row r="6" ht="18" customHeight="1" spans="1:15">
      <c r="A6" s="52" t="s">
        <v>82</v>
      </c>
      <c r="B6" s="52" t="s">
        <v>83</v>
      </c>
      <c r="C6" s="52" t="s">
        <v>84</v>
      </c>
      <c r="D6" s="55" t="s">
        <v>85</v>
      </c>
      <c r="E6" s="55" t="s">
        <v>86</v>
      </c>
      <c r="F6" s="55" t="s">
        <v>87</v>
      </c>
      <c r="G6" s="55" t="s">
        <v>88</v>
      </c>
      <c r="H6" s="55" t="s">
        <v>89</v>
      </c>
      <c r="I6" s="55" t="s">
        <v>90</v>
      </c>
      <c r="J6" s="55" t="s">
        <v>91</v>
      </c>
      <c r="K6" s="55" t="s">
        <v>92</v>
      </c>
      <c r="L6" s="55" t="s">
        <v>93</v>
      </c>
      <c r="M6" s="55" t="s">
        <v>94</v>
      </c>
      <c r="N6" s="52" t="s">
        <v>95</v>
      </c>
      <c r="O6" s="55" t="s">
        <v>96</v>
      </c>
    </row>
    <row r="7" ht="21" customHeight="1" spans="1:15">
      <c r="A7" s="56" t="s">
        <v>97</v>
      </c>
      <c r="B7" s="56" t="s">
        <v>98</v>
      </c>
      <c r="C7" s="80">
        <v>1206821.45</v>
      </c>
      <c r="D7" s="80">
        <v>1206821.45</v>
      </c>
      <c r="E7" s="80">
        <v>1206821.45</v>
      </c>
      <c r="F7" s="80"/>
      <c r="G7" s="80"/>
      <c r="H7" s="80"/>
      <c r="I7" s="80"/>
      <c r="J7" s="80"/>
      <c r="K7" s="80"/>
      <c r="L7" s="80"/>
      <c r="M7" s="80"/>
      <c r="N7" s="80"/>
      <c r="O7" s="80"/>
    </row>
    <row r="8" ht="21" customHeight="1" spans="1:15">
      <c r="A8" s="179" t="s">
        <v>99</v>
      </c>
      <c r="B8" s="179" t="s">
        <v>100</v>
      </c>
      <c r="C8" s="80">
        <v>1206821.45</v>
      </c>
      <c r="D8" s="80">
        <v>1206821.45</v>
      </c>
      <c r="E8" s="80">
        <v>1206821.45</v>
      </c>
      <c r="F8" s="80"/>
      <c r="G8" s="80"/>
      <c r="H8" s="80"/>
      <c r="I8" s="80"/>
      <c r="J8" s="80"/>
      <c r="K8" s="80"/>
      <c r="L8" s="80"/>
      <c r="M8" s="80"/>
      <c r="N8" s="80"/>
      <c r="O8" s="80"/>
    </row>
    <row r="9" ht="21" customHeight="1" spans="1:15">
      <c r="A9" s="180" t="s">
        <v>101</v>
      </c>
      <c r="B9" s="180" t="s">
        <v>102</v>
      </c>
      <c r="C9" s="80">
        <v>900</v>
      </c>
      <c r="D9" s="80">
        <v>900</v>
      </c>
      <c r="E9" s="80">
        <v>900</v>
      </c>
      <c r="F9" s="80"/>
      <c r="G9" s="80"/>
      <c r="H9" s="80"/>
      <c r="I9" s="80"/>
      <c r="J9" s="80"/>
      <c r="K9" s="80"/>
      <c r="L9" s="80"/>
      <c r="M9" s="80"/>
      <c r="N9" s="80"/>
      <c r="O9" s="80"/>
    </row>
    <row r="10" ht="21" customHeight="1" spans="1:15">
      <c r="A10" s="180" t="s">
        <v>103</v>
      </c>
      <c r="B10" s="180" t="s">
        <v>104</v>
      </c>
      <c r="C10" s="80">
        <v>987921.45</v>
      </c>
      <c r="D10" s="80">
        <v>987921.45</v>
      </c>
      <c r="E10" s="80">
        <v>987921.45</v>
      </c>
      <c r="F10" s="80"/>
      <c r="G10" s="80"/>
      <c r="H10" s="80"/>
      <c r="I10" s="80"/>
      <c r="J10" s="80"/>
      <c r="K10" s="80"/>
      <c r="L10" s="80"/>
      <c r="M10" s="80"/>
      <c r="N10" s="80"/>
      <c r="O10" s="80"/>
    </row>
    <row r="11" ht="21" customHeight="1" spans="1:15">
      <c r="A11" s="180" t="s">
        <v>105</v>
      </c>
      <c r="B11" s="180" t="s">
        <v>106</v>
      </c>
      <c r="C11" s="80">
        <v>200000</v>
      </c>
      <c r="D11" s="80">
        <v>200000</v>
      </c>
      <c r="E11" s="80">
        <v>200000</v>
      </c>
      <c r="F11" s="80"/>
      <c r="G11" s="80"/>
      <c r="H11" s="80"/>
      <c r="I11" s="80"/>
      <c r="J11" s="80"/>
      <c r="K11" s="80"/>
      <c r="L11" s="80"/>
      <c r="M11" s="80"/>
      <c r="N11" s="80"/>
      <c r="O11" s="80"/>
    </row>
    <row r="12" ht="21" customHeight="1" spans="1:15">
      <c r="A12" s="180" t="s">
        <v>107</v>
      </c>
      <c r="B12" s="180" t="s">
        <v>108</v>
      </c>
      <c r="C12" s="80">
        <v>18000</v>
      </c>
      <c r="D12" s="80">
        <v>18000</v>
      </c>
      <c r="E12" s="80">
        <v>18000</v>
      </c>
      <c r="F12" s="80"/>
      <c r="G12" s="80"/>
      <c r="H12" s="80"/>
      <c r="I12" s="80"/>
      <c r="J12" s="80"/>
      <c r="K12" s="80"/>
      <c r="L12" s="80"/>
      <c r="M12" s="80"/>
      <c r="N12" s="80"/>
      <c r="O12" s="80"/>
    </row>
    <row r="13" ht="21" customHeight="1" spans="1:15">
      <c r="A13" s="56" t="s">
        <v>109</v>
      </c>
      <c r="B13" s="56" t="s">
        <v>110</v>
      </c>
      <c r="C13" s="80">
        <v>11083441.66</v>
      </c>
      <c r="D13" s="80">
        <v>11083441.66</v>
      </c>
      <c r="E13" s="80">
        <v>7362089.34</v>
      </c>
      <c r="F13" s="80">
        <v>3721352.32</v>
      </c>
      <c r="G13" s="80"/>
      <c r="H13" s="80"/>
      <c r="I13" s="80"/>
      <c r="J13" s="80"/>
      <c r="K13" s="80"/>
      <c r="L13" s="80"/>
      <c r="M13" s="80"/>
      <c r="N13" s="80"/>
      <c r="O13" s="80"/>
    </row>
    <row r="14" ht="21" customHeight="1" spans="1:15">
      <c r="A14" s="179" t="s">
        <v>111</v>
      </c>
      <c r="B14" s="179" t="s">
        <v>112</v>
      </c>
      <c r="C14" s="80">
        <v>10194758.32</v>
      </c>
      <c r="D14" s="80">
        <v>10194758.32</v>
      </c>
      <c r="E14" s="80">
        <v>6473406</v>
      </c>
      <c r="F14" s="80">
        <v>3721352.32</v>
      </c>
      <c r="G14" s="80"/>
      <c r="H14" s="80"/>
      <c r="I14" s="80"/>
      <c r="J14" s="80"/>
      <c r="K14" s="80"/>
      <c r="L14" s="80"/>
      <c r="M14" s="80"/>
      <c r="N14" s="80"/>
      <c r="O14" s="80"/>
    </row>
    <row r="15" ht="21" customHeight="1" spans="1:15">
      <c r="A15" s="180" t="s">
        <v>113</v>
      </c>
      <c r="B15" s="180" t="s">
        <v>114</v>
      </c>
      <c r="C15" s="80">
        <v>6968406</v>
      </c>
      <c r="D15" s="80">
        <v>6968406</v>
      </c>
      <c r="E15" s="80">
        <v>6473406</v>
      </c>
      <c r="F15" s="80">
        <v>495000</v>
      </c>
      <c r="G15" s="80"/>
      <c r="H15" s="80"/>
      <c r="I15" s="80"/>
      <c r="J15" s="80"/>
      <c r="K15" s="80"/>
      <c r="L15" s="80"/>
      <c r="M15" s="80"/>
      <c r="N15" s="80"/>
      <c r="O15" s="80"/>
    </row>
    <row r="16" ht="21" customHeight="1" spans="1:15">
      <c r="A16" s="180" t="s">
        <v>115</v>
      </c>
      <c r="B16" s="180" t="s">
        <v>116</v>
      </c>
      <c r="C16" s="80">
        <v>3226352.32</v>
      </c>
      <c r="D16" s="80">
        <v>3226352.32</v>
      </c>
      <c r="E16" s="80"/>
      <c r="F16" s="80">
        <v>3226352.32</v>
      </c>
      <c r="G16" s="80"/>
      <c r="H16" s="80"/>
      <c r="I16" s="80"/>
      <c r="J16" s="80"/>
      <c r="K16" s="80"/>
      <c r="L16" s="80"/>
      <c r="M16" s="80"/>
      <c r="N16" s="80"/>
      <c r="O16" s="80"/>
    </row>
    <row r="17" ht="21" customHeight="1" spans="1:15">
      <c r="A17" s="179" t="s">
        <v>117</v>
      </c>
      <c r="B17" s="179" t="s">
        <v>118</v>
      </c>
      <c r="C17" s="80">
        <v>888683.34</v>
      </c>
      <c r="D17" s="80">
        <v>888683.34</v>
      </c>
      <c r="E17" s="80">
        <v>888683.34</v>
      </c>
      <c r="F17" s="80"/>
      <c r="G17" s="80"/>
      <c r="H17" s="80"/>
      <c r="I17" s="80"/>
      <c r="J17" s="80"/>
      <c r="K17" s="80"/>
      <c r="L17" s="80"/>
      <c r="M17" s="80"/>
      <c r="N17" s="80"/>
      <c r="O17" s="80"/>
    </row>
    <row r="18" ht="21" customHeight="1" spans="1:15">
      <c r="A18" s="180" t="s">
        <v>119</v>
      </c>
      <c r="B18" s="180" t="s">
        <v>120</v>
      </c>
      <c r="C18" s="80">
        <v>568033.19</v>
      </c>
      <c r="D18" s="80">
        <v>568033.19</v>
      </c>
      <c r="E18" s="80">
        <v>568033.19</v>
      </c>
      <c r="F18" s="80"/>
      <c r="G18" s="80"/>
      <c r="H18" s="80"/>
      <c r="I18" s="80"/>
      <c r="J18" s="80"/>
      <c r="K18" s="80"/>
      <c r="L18" s="80"/>
      <c r="M18" s="80"/>
      <c r="N18" s="80"/>
      <c r="O18" s="80"/>
    </row>
    <row r="19" ht="21" customHeight="1" spans="1:15">
      <c r="A19" s="180" t="s">
        <v>121</v>
      </c>
      <c r="B19" s="180" t="s">
        <v>122</v>
      </c>
      <c r="C19" s="80">
        <v>286885.45</v>
      </c>
      <c r="D19" s="80">
        <v>286885.45</v>
      </c>
      <c r="E19" s="80">
        <v>286885.45</v>
      </c>
      <c r="F19" s="80"/>
      <c r="G19" s="80"/>
      <c r="H19" s="80"/>
      <c r="I19" s="80"/>
      <c r="J19" s="80"/>
      <c r="K19" s="80"/>
      <c r="L19" s="80"/>
      <c r="M19" s="80"/>
      <c r="N19" s="80"/>
      <c r="O19" s="80"/>
    </row>
    <row r="20" ht="21" customHeight="1" spans="1:15">
      <c r="A20" s="180" t="s">
        <v>123</v>
      </c>
      <c r="B20" s="180" t="s">
        <v>124</v>
      </c>
      <c r="C20" s="80">
        <v>33764.7</v>
      </c>
      <c r="D20" s="80">
        <v>33764.7</v>
      </c>
      <c r="E20" s="80">
        <v>33764.7</v>
      </c>
      <c r="F20" s="80"/>
      <c r="G20" s="80"/>
      <c r="H20" s="80"/>
      <c r="I20" s="80"/>
      <c r="J20" s="80"/>
      <c r="K20" s="80"/>
      <c r="L20" s="80"/>
      <c r="M20" s="80"/>
      <c r="N20" s="80"/>
      <c r="O20" s="80"/>
    </row>
    <row r="21" ht="21" customHeight="1" spans="1:15">
      <c r="A21" s="56" t="s">
        <v>125</v>
      </c>
      <c r="B21" s="56" t="s">
        <v>126</v>
      </c>
      <c r="C21" s="80">
        <v>740941.08</v>
      </c>
      <c r="D21" s="80">
        <v>740941.08</v>
      </c>
      <c r="E21" s="80">
        <v>740941.08</v>
      </c>
      <c r="F21" s="80"/>
      <c r="G21" s="80"/>
      <c r="H21" s="80"/>
      <c r="I21" s="80"/>
      <c r="J21" s="80"/>
      <c r="K21" s="80"/>
      <c r="L21" s="80"/>
      <c r="M21" s="80"/>
      <c r="N21" s="80"/>
      <c r="O21" s="80"/>
    </row>
    <row r="22" ht="21" customHeight="1" spans="1:15">
      <c r="A22" s="179" t="s">
        <v>127</v>
      </c>
      <c r="B22" s="179" t="s">
        <v>128</v>
      </c>
      <c r="C22" s="80">
        <v>740941.08</v>
      </c>
      <c r="D22" s="80">
        <v>740941.08</v>
      </c>
      <c r="E22" s="80">
        <v>740941.08</v>
      </c>
      <c r="F22" s="80"/>
      <c r="G22" s="80"/>
      <c r="H22" s="80"/>
      <c r="I22" s="80"/>
      <c r="J22" s="80"/>
      <c r="K22" s="80"/>
      <c r="L22" s="80"/>
      <c r="M22" s="80"/>
      <c r="N22" s="80"/>
      <c r="O22" s="80"/>
    </row>
    <row r="23" ht="21" customHeight="1" spans="1:15">
      <c r="A23" s="180" t="s">
        <v>129</v>
      </c>
      <c r="B23" s="180" t="s">
        <v>130</v>
      </c>
      <c r="C23" s="80">
        <v>740941.08</v>
      </c>
      <c r="D23" s="80">
        <v>740941.08</v>
      </c>
      <c r="E23" s="80">
        <v>740941.08</v>
      </c>
      <c r="F23" s="80"/>
      <c r="G23" s="80"/>
      <c r="H23" s="80"/>
      <c r="I23" s="80"/>
      <c r="J23" s="80"/>
      <c r="K23" s="80"/>
      <c r="L23" s="80"/>
      <c r="M23" s="80"/>
      <c r="N23" s="80"/>
      <c r="O23" s="80"/>
    </row>
    <row r="24" ht="21" customHeight="1" spans="1:15">
      <c r="A24" s="181" t="s">
        <v>55</v>
      </c>
      <c r="B24" s="36"/>
      <c r="C24" s="80">
        <v>13031204.19</v>
      </c>
      <c r="D24" s="80">
        <v>13031204.19</v>
      </c>
      <c r="E24" s="80">
        <v>9309851.87</v>
      </c>
      <c r="F24" s="80">
        <v>3721352.32</v>
      </c>
      <c r="G24" s="80"/>
      <c r="H24" s="80"/>
      <c r="I24" s="80"/>
      <c r="J24" s="80"/>
      <c r="K24" s="80"/>
      <c r="L24" s="80"/>
      <c r="M24" s="80"/>
      <c r="N24" s="80"/>
      <c r="O24" s="80"/>
    </row>
  </sheetData>
  <mergeCells count="12">
    <mergeCell ref="A1:O1"/>
    <mergeCell ref="A2:O2"/>
    <mergeCell ref="A3:B3"/>
    <mergeCell ref="D4:F4"/>
    <mergeCell ref="J4:O4"/>
    <mergeCell ref="A24:B24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4"/>
  <sheetViews>
    <sheetView showGridLines="0" showZeros="0" topLeftCell="A14" workbookViewId="0">
      <selection activeCell="A1" sqref="A1"/>
    </sheetView>
  </sheetViews>
  <sheetFormatPr defaultColWidth="8.575" defaultRowHeight="12.75" customHeight="1" outlineLevelCol="3"/>
  <cols>
    <col min="1" max="4" width="35.575" customWidth="1"/>
  </cols>
  <sheetData>
    <row r="1" ht="15" customHeight="1" spans="1:4">
      <c r="A1" s="41"/>
      <c r="B1" s="45"/>
      <c r="C1" s="45"/>
      <c r="D1" s="45" t="s">
        <v>131</v>
      </c>
    </row>
    <row r="2" ht="41.25" customHeight="1" spans="1:4">
      <c r="A2" s="40" t="str">
        <f>"2026"&amp;"年部门财政拨款收支预算总表"</f>
        <v>2026年部门财政拨款收支预算总表</v>
      </c>
    </row>
    <row r="3" ht="17.25" customHeight="1" spans="1:4">
      <c r="A3" s="43" t="str">
        <f>"单位名称："&amp;"寻甸回族彝族自治县妇幼健康服务中心"</f>
        <v>单位名称：寻甸回族彝族自治县妇幼健康服务中心</v>
      </c>
      <c r="B3" s="161"/>
      <c r="D3" s="45" t="s">
        <v>1</v>
      </c>
    </row>
    <row r="4" ht="17.25" customHeight="1" spans="1:4">
      <c r="A4" s="162" t="s">
        <v>2</v>
      </c>
      <c r="B4" s="163"/>
      <c r="C4" s="162" t="s">
        <v>3</v>
      </c>
      <c r="D4" s="163"/>
    </row>
    <row r="5" ht="18.75" customHeight="1" spans="1:4">
      <c r="A5" s="162" t="s">
        <v>4</v>
      </c>
      <c r="B5" s="162" t="s">
        <v>5</v>
      </c>
      <c r="C5" s="162" t="s">
        <v>6</v>
      </c>
      <c r="D5" s="162" t="s">
        <v>5</v>
      </c>
    </row>
    <row r="6" ht="16.5" customHeight="1" spans="1:4">
      <c r="A6" s="164" t="s">
        <v>132</v>
      </c>
      <c r="B6" s="80">
        <v>9804851.87</v>
      </c>
      <c r="C6" s="164" t="s">
        <v>133</v>
      </c>
      <c r="D6" s="104">
        <v>13031204.19</v>
      </c>
    </row>
    <row r="7" ht="16.5" customHeight="1" spans="1:4">
      <c r="A7" s="164" t="s">
        <v>134</v>
      </c>
      <c r="B7" s="80">
        <v>9804851.87</v>
      </c>
      <c r="C7" s="164" t="s">
        <v>135</v>
      </c>
      <c r="D7" s="104"/>
    </row>
    <row r="8" ht="16.5" customHeight="1" spans="1:4">
      <c r="A8" s="164" t="s">
        <v>136</v>
      </c>
      <c r="B8" s="80"/>
      <c r="C8" s="164" t="s">
        <v>137</v>
      </c>
      <c r="D8" s="104"/>
    </row>
    <row r="9" ht="16.5" customHeight="1" spans="1:4">
      <c r="A9" s="164" t="s">
        <v>138</v>
      </c>
      <c r="B9" s="80"/>
      <c r="C9" s="164" t="s">
        <v>139</v>
      </c>
      <c r="D9" s="104"/>
    </row>
    <row r="10" ht="16.5" customHeight="1" spans="1:4">
      <c r="A10" s="164" t="s">
        <v>140</v>
      </c>
      <c r="B10" s="80">
        <v>3226352.32</v>
      </c>
      <c r="C10" s="164" t="s">
        <v>141</v>
      </c>
      <c r="D10" s="104"/>
    </row>
    <row r="11" ht="16.5" customHeight="1" spans="1:4">
      <c r="A11" s="164" t="s">
        <v>134</v>
      </c>
      <c r="B11" s="80">
        <v>3226352.32</v>
      </c>
      <c r="C11" s="164" t="s">
        <v>142</v>
      </c>
      <c r="D11" s="104"/>
    </row>
    <row r="12" ht="16.5" customHeight="1" spans="1:4">
      <c r="A12" s="149" t="s">
        <v>136</v>
      </c>
      <c r="B12" s="80"/>
      <c r="C12" s="67" t="s">
        <v>143</v>
      </c>
      <c r="D12" s="104"/>
    </row>
    <row r="13" ht="16.5" customHeight="1" spans="1:4">
      <c r="A13" s="149" t="s">
        <v>138</v>
      </c>
      <c r="B13" s="80"/>
      <c r="C13" s="67" t="s">
        <v>144</v>
      </c>
      <c r="D13" s="104"/>
    </row>
    <row r="14" ht="16.5" customHeight="1" spans="1:4">
      <c r="A14" s="165"/>
      <c r="B14" s="80"/>
      <c r="C14" s="67" t="s">
        <v>145</v>
      </c>
      <c r="D14" s="104">
        <v>1206821.45</v>
      </c>
    </row>
    <row r="15" ht="16.5" customHeight="1" spans="1:4">
      <c r="A15" s="165"/>
      <c r="B15" s="80"/>
      <c r="C15" s="67" t="s">
        <v>146</v>
      </c>
      <c r="D15" s="104">
        <v>11083441.66</v>
      </c>
    </row>
    <row r="16" ht="16.5" customHeight="1" spans="1:4">
      <c r="A16" s="165"/>
      <c r="B16" s="80"/>
      <c r="C16" s="67" t="s">
        <v>147</v>
      </c>
      <c r="D16" s="104"/>
    </row>
    <row r="17" ht="16.5" customHeight="1" spans="1:4">
      <c r="A17" s="165"/>
      <c r="B17" s="80"/>
      <c r="C17" s="67" t="s">
        <v>148</v>
      </c>
      <c r="D17" s="104"/>
    </row>
    <row r="18" ht="16.5" customHeight="1" spans="1:4">
      <c r="A18" s="165"/>
      <c r="B18" s="80"/>
      <c r="C18" s="67" t="s">
        <v>149</v>
      </c>
      <c r="D18" s="104"/>
    </row>
    <row r="19" ht="16.5" customHeight="1" spans="1:4">
      <c r="A19" s="165"/>
      <c r="B19" s="80"/>
      <c r="C19" s="67" t="s">
        <v>150</v>
      </c>
      <c r="D19" s="104"/>
    </row>
    <row r="20" ht="16.5" customHeight="1" spans="1:4">
      <c r="A20" s="165"/>
      <c r="B20" s="80"/>
      <c r="C20" s="67" t="s">
        <v>151</v>
      </c>
      <c r="D20" s="104"/>
    </row>
    <row r="21" ht="16.5" customHeight="1" spans="1:4">
      <c r="A21" s="165"/>
      <c r="B21" s="80"/>
      <c r="C21" s="67" t="s">
        <v>152</v>
      </c>
      <c r="D21" s="104"/>
    </row>
    <row r="22" ht="16.5" customHeight="1" spans="1:4">
      <c r="A22" s="165"/>
      <c r="B22" s="80"/>
      <c r="C22" s="67" t="s">
        <v>153</v>
      </c>
      <c r="D22" s="104"/>
    </row>
    <row r="23" ht="16.5" customHeight="1" spans="1:4">
      <c r="A23" s="165"/>
      <c r="B23" s="80"/>
      <c r="C23" s="67" t="s">
        <v>154</v>
      </c>
      <c r="D23" s="104"/>
    </row>
    <row r="24" ht="16.5" customHeight="1" spans="1:4">
      <c r="A24" s="165"/>
      <c r="B24" s="80"/>
      <c r="C24" s="67" t="s">
        <v>155</v>
      </c>
      <c r="D24" s="104"/>
    </row>
    <row r="25" ht="16.5" customHeight="1" spans="1:4">
      <c r="A25" s="165"/>
      <c r="B25" s="80"/>
      <c r="C25" s="67" t="s">
        <v>156</v>
      </c>
      <c r="D25" s="104">
        <v>740941.08</v>
      </c>
    </row>
    <row r="26" ht="16.5" customHeight="1" spans="1:4">
      <c r="A26" s="165"/>
      <c r="B26" s="80"/>
      <c r="C26" s="67" t="s">
        <v>157</v>
      </c>
      <c r="D26" s="104"/>
    </row>
    <row r="27" ht="16.5" customHeight="1" spans="1:4">
      <c r="A27" s="165"/>
      <c r="B27" s="80"/>
      <c r="C27" s="67" t="s">
        <v>158</v>
      </c>
      <c r="D27" s="104"/>
    </row>
    <row r="28" ht="16.5" customHeight="1" spans="1:4">
      <c r="A28" s="165"/>
      <c r="B28" s="80"/>
      <c r="C28" s="67" t="s">
        <v>159</v>
      </c>
      <c r="D28" s="104"/>
    </row>
    <row r="29" ht="16.5" customHeight="1" spans="1:4">
      <c r="A29" s="165"/>
      <c r="B29" s="80"/>
      <c r="C29" s="67" t="s">
        <v>160</v>
      </c>
      <c r="D29" s="104"/>
    </row>
    <row r="30" ht="16.5" customHeight="1" spans="1:4">
      <c r="A30" s="165"/>
      <c r="B30" s="80"/>
      <c r="C30" s="67" t="s">
        <v>161</v>
      </c>
      <c r="D30" s="104"/>
    </row>
    <row r="31" ht="16.5" customHeight="1" spans="1:4">
      <c r="A31" s="165"/>
      <c r="B31" s="80"/>
      <c r="C31" s="149" t="s">
        <v>162</v>
      </c>
      <c r="D31" s="104"/>
    </row>
    <row r="32" ht="16.5" customHeight="1" spans="1:4">
      <c r="A32" s="165"/>
      <c r="B32" s="80"/>
      <c r="C32" s="149" t="s">
        <v>163</v>
      </c>
      <c r="D32" s="104"/>
    </row>
    <row r="33" ht="16.5" customHeight="1" spans="1:4">
      <c r="A33" s="165"/>
      <c r="B33" s="80"/>
      <c r="C33" s="30" t="s">
        <v>164</v>
      </c>
      <c r="D33" s="104"/>
    </row>
    <row r="34" ht="15" customHeight="1" spans="1:4">
      <c r="A34" s="166" t="s">
        <v>50</v>
      </c>
      <c r="B34" s="167">
        <v>13031204.19</v>
      </c>
      <c r="C34" s="166" t="s">
        <v>51</v>
      </c>
      <c r="D34" s="167">
        <v>13031204.19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4"/>
  <sheetViews>
    <sheetView showZeros="0" topLeftCell="A4" workbookViewId="0">
      <selection activeCell="A1" sqref="A1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7" width="24.1416666666667" customWidth="1"/>
  </cols>
  <sheetData>
    <row r="1" customHeight="1" spans="1:7">
      <c r="D1" s="135"/>
      <c r="F1" s="69"/>
      <c r="G1" s="136" t="s">
        <v>165</v>
      </c>
    </row>
    <row r="2" ht="41.25" customHeight="1" spans="1:7">
      <c r="A2" s="124" t="str">
        <f>"2026"&amp;"年一般公共预算支出预算表（按功能科目分类）"</f>
        <v>2026年一般公共预算支出预算表（按功能科目分类）</v>
      </c>
      <c r="B2" s="124"/>
      <c r="C2" s="124"/>
      <c r="D2" s="124"/>
      <c r="E2" s="124"/>
      <c r="F2" s="124"/>
      <c r="G2" s="124"/>
    </row>
    <row r="3" ht="18" customHeight="1" spans="1:7">
      <c r="A3" s="4" t="str">
        <f>"单位名称："&amp;"寻甸回族彝族自治县妇幼健康服务中心"</f>
        <v>单位名称：寻甸回族彝族自治县妇幼健康服务中心</v>
      </c>
      <c r="F3" s="121"/>
      <c r="G3" s="136" t="s">
        <v>1</v>
      </c>
    </row>
    <row r="4" ht="20.25" customHeight="1" spans="1:7">
      <c r="A4" s="156" t="s">
        <v>166</v>
      </c>
      <c r="B4" s="157"/>
      <c r="C4" s="125" t="s">
        <v>55</v>
      </c>
      <c r="D4" s="144" t="s">
        <v>75</v>
      </c>
      <c r="E4" s="11"/>
      <c r="F4" s="12"/>
      <c r="G4" s="138" t="s">
        <v>76</v>
      </c>
    </row>
    <row r="5" ht="20.25" customHeight="1" spans="1:7">
      <c r="A5" s="158" t="s">
        <v>72</v>
      </c>
      <c r="B5" s="158" t="s">
        <v>73</v>
      </c>
      <c r="C5" s="18"/>
      <c r="D5" s="130" t="s">
        <v>57</v>
      </c>
      <c r="E5" s="130" t="s">
        <v>167</v>
      </c>
      <c r="F5" s="130" t="s">
        <v>168</v>
      </c>
      <c r="G5" s="140"/>
    </row>
    <row r="6" ht="15" customHeight="1" spans="1:7">
      <c r="A6" s="59" t="s">
        <v>82</v>
      </c>
      <c r="B6" s="59" t="s">
        <v>83</v>
      </c>
      <c r="C6" s="59" t="s">
        <v>84</v>
      </c>
      <c r="D6" s="59" t="s">
        <v>85</v>
      </c>
      <c r="E6" s="59" t="s">
        <v>86</v>
      </c>
      <c r="F6" s="59" t="s">
        <v>87</v>
      </c>
      <c r="G6" s="59" t="s">
        <v>88</v>
      </c>
    </row>
    <row r="7" ht="18" customHeight="1" spans="1:7">
      <c r="A7" s="30" t="s">
        <v>97</v>
      </c>
      <c r="B7" s="30" t="s">
        <v>98</v>
      </c>
      <c r="C7" s="80">
        <v>1206821.45</v>
      </c>
      <c r="D7" s="80">
        <v>1206821.45</v>
      </c>
      <c r="E7" s="80">
        <v>1187921.45</v>
      </c>
      <c r="F7" s="80">
        <v>18900</v>
      </c>
      <c r="G7" s="80"/>
    </row>
    <row r="8" ht="18" customHeight="1" spans="1:7">
      <c r="A8" s="134" t="s">
        <v>99</v>
      </c>
      <c r="B8" s="134" t="s">
        <v>100</v>
      </c>
      <c r="C8" s="80">
        <v>1206821.45</v>
      </c>
      <c r="D8" s="80">
        <v>1206821.45</v>
      </c>
      <c r="E8" s="80">
        <v>1187921.45</v>
      </c>
      <c r="F8" s="80">
        <v>18900</v>
      </c>
      <c r="G8" s="80"/>
    </row>
    <row r="9" ht="18" customHeight="1" spans="1:7">
      <c r="A9" s="159" t="s">
        <v>101</v>
      </c>
      <c r="B9" s="159" t="s">
        <v>102</v>
      </c>
      <c r="C9" s="80">
        <v>900</v>
      </c>
      <c r="D9" s="80">
        <v>900</v>
      </c>
      <c r="E9" s="80"/>
      <c r="F9" s="80">
        <v>900</v>
      </c>
      <c r="G9" s="80"/>
    </row>
    <row r="10" ht="18" customHeight="1" spans="1:7">
      <c r="A10" s="159" t="s">
        <v>103</v>
      </c>
      <c r="B10" s="159" t="s">
        <v>104</v>
      </c>
      <c r="C10" s="80">
        <v>987921.45</v>
      </c>
      <c r="D10" s="80">
        <v>987921.45</v>
      </c>
      <c r="E10" s="80">
        <v>987921.45</v>
      </c>
      <c r="F10" s="80"/>
      <c r="G10" s="80"/>
    </row>
    <row r="11" ht="18" customHeight="1" spans="1:7">
      <c r="A11" s="159" t="s">
        <v>105</v>
      </c>
      <c r="B11" s="159" t="s">
        <v>106</v>
      </c>
      <c r="C11" s="80">
        <v>200000</v>
      </c>
      <c r="D11" s="80">
        <v>200000</v>
      </c>
      <c r="E11" s="80">
        <v>200000</v>
      </c>
      <c r="F11" s="80"/>
      <c r="G11" s="80"/>
    </row>
    <row r="12" ht="18" customHeight="1" spans="1:7">
      <c r="A12" s="159" t="s">
        <v>107</v>
      </c>
      <c r="B12" s="159" t="s">
        <v>108</v>
      </c>
      <c r="C12" s="80">
        <v>18000</v>
      </c>
      <c r="D12" s="80">
        <v>18000</v>
      </c>
      <c r="E12" s="80"/>
      <c r="F12" s="80">
        <v>18000</v>
      </c>
      <c r="G12" s="80"/>
    </row>
    <row r="13" ht="18" customHeight="1" spans="1:7">
      <c r="A13" s="30" t="s">
        <v>109</v>
      </c>
      <c r="B13" s="30" t="s">
        <v>110</v>
      </c>
      <c r="C13" s="80">
        <v>11083441.66</v>
      </c>
      <c r="D13" s="80">
        <v>7362089.34</v>
      </c>
      <c r="E13" s="80">
        <v>7127449.34</v>
      </c>
      <c r="F13" s="80">
        <v>234640</v>
      </c>
      <c r="G13" s="80">
        <v>3721352.32</v>
      </c>
    </row>
    <row r="14" ht="18" customHeight="1" spans="1:7">
      <c r="A14" s="134" t="s">
        <v>111</v>
      </c>
      <c r="B14" s="134" t="s">
        <v>112</v>
      </c>
      <c r="C14" s="80">
        <v>10194758.32</v>
      </c>
      <c r="D14" s="80">
        <v>6473406</v>
      </c>
      <c r="E14" s="80">
        <v>6238766</v>
      </c>
      <c r="F14" s="80">
        <v>234640</v>
      </c>
      <c r="G14" s="80">
        <v>3721352.32</v>
      </c>
    </row>
    <row r="15" ht="18" customHeight="1" spans="1:7">
      <c r="A15" s="159" t="s">
        <v>113</v>
      </c>
      <c r="B15" s="159" t="s">
        <v>114</v>
      </c>
      <c r="C15" s="80">
        <v>6968406</v>
      </c>
      <c r="D15" s="80">
        <v>6473406</v>
      </c>
      <c r="E15" s="80">
        <v>6238766</v>
      </c>
      <c r="F15" s="80">
        <v>234640</v>
      </c>
      <c r="G15" s="80">
        <v>495000</v>
      </c>
    </row>
    <row r="16" ht="18" customHeight="1" spans="1:7">
      <c r="A16" s="159" t="s">
        <v>115</v>
      </c>
      <c r="B16" s="159" t="s">
        <v>116</v>
      </c>
      <c r="C16" s="80">
        <v>3226352.32</v>
      </c>
      <c r="D16" s="80"/>
      <c r="E16" s="80"/>
      <c r="F16" s="80"/>
      <c r="G16" s="80">
        <v>3226352.32</v>
      </c>
    </row>
    <row r="17" ht="18" customHeight="1" spans="1:7">
      <c r="A17" s="134" t="s">
        <v>117</v>
      </c>
      <c r="B17" s="134" t="s">
        <v>118</v>
      </c>
      <c r="C17" s="80">
        <v>888683.34</v>
      </c>
      <c r="D17" s="80">
        <v>888683.34</v>
      </c>
      <c r="E17" s="80">
        <v>888683.34</v>
      </c>
      <c r="F17" s="80"/>
      <c r="G17" s="80"/>
    </row>
    <row r="18" ht="18" customHeight="1" spans="1:7">
      <c r="A18" s="159" t="s">
        <v>119</v>
      </c>
      <c r="B18" s="159" t="s">
        <v>120</v>
      </c>
      <c r="C18" s="80">
        <v>568033.19</v>
      </c>
      <c r="D18" s="80">
        <v>568033.19</v>
      </c>
      <c r="E18" s="80">
        <v>568033.19</v>
      </c>
      <c r="F18" s="80"/>
      <c r="G18" s="80"/>
    </row>
    <row r="19" ht="18" customHeight="1" spans="1:7">
      <c r="A19" s="159" t="s">
        <v>121</v>
      </c>
      <c r="B19" s="159" t="s">
        <v>122</v>
      </c>
      <c r="C19" s="80">
        <v>286885.45</v>
      </c>
      <c r="D19" s="80">
        <v>286885.45</v>
      </c>
      <c r="E19" s="80">
        <v>286885.45</v>
      </c>
      <c r="F19" s="80"/>
      <c r="G19" s="80"/>
    </row>
    <row r="20" ht="18" customHeight="1" spans="1:7">
      <c r="A20" s="159" t="s">
        <v>123</v>
      </c>
      <c r="B20" s="159" t="s">
        <v>124</v>
      </c>
      <c r="C20" s="80">
        <v>33764.7</v>
      </c>
      <c r="D20" s="80">
        <v>33764.7</v>
      </c>
      <c r="E20" s="80">
        <v>33764.7</v>
      </c>
      <c r="F20" s="80"/>
      <c r="G20" s="80"/>
    </row>
    <row r="21" ht="18" customHeight="1" spans="1:7">
      <c r="A21" s="30" t="s">
        <v>125</v>
      </c>
      <c r="B21" s="30" t="s">
        <v>126</v>
      </c>
      <c r="C21" s="80">
        <v>740941.08</v>
      </c>
      <c r="D21" s="80">
        <v>740941.08</v>
      </c>
      <c r="E21" s="80">
        <v>740941.08</v>
      </c>
      <c r="F21" s="80"/>
      <c r="G21" s="80"/>
    </row>
    <row r="22" ht="18" customHeight="1" spans="1:7">
      <c r="A22" s="134" t="s">
        <v>127</v>
      </c>
      <c r="B22" s="134" t="s">
        <v>128</v>
      </c>
      <c r="C22" s="80">
        <v>740941.08</v>
      </c>
      <c r="D22" s="80">
        <v>740941.08</v>
      </c>
      <c r="E22" s="80">
        <v>740941.08</v>
      </c>
      <c r="F22" s="80"/>
      <c r="G22" s="80"/>
    </row>
    <row r="23" ht="18" customHeight="1" spans="1:7">
      <c r="A23" s="159" t="s">
        <v>129</v>
      </c>
      <c r="B23" s="159" t="s">
        <v>130</v>
      </c>
      <c r="C23" s="80">
        <v>740941.08</v>
      </c>
      <c r="D23" s="80">
        <v>740941.08</v>
      </c>
      <c r="E23" s="80">
        <v>740941.08</v>
      </c>
      <c r="F23" s="80"/>
      <c r="G23" s="80"/>
    </row>
    <row r="24" ht="18" customHeight="1" spans="1:7">
      <c r="A24" s="79" t="s">
        <v>169</v>
      </c>
      <c r="B24" s="160" t="s">
        <v>169</v>
      </c>
      <c r="C24" s="80">
        <v>13031204.19</v>
      </c>
      <c r="D24" s="80">
        <v>9309851.87</v>
      </c>
      <c r="E24" s="80">
        <v>9056311.87</v>
      </c>
      <c r="F24" s="80">
        <v>253540</v>
      </c>
      <c r="G24" s="80">
        <v>3721352.32</v>
      </c>
    </row>
  </sheetData>
  <mergeCells count="6">
    <mergeCell ref="A2:G2"/>
    <mergeCell ref="A4:B4"/>
    <mergeCell ref="D4:F4"/>
    <mergeCell ref="A24:B24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7"/>
  <sheetViews>
    <sheetView showZeros="0" topLeftCell="B1" workbookViewId="0">
      <selection activeCell="A1" sqref="A1"/>
    </sheetView>
  </sheetViews>
  <sheetFormatPr defaultColWidth="10.425" defaultRowHeight="14.25" customHeight="1" outlineLevelRow="6" outlineLevelCol="5"/>
  <cols>
    <col min="1" max="6" width="28.1416666666667" customWidth="1"/>
  </cols>
  <sheetData>
    <row r="1" customHeight="1" spans="1:6">
      <c r="A1" s="42"/>
      <c r="B1" s="42"/>
      <c r="C1" s="42"/>
      <c r="D1" s="42"/>
      <c r="E1" s="41"/>
      <c r="F1" s="152" t="s">
        <v>170</v>
      </c>
    </row>
    <row r="2" ht="41.25" customHeight="1" spans="1:6">
      <c r="A2" s="153" t="str">
        <f>"2026"&amp;"年一般公共预算“三公”经费支出预算表"</f>
        <v>2026年一般公共预算“三公”经费支出预算表</v>
      </c>
      <c r="B2" s="42"/>
      <c r="C2" s="42"/>
      <c r="D2" s="42"/>
      <c r="E2" s="41"/>
      <c r="F2" s="42"/>
    </row>
    <row r="3" customHeight="1" spans="1:6">
      <c r="A3" s="109" t="str">
        <f>"单位名称："&amp;"寻甸回族彝族自治县妇幼健康服务中心"</f>
        <v>单位名称：寻甸回族彝族自治县妇幼健康服务中心</v>
      </c>
      <c r="B3" s="154"/>
      <c r="D3" s="42"/>
      <c r="E3" s="41"/>
      <c r="F3" s="46" t="s">
        <v>1</v>
      </c>
    </row>
    <row r="4" ht="27" customHeight="1" spans="1:6">
      <c r="A4" s="47" t="s">
        <v>171</v>
      </c>
      <c r="B4" s="47" t="s">
        <v>172</v>
      </c>
      <c r="C4" s="49" t="s">
        <v>173</v>
      </c>
      <c r="D4" s="47"/>
      <c r="E4" s="48"/>
      <c r="F4" s="47" t="s">
        <v>174</v>
      </c>
    </row>
    <row r="5" ht="28.5" customHeight="1" spans="1:6">
      <c r="A5" s="155"/>
      <c r="B5" s="51"/>
      <c r="C5" s="48" t="s">
        <v>57</v>
      </c>
      <c r="D5" s="48" t="s">
        <v>175</v>
      </c>
      <c r="E5" s="48" t="s">
        <v>176</v>
      </c>
      <c r="F5" s="50"/>
    </row>
    <row r="6" ht="17.25" customHeight="1" spans="1:6">
      <c r="A6" s="55" t="s">
        <v>82</v>
      </c>
      <c r="B6" s="55" t="s">
        <v>83</v>
      </c>
      <c r="C6" s="55" t="s">
        <v>84</v>
      </c>
      <c r="D6" s="55" t="s">
        <v>85</v>
      </c>
      <c r="E6" s="55" t="s">
        <v>86</v>
      </c>
      <c r="F6" s="55" t="s">
        <v>87</v>
      </c>
    </row>
    <row r="7" ht="17.25" customHeight="1" spans="1:6">
      <c r="A7" s="80">
        <v>11000</v>
      </c>
      <c r="B7" s="80"/>
      <c r="C7" s="80">
        <v>10000</v>
      </c>
      <c r="D7" s="80"/>
      <c r="E7" s="80">
        <v>10000</v>
      </c>
      <c r="F7" s="80">
        <v>1000</v>
      </c>
    </row>
  </sheetData>
  <mergeCells count="6">
    <mergeCell ref="A2:F2"/>
    <mergeCell ref="A3:B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X33"/>
  <sheetViews>
    <sheetView showZeros="0" tabSelected="1" topLeftCell="F15" workbookViewId="0">
      <selection activeCell="A1" sqref="A1"/>
    </sheetView>
  </sheetViews>
  <sheetFormatPr defaultColWidth="9.14166666666667" defaultRowHeight="14.25" customHeight="1"/>
  <cols>
    <col min="1" max="2" width="32.85" customWidth="1"/>
    <col min="3" max="3" width="20.7083333333333" customWidth="1"/>
    <col min="4" max="4" width="31.2833333333333" customWidth="1"/>
    <col min="5" max="5" width="10.1416666666667" customWidth="1"/>
    <col min="6" max="6" width="17.575" customWidth="1"/>
    <col min="7" max="7" width="10.2833333333333" customWidth="1"/>
    <col min="8" max="8" width="23" customWidth="1"/>
    <col min="9" max="24" width="18.7083333333333" customWidth="1"/>
  </cols>
  <sheetData>
    <row r="1" ht="13.5" customHeight="1" spans="1:24">
      <c r="B1" s="135"/>
      <c r="C1" s="141"/>
      <c r="E1" s="142"/>
      <c r="F1" s="142"/>
      <c r="G1" s="142"/>
      <c r="H1" s="142"/>
      <c r="I1" s="81"/>
      <c r="J1" s="81"/>
      <c r="K1" s="81"/>
      <c r="L1" s="81"/>
      <c r="M1" s="81"/>
      <c r="N1" s="81"/>
      <c r="R1" s="81"/>
      <c r="V1" s="141"/>
      <c r="X1" s="2" t="s">
        <v>177</v>
      </c>
    </row>
    <row r="2" ht="45.75" customHeight="1" spans="1:24">
      <c r="A2" s="64" t="str">
        <f>"2026"&amp;"年部门基本支出预算表"</f>
        <v>2026年部门基本支出预算表</v>
      </c>
      <c r="B2" s="3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3"/>
      <c r="P2" s="3"/>
      <c r="Q2" s="3"/>
      <c r="R2" s="64"/>
      <c r="S2" s="64"/>
      <c r="T2" s="64"/>
      <c r="U2" s="64"/>
      <c r="V2" s="64"/>
      <c r="W2" s="64"/>
      <c r="X2" s="64"/>
    </row>
    <row r="3" ht="18.75" customHeight="1" spans="1:24">
      <c r="A3" s="4" t="str">
        <f>"单位名称："&amp;"寻甸回族彝族自治县妇幼健康服务中心"</f>
        <v>单位名称：寻甸回族彝族自治县妇幼健康服务中心</v>
      </c>
      <c r="B3" s="5"/>
      <c r="C3" s="143"/>
      <c r="D3" s="143"/>
      <c r="E3" s="143"/>
      <c r="F3" s="143"/>
      <c r="G3" s="143"/>
      <c r="H3" s="143"/>
      <c r="I3" s="86"/>
      <c r="J3" s="86"/>
      <c r="K3" s="86"/>
      <c r="L3" s="86"/>
      <c r="M3" s="86"/>
      <c r="N3" s="86"/>
      <c r="O3" s="6"/>
      <c r="P3" s="6"/>
      <c r="Q3" s="6"/>
      <c r="R3" s="86"/>
      <c r="V3" s="141"/>
      <c r="X3" s="2" t="s">
        <v>1</v>
      </c>
    </row>
    <row r="4" ht="18" customHeight="1" spans="1:24">
      <c r="A4" s="8" t="s">
        <v>178</v>
      </c>
      <c r="B4" s="8" t="s">
        <v>179</v>
      </c>
      <c r="C4" s="8" t="s">
        <v>180</v>
      </c>
      <c r="D4" s="8" t="s">
        <v>181</v>
      </c>
      <c r="E4" s="8" t="s">
        <v>182</v>
      </c>
      <c r="F4" s="8" t="s">
        <v>183</v>
      </c>
      <c r="G4" s="8" t="s">
        <v>184</v>
      </c>
      <c r="H4" s="8" t="s">
        <v>185</v>
      </c>
      <c r="I4" s="144" t="s">
        <v>186</v>
      </c>
      <c r="J4" s="75" t="s">
        <v>186</v>
      </c>
      <c r="K4" s="75"/>
      <c r="L4" s="75"/>
      <c r="M4" s="75"/>
      <c r="N4" s="75"/>
      <c r="O4" s="11"/>
      <c r="P4" s="11"/>
      <c r="Q4" s="11"/>
      <c r="R4" s="91" t="s">
        <v>61</v>
      </c>
      <c r="S4" s="75" t="s">
        <v>62</v>
      </c>
      <c r="T4" s="75"/>
      <c r="U4" s="75"/>
      <c r="V4" s="75"/>
      <c r="W4" s="75"/>
      <c r="X4" s="76"/>
    </row>
    <row r="5" ht="18" customHeight="1" spans="1:24">
      <c r="A5" s="13"/>
      <c r="B5" s="28"/>
      <c r="C5" s="127"/>
      <c r="D5" s="13"/>
      <c r="E5" s="13"/>
      <c r="F5" s="13"/>
      <c r="G5" s="13"/>
      <c r="H5" s="13"/>
      <c r="I5" s="125" t="s">
        <v>187</v>
      </c>
      <c r="J5" s="144" t="s">
        <v>58</v>
      </c>
      <c r="K5" s="75"/>
      <c r="L5" s="75"/>
      <c r="M5" s="75"/>
      <c r="N5" s="76"/>
      <c r="O5" s="10" t="s">
        <v>188</v>
      </c>
      <c r="P5" s="11"/>
      <c r="Q5" s="12"/>
      <c r="R5" s="8" t="s">
        <v>61</v>
      </c>
      <c r="S5" s="144" t="s">
        <v>62</v>
      </c>
      <c r="T5" s="91" t="s">
        <v>64</v>
      </c>
      <c r="U5" s="75" t="s">
        <v>62</v>
      </c>
      <c r="V5" s="91" t="s">
        <v>66</v>
      </c>
      <c r="W5" s="91" t="s">
        <v>67</v>
      </c>
      <c r="X5" s="145" t="s">
        <v>68</v>
      </c>
    </row>
    <row r="6" ht="19.5" customHeight="1" spans="1:24">
      <c r="A6" s="28"/>
      <c r="B6" s="28"/>
      <c r="C6" s="28"/>
      <c r="D6" s="28"/>
      <c r="E6" s="28"/>
      <c r="F6" s="28"/>
      <c r="G6" s="28"/>
      <c r="H6" s="28"/>
      <c r="I6" s="28"/>
      <c r="J6" s="146" t="s">
        <v>189</v>
      </c>
      <c r="K6" s="8" t="s">
        <v>190</v>
      </c>
      <c r="L6" s="8" t="s">
        <v>191</v>
      </c>
      <c r="M6" s="8" t="s">
        <v>192</v>
      </c>
      <c r="N6" s="8" t="s">
        <v>193</v>
      </c>
      <c r="O6" s="8" t="s">
        <v>58</v>
      </c>
      <c r="P6" s="8" t="s">
        <v>59</v>
      </c>
      <c r="Q6" s="8" t="s">
        <v>60</v>
      </c>
      <c r="R6" s="28"/>
      <c r="S6" s="8" t="s">
        <v>57</v>
      </c>
      <c r="T6" s="8" t="s">
        <v>64</v>
      </c>
      <c r="U6" s="8" t="s">
        <v>194</v>
      </c>
      <c r="V6" s="8" t="s">
        <v>66</v>
      </c>
      <c r="W6" s="8" t="s">
        <v>67</v>
      </c>
      <c r="X6" s="8" t="s">
        <v>68</v>
      </c>
    </row>
    <row r="7" ht="37.5" customHeight="1" spans="1:24">
      <c r="A7" s="147"/>
      <c r="B7" s="18"/>
      <c r="C7" s="147"/>
      <c r="D7" s="147"/>
      <c r="E7" s="147"/>
      <c r="F7" s="147"/>
      <c r="G7" s="147"/>
      <c r="H7" s="147"/>
      <c r="I7" s="147"/>
      <c r="J7" s="148" t="s">
        <v>57</v>
      </c>
      <c r="K7" s="16" t="s">
        <v>195</v>
      </c>
      <c r="L7" s="16" t="s">
        <v>191</v>
      </c>
      <c r="M7" s="16" t="s">
        <v>192</v>
      </c>
      <c r="N7" s="16" t="s">
        <v>193</v>
      </c>
      <c r="O7" s="16" t="s">
        <v>191</v>
      </c>
      <c r="P7" s="16" t="s">
        <v>192</v>
      </c>
      <c r="Q7" s="16" t="s">
        <v>193</v>
      </c>
      <c r="R7" s="16" t="s">
        <v>61</v>
      </c>
      <c r="S7" s="16" t="s">
        <v>57</v>
      </c>
      <c r="T7" s="16" t="s">
        <v>64</v>
      </c>
      <c r="U7" s="16" t="s">
        <v>194</v>
      </c>
      <c r="V7" s="16" t="s">
        <v>66</v>
      </c>
      <c r="W7" s="16" t="s">
        <v>67</v>
      </c>
      <c r="X7" s="16" t="s">
        <v>68</v>
      </c>
    </row>
    <row r="8" customHeight="1" spans="1:24">
      <c r="A8" s="29">
        <v>1</v>
      </c>
      <c r="B8" s="29">
        <v>2</v>
      </c>
      <c r="C8" s="29">
        <v>3</v>
      </c>
      <c r="D8" s="29">
        <v>4</v>
      </c>
      <c r="E8" s="29">
        <v>5</v>
      </c>
      <c r="F8" s="29">
        <v>6</v>
      </c>
      <c r="G8" s="29">
        <v>7</v>
      </c>
      <c r="H8" s="29">
        <v>8</v>
      </c>
      <c r="I8" s="29">
        <v>9</v>
      </c>
      <c r="J8" s="29">
        <v>10</v>
      </c>
      <c r="K8" s="29">
        <v>11</v>
      </c>
      <c r="L8" s="29">
        <v>12</v>
      </c>
      <c r="M8" s="29">
        <v>13</v>
      </c>
      <c r="N8" s="29">
        <v>14</v>
      </c>
      <c r="O8" s="29">
        <v>15</v>
      </c>
      <c r="P8" s="29">
        <v>16</v>
      </c>
      <c r="Q8" s="29">
        <v>17</v>
      </c>
      <c r="R8" s="29">
        <v>18</v>
      </c>
      <c r="S8" s="29">
        <v>19</v>
      </c>
      <c r="T8" s="29">
        <v>20</v>
      </c>
      <c r="U8" s="29">
        <v>21</v>
      </c>
      <c r="V8" s="29">
        <v>22</v>
      </c>
      <c r="W8" s="29">
        <v>23</v>
      </c>
      <c r="X8" s="29">
        <v>24</v>
      </c>
    </row>
    <row r="9" ht="20.25" customHeight="1" spans="1:24">
      <c r="A9" s="149" t="s">
        <v>196</v>
      </c>
      <c r="B9" s="149" t="s">
        <v>70</v>
      </c>
      <c r="C9" s="149" t="s">
        <v>197</v>
      </c>
      <c r="D9" s="149" t="s">
        <v>130</v>
      </c>
      <c r="E9" s="149" t="s">
        <v>129</v>
      </c>
      <c r="F9" s="149" t="s">
        <v>130</v>
      </c>
      <c r="G9" s="149" t="s">
        <v>198</v>
      </c>
      <c r="H9" s="149" t="s">
        <v>130</v>
      </c>
      <c r="I9" s="80">
        <v>740941.08</v>
      </c>
      <c r="J9" s="80">
        <v>740941.08</v>
      </c>
      <c r="K9" s="80"/>
      <c r="L9" s="80"/>
      <c r="M9" s="104">
        <v>740941.08</v>
      </c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</row>
    <row r="10" ht="20.25" customHeight="1" spans="1:24">
      <c r="A10" s="149" t="s">
        <v>196</v>
      </c>
      <c r="B10" s="149" t="s">
        <v>70</v>
      </c>
      <c r="C10" s="149" t="s">
        <v>199</v>
      </c>
      <c r="D10" s="149" t="s">
        <v>200</v>
      </c>
      <c r="E10" s="149" t="s">
        <v>113</v>
      </c>
      <c r="F10" s="149" t="s">
        <v>114</v>
      </c>
      <c r="G10" s="149" t="s">
        <v>201</v>
      </c>
      <c r="H10" s="149" t="s">
        <v>202</v>
      </c>
      <c r="I10" s="80">
        <v>10000</v>
      </c>
      <c r="J10" s="80">
        <v>10000</v>
      </c>
      <c r="K10" s="23"/>
      <c r="L10" s="23"/>
      <c r="M10" s="104">
        <v>10000</v>
      </c>
      <c r="N10" s="23"/>
      <c r="O10" s="80"/>
      <c r="P10" s="80"/>
      <c r="Q10" s="80"/>
      <c r="R10" s="80"/>
      <c r="S10" s="80"/>
      <c r="T10" s="80"/>
      <c r="U10" s="80"/>
      <c r="V10" s="80"/>
      <c r="W10" s="80"/>
      <c r="X10" s="80"/>
    </row>
    <row r="11" ht="20.25" customHeight="1" spans="1:24">
      <c r="A11" s="149" t="s">
        <v>196</v>
      </c>
      <c r="B11" s="149" t="s">
        <v>70</v>
      </c>
      <c r="C11" s="149" t="s">
        <v>203</v>
      </c>
      <c r="D11" s="149" t="s">
        <v>204</v>
      </c>
      <c r="E11" s="149" t="s">
        <v>113</v>
      </c>
      <c r="F11" s="149" t="s">
        <v>114</v>
      </c>
      <c r="G11" s="149" t="s">
        <v>205</v>
      </c>
      <c r="H11" s="149" t="s">
        <v>204</v>
      </c>
      <c r="I11" s="80">
        <v>120640</v>
      </c>
      <c r="J11" s="80">
        <v>120640</v>
      </c>
      <c r="K11" s="23"/>
      <c r="L11" s="23"/>
      <c r="M11" s="104">
        <v>120640</v>
      </c>
      <c r="N11" s="23"/>
      <c r="O11" s="80"/>
      <c r="P11" s="80"/>
      <c r="Q11" s="80"/>
      <c r="R11" s="80"/>
      <c r="S11" s="80"/>
      <c r="T11" s="80"/>
      <c r="U11" s="80"/>
      <c r="V11" s="80"/>
      <c r="W11" s="80"/>
      <c r="X11" s="80"/>
    </row>
    <row r="12" ht="20.25" customHeight="1" spans="1:24">
      <c r="A12" s="149" t="s">
        <v>196</v>
      </c>
      <c r="B12" s="149" t="s">
        <v>70</v>
      </c>
      <c r="C12" s="149" t="s">
        <v>206</v>
      </c>
      <c r="D12" s="149" t="s">
        <v>207</v>
      </c>
      <c r="E12" s="149" t="s">
        <v>113</v>
      </c>
      <c r="F12" s="149" t="s">
        <v>114</v>
      </c>
      <c r="G12" s="149" t="s">
        <v>208</v>
      </c>
      <c r="H12" s="149" t="s">
        <v>209</v>
      </c>
      <c r="I12" s="80">
        <v>2694444</v>
      </c>
      <c r="J12" s="80">
        <v>2694444</v>
      </c>
      <c r="K12" s="23"/>
      <c r="L12" s="23"/>
      <c r="M12" s="104">
        <v>2694444</v>
      </c>
      <c r="N12" s="23"/>
      <c r="O12" s="80"/>
      <c r="P12" s="80"/>
      <c r="Q12" s="80"/>
      <c r="R12" s="80"/>
      <c r="S12" s="80"/>
      <c r="T12" s="80"/>
      <c r="U12" s="80"/>
      <c r="V12" s="80"/>
      <c r="W12" s="80"/>
      <c r="X12" s="80"/>
    </row>
    <row r="13" ht="20.25" customHeight="1" spans="1:24">
      <c r="A13" s="149" t="s">
        <v>196</v>
      </c>
      <c r="B13" s="149" t="s">
        <v>70</v>
      </c>
      <c r="C13" s="149" t="s">
        <v>206</v>
      </c>
      <c r="D13" s="149" t="s">
        <v>207</v>
      </c>
      <c r="E13" s="149" t="s">
        <v>113</v>
      </c>
      <c r="F13" s="149" t="s">
        <v>114</v>
      </c>
      <c r="G13" s="149" t="s">
        <v>210</v>
      </c>
      <c r="H13" s="149" t="s">
        <v>211</v>
      </c>
      <c r="I13" s="80">
        <v>275172</v>
      </c>
      <c r="J13" s="80">
        <v>275172</v>
      </c>
      <c r="K13" s="23"/>
      <c r="L13" s="23"/>
      <c r="M13" s="104">
        <v>275172</v>
      </c>
      <c r="N13" s="23"/>
      <c r="O13" s="80"/>
      <c r="P13" s="80"/>
      <c r="Q13" s="80"/>
      <c r="R13" s="80"/>
      <c r="S13" s="80"/>
      <c r="T13" s="80"/>
      <c r="U13" s="80"/>
      <c r="V13" s="80"/>
      <c r="W13" s="80"/>
      <c r="X13" s="80"/>
    </row>
    <row r="14" ht="20.25" customHeight="1" spans="1:24">
      <c r="A14" s="149" t="s">
        <v>196</v>
      </c>
      <c r="B14" s="149" t="s">
        <v>70</v>
      </c>
      <c r="C14" s="149" t="s">
        <v>206</v>
      </c>
      <c r="D14" s="149" t="s">
        <v>207</v>
      </c>
      <c r="E14" s="149" t="s">
        <v>113</v>
      </c>
      <c r="F14" s="149" t="s">
        <v>114</v>
      </c>
      <c r="G14" s="149" t="s">
        <v>212</v>
      </c>
      <c r="H14" s="149" t="s">
        <v>213</v>
      </c>
      <c r="I14" s="80">
        <v>234937</v>
      </c>
      <c r="J14" s="80">
        <v>234937</v>
      </c>
      <c r="K14" s="23"/>
      <c r="L14" s="23"/>
      <c r="M14" s="104">
        <v>234937</v>
      </c>
      <c r="N14" s="23"/>
      <c r="O14" s="80"/>
      <c r="P14" s="80"/>
      <c r="Q14" s="80"/>
      <c r="R14" s="80"/>
      <c r="S14" s="80"/>
      <c r="T14" s="80"/>
      <c r="U14" s="80"/>
      <c r="V14" s="80"/>
      <c r="W14" s="80"/>
      <c r="X14" s="80"/>
    </row>
    <row r="15" ht="20.25" customHeight="1" spans="1:24">
      <c r="A15" s="149" t="s">
        <v>196</v>
      </c>
      <c r="B15" s="149" t="s">
        <v>70</v>
      </c>
      <c r="C15" s="149" t="s">
        <v>206</v>
      </c>
      <c r="D15" s="149" t="s">
        <v>207</v>
      </c>
      <c r="E15" s="149" t="s">
        <v>113</v>
      </c>
      <c r="F15" s="149" t="s">
        <v>114</v>
      </c>
      <c r="G15" s="149" t="s">
        <v>212</v>
      </c>
      <c r="H15" s="149" t="s">
        <v>213</v>
      </c>
      <c r="I15" s="80">
        <v>966240</v>
      </c>
      <c r="J15" s="80">
        <v>966240</v>
      </c>
      <c r="K15" s="23"/>
      <c r="L15" s="23"/>
      <c r="M15" s="104">
        <v>966240</v>
      </c>
      <c r="N15" s="23"/>
      <c r="O15" s="80"/>
      <c r="P15" s="80"/>
      <c r="Q15" s="80"/>
      <c r="R15" s="80"/>
      <c r="S15" s="80"/>
      <c r="T15" s="80"/>
      <c r="U15" s="80"/>
      <c r="V15" s="80"/>
      <c r="W15" s="80"/>
      <c r="X15" s="80"/>
    </row>
    <row r="16" ht="20.25" customHeight="1" spans="1:24">
      <c r="A16" s="149" t="s">
        <v>196</v>
      </c>
      <c r="B16" s="149" t="s">
        <v>70</v>
      </c>
      <c r="C16" s="149" t="s">
        <v>206</v>
      </c>
      <c r="D16" s="149" t="s">
        <v>207</v>
      </c>
      <c r="E16" s="149" t="s">
        <v>113</v>
      </c>
      <c r="F16" s="149" t="s">
        <v>114</v>
      </c>
      <c r="G16" s="149" t="s">
        <v>212</v>
      </c>
      <c r="H16" s="149" t="s">
        <v>213</v>
      </c>
      <c r="I16" s="80">
        <v>1577436</v>
      </c>
      <c r="J16" s="80">
        <v>1577436</v>
      </c>
      <c r="K16" s="23"/>
      <c r="L16" s="23"/>
      <c r="M16" s="104">
        <v>1577436</v>
      </c>
      <c r="N16" s="23"/>
      <c r="O16" s="80"/>
      <c r="P16" s="80"/>
      <c r="Q16" s="80"/>
      <c r="R16" s="80"/>
      <c r="S16" s="80"/>
      <c r="T16" s="80"/>
      <c r="U16" s="80"/>
      <c r="V16" s="80"/>
      <c r="W16" s="80"/>
      <c r="X16" s="80"/>
    </row>
    <row r="17" ht="20.25" customHeight="1" spans="1:24">
      <c r="A17" s="149" t="s">
        <v>196</v>
      </c>
      <c r="B17" s="149" t="s">
        <v>70</v>
      </c>
      <c r="C17" s="149" t="s">
        <v>214</v>
      </c>
      <c r="D17" s="149" t="s">
        <v>215</v>
      </c>
      <c r="E17" s="149" t="s">
        <v>103</v>
      </c>
      <c r="F17" s="149" t="s">
        <v>104</v>
      </c>
      <c r="G17" s="149" t="s">
        <v>216</v>
      </c>
      <c r="H17" s="149" t="s">
        <v>217</v>
      </c>
      <c r="I17" s="80">
        <v>987921.45</v>
      </c>
      <c r="J17" s="80">
        <v>987921.45</v>
      </c>
      <c r="K17" s="23"/>
      <c r="L17" s="23"/>
      <c r="M17" s="104">
        <v>987921.45</v>
      </c>
      <c r="N17" s="23"/>
      <c r="O17" s="80"/>
      <c r="P17" s="80"/>
      <c r="Q17" s="80"/>
      <c r="R17" s="80"/>
      <c r="S17" s="80"/>
      <c r="T17" s="80"/>
      <c r="U17" s="80"/>
      <c r="V17" s="80"/>
      <c r="W17" s="80"/>
      <c r="X17" s="80"/>
    </row>
    <row r="18" ht="20.25" customHeight="1" spans="1:24">
      <c r="A18" s="149" t="s">
        <v>196</v>
      </c>
      <c r="B18" s="149" t="s">
        <v>70</v>
      </c>
      <c r="C18" s="149" t="s">
        <v>214</v>
      </c>
      <c r="D18" s="149" t="s">
        <v>215</v>
      </c>
      <c r="E18" s="149" t="s">
        <v>105</v>
      </c>
      <c r="F18" s="149" t="s">
        <v>106</v>
      </c>
      <c r="G18" s="149" t="s">
        <v>218</v>
      </c>
      <c r="H18" s="149" t="s">
        <v>219</v>
      </c>
      <c r="I18" s="80">
        <v>200000</v>
      </c>
      <c r="J18" s="80">
        <v>200000</v>
      </c>
      <c r="K18" s="23"/>
      <c r="L18" s="23"/>
      <c r="M18" s="104">
        <v>200000</v>
      </c>
      <c r="N18" s="23"/>
      <c r="O18" s="80"/>
      <c r="P18" s="80"/>
      <c r="Q18" s="80"/>
      <c r="R18" s="80"/>
      <c r="S18" s="80"/>
      <c r="T18" s="80"/>
      <c r="U18" s="80"/>
      <c r="V18" s="80"/>
      <c r="W18" s="80"/>
      <c r="X18" s="80"/>
    </row>
    <row r="19" ht="20.25" customHeight="1" spans="1:24">
      <c r="A19" s="149" t="s">
        <v>196</v>
      </c>
      <c r="B19" s="149" t="s">
        <v>70</v>
      </c>
      <c r="C19" s="149" t="s">
        <v>214</v>
      </c>
      <c r="D19" s="149" t="s">
        <v>215</v>
      </c>
      <c r="E19" s="149" t="s">
        <v>119</v>
      </c>
      <c r="F19" s="149" t="s">
        <v>120</v>
      </c>
      <c r="G19" s="149" t="s">
        <v>220</v>
      </c>
      <c r="H19" s="149" t="s">
        <v>221</v>
      </c>
      <c r="I19" s="80">
        <v>568033.19</v>
      </c>
      <c r="J19" s="80">
        <v>568033.19</v>
      </c>
      <c r="K19" s="23"/>
      <c r="L19" s="23"/>
      <c r="M19" s="104">
        <v>568033.19</v>
      </c>
      <c r="N19" s="23"/>
      <c r="O19" s="80"/>
      <c r="P19" s="80"/>
      <c r="Q19" s="80"/>
      <c r="R19" s="80"/>
      <c r="S19" s="80"/>
      <c r="T19" s="80"/>
      <c r="U19" s="80"/>
      <c r="V19" s="80"/>
      <c r="W19" s="80"/>
      <c r="X19" s="80"/>
    </row>
    <row r="20" ht="20.25" customHeight="1" spans="1:24">
      <c r="A20" s="149" t="s">
        <v>196</v>
      </c>
      <c r="B20" s="149" t="s">
        <v>70</v>
      </c>
      <c r="C20" s="149" t="s">
        <v>214</v>
      </c>
      <c r="D20" s="149" t="s">
        <v>215</v>
      </c>
      <c r="E20" s="149" t="s">
        <v>121</v>
      </c>
      <c r="F20" s="149" t="s">
        <v>122</v>
      </c>
      <c r="G20" s="149" t="s">
        <v>222</v>
      </c>
      <c r="H20" s="149" t="s">
        <v>223</v>
      </c>
      <c r="I20" s="80">
        <v>286885.45</v>
      </c>
      <c r="J20" s="80">
        <v>286885.45</v>
      </c>
      <c r="K20" s="23"/>
      <c r="L20" s="23"/>
      <c r="M20" s="104">
        <v>286885.45</v>
      </c>
      <c r="N20" s="23"/>
      <c r="O20" s="80"/>
      <c r="P20" s="80"/>
      <c r="Q20" s="80"/>
      <c r="R20" s="80"/>
      <c r="S20" s="80"/>
      <c r="T20" s="80"/>
      <c r="U20" s="80"/>
      <c r="V20" s="80"/>
      <c r="W20" s="80"/>
      <c r="X20" s="80"/>
    </row>
    <row r="21" ht="20.25" customHeight="1" spans="1:24">
      <c r="A21" s="149" t="s">
        <v>196</v>
      </c>
      <c r="B21" s="149" t="s">
        <v>70</v>
      </c>
      <c r="C21" s="149" t="s">
        <v>214</v>
      </c>
      <c r="D21" s="149" t="s">
        <v>215</v>
      </c>
      <c r="E21" s="149" t="s">
        <v>113</v>
      </c>
      <c r="F21" s="149" t="s">
        <v>114</v>
      </c>
      <c r="G21" s="149" t="s">
        <v>224</v>
      </c>
      <c r="H21" s="149" t="s">
        <v>225</v>
      </c>
      <c r="I21" s="80">
        <v>19968</v>
      </c>
      <c r="J21" s="80">
        <v>19968</v>
      </c>
      <c r="K21" s="23"/>
      <c r="L21" s="23"/>
      <c r="M21" s="104">
        <v>19968</v>
      </c>
      <c r="N21" s="23"/>
      <c r="O21" s="80"/>
      <c r="P21" s="80"/>
      <c r="Q21" s="80"/>
      <c r="R21" s="80"/>
      <c r="S21" s="80"/>
      <c r="T21" s="80"/>
      <c r="U21" s="80"/>
      <c r="V21" s="80"/>
      <c r="W21" s="80"/>
      <c r="X21" s="80"/>
    </row>
    <row r="22" ht="20.25" customHeight="1" spans="1:24">
      <c r="A22" s="149" t="s">
        <v>196</v>
      </c>
      <c r="B22" s="149" t="s">
        <v>70</v>
      </c>
      <c r="C22" s="149" t="s">
        <v>214</v>
      </c>
      <c r="D22" s="149" t="s">
        <v>215</v>
      </c>
      <c r="E22" s="149" t="s">
        <v>123</v>
      </c>
      <c r="F22" s="149" t="s">
        <v>124</v>
      </c>
      <c r="G22" s="149" t="s">
        <v>224</v>
      </c>
      <c r="H22" s="149" t="s">
        <v>225</v>
      </c>
      <c r="I22" s="80">
        <v>21415.68</v>
      </c>
      <c r="J22" s="80">
        <v>21415.68</v>
      </c>
      <c r="K22" s="23"/>
      <c r="L22" s="23"/>
      <c r="M22" s="104">
        <v>21415.68</v>
      </c>
      <c r="N22" s="23"/>
      <c r="O22" s="80"/>
      <c r="P22" s="80"/>
      <c r="Q22" s="80"/>
      <c r="R22" s="80"/>
      <c r="S22" s="80"/>
      <c r="T22" s="80"/>
      <c r="U22" s="80"/>
      <c r="V22" s="80"/>
      <c r="W22" s="80"/>
      <c r="X22" s="80"/>
    </row>
    <row r="23" ht="20.25" customHeight="1" spans="1:24">
      <c r="A23" s="149" t="s">
        <v>196</v>
      </c>
      <c r="B23" s="149" t="s">
        <v>70</v>
      </c>
      <c r="C23" s="149" t="s">
        <v>214</v>
      </c>
      <c r="D23" s="149" t="s">
        <v>215</v>
      </c>
      <c r="E23" s="149" t="s">
        <v>123</v>
      </c>
      <c r="F23" s="149" t="s">
        <v>124</v>
      </c>
      <c r="G23" s="149" t="s">
        <v>224</v>
      </c>
      <c r="H23" s="149" t="s">
        <v>225</v>
      </c>
      <c r="I23" s="80">
        <v>12349.02</v>
      </c>
      <c r="J23" s="80">
        <v>12349.02</v>
      </c>
      <c r="K23" s="23"/>
      <c r="L23" s="23"/>
      <c r="M23" s="104">
        <v>12349.02</v>
      </c>
      <c r="N23" s="23"/>
      <c r="O23" s="80"/>
      <c r="P23" s="80"/>
      <c r="Q23" s="80"/>
      <c r="R23" s="80"/>
      <c r="S23" s="80"/>
      <c r="T23" s="80"/>
      <c r="U23" s="80"/>
      <c r="V23" s="80"/>
      <c r="W23" s="80"/>
      <c r="X23" s="80"/>
    </row>
    <row r="24" ht="20.25" customHeight="1" spans="1:24">
      <c r="A24" s="149" t="s">
        <v>196</v>
      </c>
      <c r="B24" s="149" t="s">
        <v>70</v>
      </c>
      <c r="C24" s="149" t="s">
        <v>226</v>
      </c>
      <c r="D24" s="149" t="s">
        <v>227</v>
      </c>
      <c r="E24" s="149" t="s">
        <v>113</v>
      </c>
      <c r="F24" s="149" t="s">
        <v>114</v>
      </c>
      <c r="G24" s="149" t="s">
        <v>228</v>
      </c>
      <c r="H24" s="149" t="s">
        <v>229</v>
      </c>
      <c r="I24" s="80">
        <v>20000</v>
      </c>
      <c r="J24" s="80">
        <v>20000</v>
      </c>
      <c r="K24" s="23"/>
      <c r="L24" s="23"/>
      <c r="M24" s="104">
        <v>20000</v>
      </c>
      <c r="N24" s="23"/>
      <c r="O24" s="80"/>
      <c r="P24" s="80"/>
      <c r="Q24" s="80"/>
      <c r="R24" s="80"/>
      <c r="S24" s="80"/>
      <c r="T24" s="80"/>
      <c r="U24" s="80"/>
      <c r="V24" s="80"/>
      <c r="W24" s="80"/>
      <c r="X24" s="80"/>
    </row>
    <row r="25" ht="20.25" customHeight="1" spans="1:24">
      <c r="A25" s="149" t="s">
        <v>196</v>
      </c>
      <c r="B25" s="149" t="s">
        <v>70</v>
      </c>
      <c r="C25" s="149" t="s">
        <v>226</v>
      </c>
      <c r="D25" s="149" t="s">
        <v>227</v>
      </c>
      <c r="E25" s="149" t="s">
        <v>113</v>
      </c>
      <c r="F25" s="149" t="s">
        <v>114</v>
      </c>
      <c r="G25" s="149" t="s">
        <v>230</v>
      </c>
      <c r="H25" s="149" t="s">
        <v>231</v>
      </c>
      <c r="I25" s="80">
        <v>55000</v>
      </c>
      <c r="J25" s="80">
        <v>55000</v>
      </c>
      <c r="K25" s="23"/>
      <c r="L25" s="23"/>
      <c r="M25" s="104">
        <v>55000</v>
      </c>
      <c r="N25" s="23"/>
      <c r="O25" s="80"/>
      <c r="P25" s="80"/>
      <c r="Q25" s="80"/>
      <c r="R25" s="80"/>
      <c r="S25" s="80"/>
      <c r="T25" s="80"/>
      <c r="U25" s="80"/>
      <c r="V25" s="80"/>
      <c r="W25" s="80"/>
      <c r="X25" s="80"/>
    </row>
    <row r="26" ht="20.25" customHeight="1" spans="1:24">
      <c r="A26" s="149" t="s">
        <v>196</v>
      </c>
      <c r="B26" s="149" t="s">
        <v>70</v>
      </c>
      <c r="C26" s="149" t="s">
        <v>226</v>
      </c>
      <c r="D26" s="149" t="s">
        <v>227</v>
      </c>
      <c r="E26" s="149" t="s">
        <v>113</v>
      </c>
      <c r="F26" s="149" t="s">
        <v>114</v>
      </c>
      <c r="G26" s="149" t="s">
        <v>232</v>
      </c>
      <c r="H26" s="149" t="s">
        <v>233</v>
      </c>
      <c r="I26" s="80">
        <v>28000</v>
      </c>
      <c r="J26" s="80">
        <v>28000</v>
      </c>
      <c r="K26" s="23"/>
      <c r="L26" s="23"/>
      <c r="M26" s="104">
        <v>28000</v>
      </c>
      <c r="N26" s="23"/>
      <c r="O26" s="80"/>
      <c r="P26" s="80"/>
      <c r="Q26" s="80"/>
      <c r="R26" s="80"/>
      <c r="S26" s="80"/>
      <c r="T26" s="80"/>
      <c r="U26" s="80"/>
      <c r="V26" s="80"/>
      <c r="W26" s="80"/>
      <c r="X26" s="80"/>
    </row>
    <row r="27" ht="20.25" customHeight="1" spans="1:24">
      <c r="A27" s="149" t="s">
        <v>196</v>
      </c>
      <c r="B27" s="149" t="s">
        <v>70</v>
      </c>
      <c r="C27" s="149" t="s">
        <v>226</v>
      </c>
      <c r="D27" s="149" t="s">
        <v>227</v>
      </c>
      <c r="E27" s="149" t="s">
        <v>101</v>
      </c>
      <c r="F27" s="149" t="s">
        <v>102</v>
      </c>
      <c r="G27" s="149" t="s">
        <v>234</v>
      </c>
      <c r="H27" s="149" t="s">
        <v>235</v>
      </c>
      <c r="I27" s="80">
        <v>900</v>
      </c>
      <c r="J27" s="80">
        <v>900</v>
      </c>
      <c r="K27" s="23"/>
      <c r="L27" s="23"/>
      <c r="M27" s="104">
        <v>900</v>
      </c>
      <c r="N27" s="23"/>
      <c r="O27" s="80"/>
      <c r="P27" s="80"/>
      <c r="Q27" s="80"/>
      <c r="R27" s="80"/>
      <c r="S27" s="80"/>
      <c r="T27" s="80"/>
      <c r="U27" s="80"/>
      <c r="V27" s="80"/>
      <c r="W27" s="80"/>
      <c r="X27" s="80"/>
    </row>
    <row r="28" ht="20.25" customHeight="1" spans="1:24">
      <c r="A28" s="149" t="s">
        <v>196</v>
      </c>
      <c r="B28" s="149" t="s">
        <v>70</v>
      </c>
      <c r="C28" s="149" t="s">
        <v>226</v>
      </c>
      <c r="D28" s="149" t="s">
        <v>227</v>
      </c>
      <c r="E28" s="149" t="s">
        <v>107</v>
      </c>
      <c r="F28" s="149" t="s">
        <v>108</v>
      </c>
      <c r="G28" s="149" t="s">
        <v>234</v>
      </c>
      <c r="H28" s="149" t="s">
        <v>235</v>
      </c>
      <c r="I28" s="80">
        <v>18000</v>
      </c>
      <c r="J28" s="80">
        <v>18000</v>
      </c>
      <c r="K28" s="23"/>
      <c r="L28" s="23"/>
      <c r="M28" s="104">
        <v>18000</v>
      </c>
      <c r="N28" s="23"/>
      <c r="O28" s="80"/>
      <c r="P28" s="80"/>
      <c r="Q28" s="80"/>
      <c r="R28" s="80"/>
      <c r="S28" s="80"/>
      <c r="T28" s="80"/>
      <c r="U28" s="80"/>
      <c r="V28" s="80"/>
      <c r="W28" s="80"/>
      <c r="X28" s="80"/>
    </row>
    <row r="29" ht="20.25" customHeight="1" spans="1:24">
      <c r="A29" s="149" t="s">
        <v>196</v>
      </c>
      <c r="B29" s="149" t="s">
        <v>70</v>
      </c>
      <c r="C29" s="149" t="s">
        <v>236</v>
      </c>
      <c r="D29" s="149" t="s">
        <v>237</v>
      </c>
      <c r="E29" s="149" t="s">
        <v>113</v>
      </c>
      <c r="F29" s="149" t="s">
        <v>114</v>
      </c>
      <c r="G29" s="149" t="s">
        <v>212</v>
      </c>
      <c r="H29" s="149" t="s">
        <v>213</v>
      </c>
      <c r="I29" s="80">
        <v>436800</v>
      </c>
      <c r="J29" s="80">
        <v>436800</v>
      </c>
      <c r="K29" s="23"/>
      <c r="L29" s="23"/>
      <c r="M29" s="104">
        <v>436800</v>
      </c>
      <c r="N29" s="23"/>
      <c r="O29" s="80"/>
      <c r="P29" s="80"/>
      <c r="Q29" s="80"/>
      <c r="R29" s="80"/>
      <c r="S29" s="80"/>
      <c r="T29" s="80"/>
      <c r="U29" s="80"/>
      <c r="V29" s="80"/>
      <c r="W29" s="80"/>
      <c r="X29" s="80"/>
    </row>
    <row r="30" ht="20.25" customHeight="1" spans="1:24">
      <c r="A30" s="149" t="s">
        <v>196</v>
      </c>
      <c r="B30" s="149" t="s">
        <v>70</v>
      </c>
      <c r="C30" s="149" t="s">
        <v>238</v>
      </c>
      <c r="D30" s="149" t="s">
        <v>239</v>
      </c>
      <c r="E30" s="149" t="s">
        <v>113</v>
      </c>
      <c r="F30" s="149" t="s">
        <v>114</v>
      </c>
      <c r="G30" s="149" t="s">
        <v>212</v>
      </c>
      <c r="H30" s="149" t="s">
        <v>213</v>
      </c>
      <c r="I30" s="80">
        <v>29033</v>
      </c>
      <c r="J30" s="80">
        <v>29033</v>
      </c>
      <c r="K30" s="23"/>
      <c r="L30" s="23"/>
      <c r="M30" s="104">
        <v>29033</v>
      </c>
      <c r="N30" s="23"/>
      <c r="O30" s="80"/>
      <c r="P30" s="80"/>
      <c r="Q30" s="80"/>
      <c r="R30" s="80"/>
      <c r="S30" s="80"/>
      <c r="T30" s="80"/>
      <c r="U30" s="80"/>
      <c r="V30" s="80"/>
      <c r="W30" s="80"/>
      <c r="X30" s="80"/>
    </row>
    <row r="31" ht="20.25" customHeight="1" spans="1:24">
      <c r="A31" s="149" t="s">
        <v>196</v>
      </c>
      <c r="B31" s="149" t="s">
        <v>70</v>
      </c>
      <c r="C31" s="149" t="s">
        <v>240</v>
      </c>
      <c r="D31" s="149" t="s">
        <v>241</v>
      </c>
      <c r="E31" s="149" t="s">
        <v>113</v>
      </c>
      <c r="F31" s="149" t="s">
        <v>114</v>
      </c>
      <c r="G31" s="149" t="s">
        <v>242</v>
      </c>
      <c r="H31" s="149" t="s">
        <v>243</v>
      </c>
      <c r="I31" s="80">
        <v>4736</v>
      </c>
      <c r="J31" s="80">
        <v>4736</v>
      </c>
      <c r="K31" s="23"/>
      <c r="L31" s="23"/>
      <c r="M31" s="104">
        <v>4736</v>
      </c>
      <c r="N31" s="23"/>
      <c r="O31" s="80"/>
      <c r="P31" s="80"/>
      <c r="Q31" s="80"/>
      <c r="R31" s="80"/>
      <c r="S31" s="80"/>
      <c r="T31" s="80"/>
      <c r="U31" s="80"/>
      <c r="V31" s="80"/>
      <c r="W31" s="80"/>
      <c r="X31" s="80"/>
    </row>
    <row r="32" ht="20.25" customHeight="1" spans="1:24">
      <c r="A32" s="149" t="s">
        <v>196</v>
      </c>
      <c r="B32" s="149" t="s">
        <v>70</v>
      </c>
      <c r="C32" s="149" t="s">
        <v>244</v>
      </c>
      <c r="D32" s="149" t="s">
        <v>174</v>
      </c>
      <c r="E32" s="149" t="s">
        <v>113</v>
      </c>
      <c r="F32" s="149" t="s">
        <v>114</v>
      </c>
      <c r="G32" s="149" t="s">
        <v>245</v>
      </c>
      <c r="H32" s="149" t="s">
        <v>174</v>
      </c>
      <c r="I32" s="80">
        <v>1000</v>
      </c>
      <c r="J32" s="80">
        <v>1000</v>
      </c>
      <c r="K32" s="23"/>
      <c r="L32" s="23"/>
      <c r="M32" s="104">
        <v>1000</v>
      </c>
      <c r="N32" s="23"/>
      <c r="O32" s="80"/>
      <c r="P32" s="80"/>
      <c r="Q32" s="80"/>
      <c r="R32" s="80"/>
      <c r="S32" s="80"/>
      <c r="T32" s="80"/>
      <c r="U32" s="80"/>
      <c r="V32" s="80"/>
      <c r="W32" s="80"/>
      <c r="X32" s="80"/>
    </row>
    <row r="33" ht="17.25" customHeight="1" spans="1:24">
      <c r="A33" s="34" t="s">
        <v>169</v>
      </c>
      <c r="B33" s="35"/>
      <c r="C33" s="150"/>
      <c r="D33" s="150"/>
      <c r="E33" s="150"/>
      <c r="F33" s="150"/>
      <c r="G33" s="150"/>
      <c r="H33" s="151"/>
      <c r="I33" s="80">
        <v>9309851.87</v>
      </c>
      <c r="J33" s="80">
        <v>9309851.87</v>
      </c>
      <c r="K33" s="80"/>
      <c r="L33" s="80"/>
      <c r="M33" s="104">
        <v>9309851.87</v>
      </c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</row>
  </sheetData>
  <mergeCells count="31">
    <mergeCell ref="A2:X2"/>
    <mergeCell ref="A3:H3"/>
    <mergeCell ref="I4:X4"/>
    <mergeCell ref="J5:N5"/>
    <mergeCell ref="O5:Q5"/>
    <mergeCell ref="S5:X5"/>
    <mergeCell ref="A33:H33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19"/>
  <sheetViews>
    <sheetView showZeros="0" workbookViewId="0">
      <selection activeCell="P15" sqref="P15"/>
    </sheetView>
  </sheetViews>
  <sheetFormatPr defaultColWidth="9.14166666666667" defaultRowHeight="14.25" customHeight="1"/>
  <cols>
    <col min="1" max="1" width="10.2833333333333" customWidth="1"/>
    <col min="2" max="2" width="13.425" customWidth="1"/>
    <col min="3" max="3" width="32.85" customWidth="1"/>
    <col min="4" max="4" width="23.85" customWidth="1"/>
    <col min="5" max="5" width="11.1416666666667" customWidth="1"/>
    <col min="6" max="6" width="17.7083333333333" customWidth="1"/>
    <col min="7" max="7" width="9.85" customWidth="1"/>
    <col min="8" max="8" width="17.7083333333333" customWidth="1"/>
    <col min="9" max="13" width="20" customWidth="1"/>
    <col min="14" max="14" width="12.2833333333333" customWidth="1"/>
    <col min="15" max="15" width="12.7083333333333" customWidth="1"/>
    <col min="16" max="16" width="11.1416666666667" customWidth="1"/>
    <col min="17" max="21" width="19.85" customWidth="1"/>
    <col min="22" max="22" width="20" customWidth="1"/>
    <col min="23" max="23" width="19.85" customWidth="1"/>
  </cols>
  <sheetData>
    <row r="1" ht="13.5" customHeight="1" spans="1:23">
      <c r="B1" s="135"/>
      <c r="E1" s="1"/>
      <c r="F1" s="1"/>
      <c r="G1" s="1"/>
      <c r="H1" s="1"/>
      <c r="U1" s="135"/>
      <c r="W1" s="136" t="s">
        <v>246</v>
      </c>
    </row>
    <row r="2" ht="46.5" customHeight="1" spans="1:23">
      <c r="A2" s="3" t="str">
        <f>"2026"&amp;"年部门项目支出预算表"</f>
        <v>2026年部门项目支出预算表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3.5" customHeight="1" spans="1:23">
      <c r="A3" s="4" t="str">
        <f>"单位名称："&amp;"寻甸回族彝族自治县妇幼健康服务中心"</f>
        <v>单位名称：寻甸回族彝族自治县妇幼健康服务中心</v>
      </c>
      <c r="B3" s="5"/>
      <c r="C3" s="5"/>
      <c r="D3" s="5"/>
      <c r="E3" s="5"/>
      <c r="F3" s="5"/>
      <c r="G3" s="5"/>
      <c r="H3" s="5"/>
      <c r="I3" s="6"/>
      <c r="J3" s="6"/>
      <c r="K3" s="6"/>
      <c r="L3" s="6"/>
      <c r="M3" s="6"/>
      <c r="N3" s="6"/>
      <c r="O3" s="6"/>
      <c r="P3" s="6"/>
      <c r="Q3" s="6"/>
      <c r="U3" s="135"/>
      <c r="W3" s="110" t="s">
        <v>1</v>
      </c>
    </row>
    <row r="4" ht="21.75" customHeight="1" spans="1:23">
      <c r="A4" s="8" t="s">
        <v>247</v>
      </c>
      <c r="B4" s="9" t="s">
        <v>180</v>
      </c>
      <c r="C4" s="8" t="s">
        <v>181</v>
      </c>
      <c r="D4" s="8" t="s">
        <v>248</v>
      </c>
      <c r="E4" s="9" t="s">
        <v>182</v>
      </c>
      <c r="F4" s="9" t="s">
        <v>183</v>
      </c>
      <c r="G4" s="9" t="s">
        <v>249</v>
      </c>
      <c r="H4" s="9" t="s">
        <v>250</v>
      </c>
      <c r="I4" s="27" t="s">
        <v>55</v>
      </c>
      <c r="J4" s="10" t="s">
        <v>251</v>
      </c>
      <c r="K4" s="11"/>
      <c r="L4" s="11"/>
      <c r="M4" s="12"/>
      <c r="N4" s="10" t="s">
        <v>188</v>
      </c>
      <c r="O4" s="11"/>
      <c r="P4" s="12"/>
      <c r="Q4" s="9" t="s">
        <v>61</v>
      </c>
      <c r="R4" s="10" t="s">
        <v>62</v>
      </c>
      <c r="S4" s="11"/>
      <c r="T4" s="11"/>
      <c r="U4" s="11"/>
      <c r="V4" s="11"/>
      <c r="W4" s="12"/>
    </row>
    <row r="5" ht="21.75" customHeight="1" spans="1:23">
      <c r="A5" s="13"/>
      <c r="B5" s="28"/>
      <c r="C5" s="13"/>
      <c r="D5" s="13"/>
      <c r="E5" s="14"/>
      <c r="F5" s="14"/>
      <c r="G5" s="14"/>
      <c r="H5" s="14"/>
      <c r="I5" s="28"/>
      <c r="J5" s="137" t="s">
        <v>58</v>
      </c>
      <c r="K5" s="138"/>
      <c r="L5" s="9" t="s">
        <v>59</v>
      </c>
      <c r="M5" s="9" t="s">
        <v>60</v>
      </c>
      <c r="N5" s="9" t="s">
        <v>58</v>
      </c>
      <c r="O5" s="9" t="s">
        <v>59</v>
      </c>
      <c r="P5" s="9" t="s">
        <v>60</v>
      </c>
      <c r="Q5" s="14"/>
      <c r="R5" s="9" t="s">
        <v>57</v>
      </c>
      <c r="S5" s="9" t="s">
        <v>64</v>
      </c>
      <c r="T5" s="9" t="s">
        <v>194</v>
      </c>
      <c r="U5" s="9" t="s">
        <v>66</v>
      </c>
      <c r="V5" s="9" t="s">
        <v>67</v>
      </c>
      <c r="W5" s="9" t="s">
        <v>68</v>
      </c>
    </row>
    <row r="6" ht="21" customHeight="1" spans="1:23">
      <c r="A6" s="28"/>
      <c r="B6" s="28"/>
      <c r="C6" s="28"/>
      <c r="D6" s="28"/>
      <c r="E6" s="28"/>
      <c r="F6" s="28"/>
      <c r="G6" s="28"/>
      <c r="H6" s="28"/>
      <c r="I6" s="28"/>
      <c r="J6" s="139" t="s">
        <v>57</v>
      </c>
      <c r="K6" s="14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</row>
    <row r="7" ht="39.75" customHeight="1" spans="1:23">
      <c r="A7" s="16"/>
      <c r="B7" s="18"/>
      <c r="C7" s="16"/>
      <c r="D7" s="16"/>
      <c r="E7" s="17"/>
      <c r="F7" s="17"/>
      <c r="G7" s="17"/>
      <c r="H7" s="17"/>
      <c r="I7" s="18"/>
      <c r="J7" s="65" t="s">
        <v>57</v>
      </c>
      <c r="K7" s="65" t="s">
        <v>252</v>
      </c>
      <c r="L7" s="17"/>
      <c r="M7" s="17"/>
      <c r="N7" s="17"/>
      <c r="O7" s="17"/>
      <c r="P7" s="17"/>
      <c r="Q7" s="17"/>
      <c r="R7" s="17"/>
      <c r="S7" s="17"/>
      <c r="T7" s="17"/>
      <c r="U7" s="18"/>
      <c r="V7" s="17"/>
      <c r="W7" s="17"/>
    </row>
    <row r="8" ht="15" customHeight="1" spans="1:2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29">
        <v>12</v>
      </c>
      <c r="M8" s="29">
        <v>13</v>
      </c>
      <c r="N8" s="29">
        <v>14</v>
      </c>
      <c r="O8" s="29">
        <v>15</v>
      </c>
      <c r="P8" s="29">
        <v>16</v>
      </c>
      <c r="Q8" s="29">
        <v>17</v>
      </c>
      <c r="R8" s="29">
        <v>18</v>
      </c>
      <c r="S8" s="29">
        <v>19</v>
      </c>
      <c r="T8" s="29">
        <v>20</v>
      </c>
      <c r="U8" s="19">
        <v>21</v>
      </c>
      <c r="V8" s="29">
        <v>22</v>
      </c>
      <c r="W8" s="19">
        <v>23</v>
      </c>
    </row>
    <row r="9" ht="21.75" customHeight="1" spans="1:23">
      <c r="A9" s="67" t="s">
        <v>253</v>
      </c>
      <c r="B9" s="67" t="s">
        <v>254</v>
      </c>
      <c r="C9" s="67" t="s">
        <v>255</v>
      </c>
      <c r="D9" s="67" t="s">
        <v>70</v>
      </c>
      <c r="E9" s="67" t="s">
        <v>113</v>
      </c>
      <c r="F9" s="67" t="s">
        <v>114</v>
      </c>
      <c r="G9" s="67" t="s">
        <v>232</v>
      </c>
      <c r="H9" s="67" t="s">
        <v>233</v>
      </c>
      <c r="I9" s="80">
        <v>10000</v>
      </c>
      <c r="J9" s="80">
        <v>10000</v>
      </c>
      <c r="K9" s="104">
        <v>10000</v>
      </c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</row>
    <row r="10" ht="21.75" customHeight="1" spans="1:23">
      <c r="A10" s="67" t="s">
        <v>256</v>
      </c>
      <c r="B10" s="67" t="s">
        <v>257</v>
      </c>
      <c r="C10" s="67" t="s">
        <v>258</v>
      </c>
      <c r="D10" s="67" t="s">
        <v>70</v>
      </c>
      <c r="E10" s="67" t="s">
        <v>115</v>
      </c>
      <c r="F10" s="67" t="s">
        <v>116</v>
      </c>
      <c r="G10" s="67" t="s">
        <v>232</v>
      </c>
      <c r="H10" s="67" t="s">
        <v>233</v>
      </c>
      <c r="I10" s="80">
        <v>11452.32</v>
      </c>
      <c r="J10" s="80"/>
      <c r="K10" s="104"/>
      <c r="L10" s="80"/>
      <c r="M10" s="80"/>
      <c r="N10" s="80">
        <v>11452.32</v>
      </c>
      <c r="O10" s="80"/>
      <c r="P10" s="80"/>
      <c r="Q10" s="80"/>
      <c r="R10" s="80"/>
      <c r="S10" s="80"/>
      <c r="T10" s="80"/>
      <c r="U10" s="80"/>
      <c r="V10" s="80"/>
      <c r="W10" s="80"/>
    </row>
    <row r="11" ht="21.75" customHeight="1" spans="1:23">
      <c r="A11" s="67" t="s">
        <v>256</v>
      </c>
      <c r="B11" s="67" t="s">
        <v>259</v>
      </c>
      <c r="C11" s="67" t="s">
        <v>260</v>
      </c>
      <c r="D11" s="67" t="s">
        <v>70</v>
      </c>
      <c r="E11" s="67" t="s">
        <v>115</v>
      </c>
      <c r="F11" s="67" t="s">
        <v>116</v>
      </c>
      <c r="G11" s="67" t="s">
        <v>232</v>
      </c>
      <c r="H11" s="67" t="s">
        <v>233</v>
      </c>
      <c r="I11" s="80">
        <v>625600</v>
      </c>
      <c r="J11" s="80"/>
      <c r="K11" s="104"/>
      <c r="L11" s="80"/>
      <c r="M11" s="80"/>
      <c r="N11" s="80">
        <v>625600</v>
      </c>
      <c r="O11" s="80"/>
      <c r="P11" s="80"/>
      <c r="Q11" s="80"/>
      <c r="R11" s="80"/>
      <c r="S11" s="80"/>
      <c r="T11" s="80"/>
      <c r="U11" s="80"/>
      <c r="V11" s="80"/>
      <c r="W11" s="80"/>
    </row>
    <row r="12" ht="21.75" customHeight="1" spans="1:23">
      <c r="A12" s="67" t="s">
        <v>256</v>
      </c>
      <c r="B12" s="67" t="s">
        <v>261</v>
      </c>
      <c r="C12" s="67" t="s">
        <v>262</v>
      </c>
      <c r="D12" s="67" t="s">
        <v>70</v>
      </c>
      <c r="E12" s="67" t="s">
        <v>115</v>
      </c>
      <c r="F12" s="67" t="s">
        <v>116</v>
      </c>
      <c r="G12" s="67" t="s">
        <v>232</v>
      </c>
      <c r="H12" s="67" t="s">
        <v>233</v>
      </c>
      <c r="I12" s="80">
        <v>2589300</v>
      </c>
      <c r="J12" s="80"/>
      <c r="K12" s="104"/>
      <c r="L12" s="80"/>
      <c r="M12" s="80"/>
      <c r="N12" s="80">
        <v>2589300</v>
      </c>
      <c r="O12" s="80"/>
      <c r="P12" s="80"/>
      <c r="Q12" s="80"/>
      <c r="R12" s="80"/>
      <c r="S12" s="80"/>
      <c r="T12" s="80"/>
      <c r="U12" s="80"/>
      <c r="V12" s="80"/>
      <c r="W12" s="80"/>
    </row>
    <row r="13" ht="21.75" customHeight="1" spans="1:23">
      <c r="A13" s="67" t="s">
        <v>263</v>
      </c>
      <c r="B13" s="67" t="s">
        <v>264</v>
      </c>
      <c r="C13" s="67" t="s">
        <v>265</v>
      </c>
      <c r="D13" s="67" t="s">
        <v>70</v>
      </c>
      <c r="E13" s="67" t="s">
        <v>113</v>
      </c>
      <c r="F13" s="67" t="s">
        <v>114</v>
      </c>
      <c r="G13" s="67" t="s">
        <v>266</v>
      </c>
      <c r="H13" s="67" t="s">
        <v>267</v>
      </c>
      <c r="I13" s="80"/>
      <c r="J13" s="80"/>
      <c r="K13" s="104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</row>
    <row r="14" ht="21.75" customHeight="1" spans="1:23">
      <c r="A14" s="67" t="s">
        <v>263</v>
      </c>
      <c r="B14" s="67" t="s">
        <v>264</v>
      </c>
      <c r="C14" s="67" t="s">
        <v>265</v>
      </c>
      <c r="D14" s="67" t="s">
        <v>70</v>
      </c>
      <c r="E14" s="67" t="s">
        <v>113</v>
      </c>
      <c r="F14" s="67" t="s">
        <v>114</v>
      </c>
      <c r="G14" s="67" t="s">
        <v>266</v>
      </c>
      <c r="H14" s="67" t="s">
        <v>267</v>
      </c>
      <c r="I14" s="80"/>
      <c r="J14" s="80"/>
      <c r="K14" s="104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</row>
    <row r="15" ht="21.75" customHeight="1" spans="1:23">
      <c r="A15" s="67" t="s">
        <v>263</v>
      </c>
      <c r="B15" s="67" t="s">
        <v>268</v>
      </c>
      <c r="C15" s="67" t="s">
        <v>269</v>
      </c>
      <c r="D15" s="67" t="s">
        <v>70</v>
      </c>
      <c r="E15" s="67" t="s">
        <v>113</v>
      </c>
      <c r="F15" s="67" t="s">
        <v>114</v>
      </c>
      <c r="G15" s="67" t="s">
        <v>232</v>
      </c>
      <c r="H15" s="67" t="s">
        <v>233</v>
      </c>
      <c r="I15" s="80"/>
      <c r="J15" s="80"/>
      <c r="K15" s="104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</row>
    <row r="16" ht="21.75" customHeight="1" spans="1:23">
      <c r="A16" s="67" t="s">
        <v>263</v>
      </c>
      <c r="B16" s="67" t="s">
        <v>270</v>
      </c>
      <c r="C16" s="67" t="s">
        <v>271</v>
      </c>
      <c r="D16" s="67" t="s">
        <v>70</v>
      </c>
      <c r="E16" s="67" t="s">
        <v>113</v>
      </c>
      <c r="F16" s="67" t="s">
        <v>114</v>
      </c>
      <c r="G16" s="67" t="s">
        <v>232</v>
      </c>
      <c r="H16" s="67" t="s">
        <v>233</v>
      </c>
      <c r="I16" s="80"/>
      <c r="J16" s="80"/>
      <c r="K16" s="104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</row>
    <row r="17" ht="21.75" customHeight="1" spans="1:23">
      <c r="A17" s="67" t="s">
        <v>263</v>
      </c>
      <c r="B17" s="67" t="s">
        <v>272</v>
      </c>
      <c r="C17" s="67" t="s">
        <v>273</v>
      </c>
      <c r="D17" s="67" t="s">
        <v>70</v>
      </c>
      <c r="E17" s="67" t="s">
        <v>113</v>
      </c>
      <c r="F17" s="67" t="s">
        <v>114</v>
      </c>
      <c r="G17" s="67" t="s">
        <v>232</v>
      </c>
      <c r="H17" s="67" t="s">
        <v>233</v>
      </c>
      <c r="I17" s="80"/>
      <c r="J17" s="80"/>
      <c r="K17" s="104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</row>
    <row r="18" ht="21.75" customHeight="1" spans="1:23">
      <c r="A18" s="67" t="s">
        <v>263</v>
      </c>
      <c r="B18" s="67" t="s">
        <v>274</v>
      </c>
      <c r="C18" s="67" t="s">
        <v>275</v>
      </c>
      <c r="D18" s="67" t="s">
        <v>70</v>
      </c>
      <c r="E18" s="67" t="s">
        <v>113</v>
      </c>
      <c r="F18" s="67" t="s">
        <v>114</v>
      </c>
      <c r="G18" s="67" t="s">
        <v>232</v>
      </c>
      <c r="H18" s="67" t="s">
        <v>233</v>
      </c>
      <c r="I18" s="80">
        <v>485000</v>
      </c>
      <c r="J18" s="80">
        <v>485000</v>
      </c>
      <c r="K18" s="104">
        <v>485000</v>
      </c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</row>
    <row r="19" ht="18.75" customHeight="1" spans="1:23">
      <c r="A19" s="34" t="s">
        <v>169</v>
      </c>
      <c r="B19" s="35"/>
      <c r="C19" s="35"/>
      <c r="D19" s="35"/>
      <c r="E19" s="35"/>
      <c r="F19" s="35"/>
      <c r="G19" s="35"/>
      <c r="H19" s="36"/>
      <c r="I19" s="80">
        <v>3721352.32</v>
      </c>
      <c r="J19" s="80">
        <v>495000</v>
      </c>
      <c r="K19" s="104">
        <v>495000</v>
      </c>
      <c r="L19" s="80"/>
      <c r="M19" s="80"/>
      <c r="N19" s="80">
        <v>3226352.32</v>
      </c>
      <c r="O19" s="80"/>
      <c r="P19" s="80"/>
      <c r="Q19" s="80"/>
      <c r="R19" s="80"/>
      <c r="S19" s="80"/>
      <c r="T19" s="80"/>
      <c r="U19" s="80"/>
      <c r="V19" s="80"/>
      <c r="W19" s="80"/>
    </row>
  </sheetData>
  <mergeCells count="28">
    <mergeCell ref="A2:W2"/>
    <mergeCell ref="A3:H3"/>
    <mergeCell ref="J4:M4"/>
    <mergeCell ref="N4:P4"/>
    <mergeCell ref="R4:W4"/>
    <mergeCell ref="A19:H19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12"/>
  <sheetViews>
    <sheetView showZeros="0" workbookViewId="0">
      <selection activeCell="C17" sqref="C17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8" customHeight="1" spans="1:10">
      <c r="J1" s="2" t="s">
        <v>276</v>
      </c>
    </row>
    <row r="2" ht="39.75" customHeight="1" spans="1:10">
      <c r="A2" s="63" t="str">
        <f>"2026"&amp;"年部门项目支出绩效目标表"</f>
        <v>2026年部门项目支出绩效目标表</v>
      </c>
      <c r="B2" s="3"/>
      <c r="C2" s="3"/>
      <c r="D2" s="3"/>
      <c r="E2" s="3"/>
      <c r="F2" s="64"/>
      <c r="G2" s="3"/>
      <c r="H2" s="64"/>
      <c r="I2" s="64"/>
      <c r="J2" s="3"/>
    </row>
    <row r="3" ht="17.25" customHeight="1" spans="1:10">
      <c r="A3" s="4" t="str">
        <f>"单位名称："&amp;"寻甸回族彝族自治县妇幼健康服务中心"</f>
        <v>单位名称：寻甸回族彝族自治县妇幼健康服务中心</v>
      </c>
    </row>
    <row r="4" ht="44.25" customHeight="1" spans="1:10">
      <c r="A4" s="65" t="s">
        <v>181</v>
      </c>
      <c r="B4" s="65" t="s">
        <v>277</v>
      </c>
      <c r="C4" s="65" t="s">
        <v>278</v>
      </c>
      <c r="D4" s="65" t="s">
        <v>279</v>
      </c>
      <c r="E4" s="65" t="s">
        <v>280</v>
      </c>
      <c r="F4" s="66" t="s">
        <v>281</v>
      </c>
      <c r="G4" s="65" t="s">
        <v>282</v>
      </c>
      <c r="H4" s="66" t="s">
        <v>283</v>
      </c>
      <c r="I4" s="66" t="s">
        <v>284</v>
      </c>
      <c r="J4" s="65" t="s">
        <v>285</v>
      </c>
    </row>
    <row r="5" ht="18.75" customHeight="1" spans="1:10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29">
        <v>6</v>
      </c>
      <c r="G5" s="133">
        <v>7</v>
      </c>
      <c r="H5" s="29">
        <v>8</v>
      </c>
      <c r="I5" s="29">
        <v>9</v>
      </c>
      <c r="J5" s="133">
        <v>10</v>
      </c>
    </row>
    <row r="6" ht="42" customHeight="1" spans="1:10">
      <c r="A6" s="30" t="s">
        <v>70</v>
      </c>
      <c r="B6" s="67"/>
      <c r="C6" s="67"/>
      <c r="D6" s="67"/>
      <c r="E6" s="54"/>
      <c r="F6" s="68"/>
      <c r="G6" s="54"/>
      <c r="H6" s="68"/>
      <c r="I6" s="68"/>
      <c r="J6" s="54"/>
    </row>
    <row r="7" ht="42" customHeight="1" spans="1:10">
      <c r="A7" s="134" t="s">
        <v>275</v>
      </c>
      <c r="B7" s="20" t="s">
        <v>286</v>
      </c>
      <c r="C7" s="20" t="s">
        <v>287</v>
      </c>
      <c r="D7" s="20" t="s">
        <v>288</v>
      </c>
      <c r="E7" s="30" t="s">
        <v>289</v>
      </c>
      <c r="F7" s="20" t="s">
        <v>290</v>
      </c>
      <c r="G7" s="30" t="s">
        <v>291</v>
      </c>
      <c r="H7" s="20" t="s">
        <v>292</v>
      </c>
      <c r="I7" s="20" t="s">
        <v>293</v>
      </c>
      <c r="J7" s="30" t="s">
        <v>289</v>
      </c>
    </row>
    <row r="8" ht="42" customHeight="1" spans="1:10">
      <c r="A8" s="134" t="s">
        <v>275</v>
      </c>
      <c r="B8" s="20" t="s">
        <v>286</v>
      </c>
      <c r="C8" s="20" t="s">
        <v>294</v>
      </c>
      <c r="D8" s="20" t="s">
        <v>295</v>
      </c>
      <c r="E8" s="30" t="s">
        <v>296</v>
      </c>
      <c r="F8" s="20" t="s">
        <v>290</v>
      </c>
      <c r="G8" s="30" t="s">
        <v>297</v>
      </c>
      <c r="H8" s="20" t="s">
        <v>292</v>
      </c>
      <c r="I8" s="20" t="s">
        <v>293</v>
      </c>
      <c r="J8" s="30" t="s">
        <v>298</v>
      </c>
    </row>
    <row r="9" ht="42" customHeight="1" spans="1:10">
      <c r="A9" s="134" t="s">
        <v>275</v>
      </c>
      <c r="B9" s="20" t="s">
        <v>286</v>
      </c>
      <c r="C9" s="20" t="s">
        <v>299</v>
      </c>
      <c r="D9" s="20" t="s">
        <v>300</v>
      </c>
      <c r="E9" s="30" t="s">
        <v>300</v>
      </c>
      <c r="F9" s="20" t="s">
        <v>301</v>
      </c>
      <c r="G9" s="30" t="s">
        <v>302</v>
      </c>
      <c r="H9" s="20" t="s">
        <v>303</v>
      </c>
      <c r="I9" s="20" t="s">
        <v>304</v>
      </c>
      <c r="J9" s="30" t="s">
        <v>300</v>
      </c>
    </row>
    <row r="10" ht="42" customHeight="1" spans="1:10">
      <c r="A10" s="134" t="s">
        <v>255</v>
      </c>
      <c r="B10" s="20" t="s">
        <v>305</v>
      </c>
      <c r="C10" s="20" t="s">
        <v>287</v>
      </c>
      <c r="D10" s="20" t="s">
        <v>288</v>
      </c>
      <c r="E10" s="30" t="s">
        <v>306</v>
      </c>
      <c r="F10" s="20" t="s">
        <v>301</v>
      </c>
      <c r="G10" s="30" t="s">
        <v>307</v>
      </c>
      <c r="H10" s="20" t="s">
        <v>303</v>
      </c>
      <c r="I10" s="20" t="s">
        <v>304</v>
      </c>
      <c r="J10" s="30" t="s">
        <v>306</v>
      </c>
    </row>
    <row r="11" ht="42" customHeight="1" spans="1:10">
      <c r="A11" s="134" t="s">
        <v>255</v>
      </c>
      <c r="B11" s="20" t="s">
        <v>305</v>
      </c>
      <c r="C11" s="20" t="s">
        <v>294</v>
      </c>
      <c r="D11" s="20" t="s">
        <v>295</v>
      </c>
      <c r="E11" s="30" t="s">
        <v>308</v>
      </c>
      <c r="F11" s="20" t="s">
        <v>290</v>
      </c>
      <c r="G11" s="30" t="s">
        <v>309</v>
      </c>
      <c r="H11" s="20" t="s">
        <v>292</v>
      </c>
      <c r="I11" s="20" t="s">
        <v>293</v>
      </c>
      <c r="J11" s="30" t="s">
        <v>310</v>
      </c>
    </row>
    <row r="12" ht="42" customHeight="1" spans="1:10">
      <c r="A12" s="134" t="s">
        <v>255</v>
      </c>
      <c r="B12" s="20" t="s">
        <v>305</v>
      </c>
      <c r="C12" s="20" t="s">
        <v>299</v>
      </c>
      <c r="D12" s="20" t="s">
        <v>300</v>
      </c>
      <c r="E12" s="30" t="s">
        <v>300</v>
      </c>
      <c r="F12" s="20" t="s">
        <v>301</v>
      </c>
      <c r="G12" s="30" t="s">
        <v>302</v>
      </c>
      <c r="H12" s="20" t="s">
        <v>303</v>
      </c>
      <c r="I12" s="20" t="s">
        <v>304</v>
      </c>
      <c r="J12" s="30" t="s">
        <v>300</v>
      </c>
    </row>
  </sheetData>
  <mergeCells count="6">
    <mergeCell ref="A2:J2"/>
    <mergeCell ref="A3:H3"/>
    <mergeCell ref="A7:A9"/>
    <mergeCell ref="A10:A12"/>
    <mergeCell ref="B7:B9"/>
    <mergeCell ref="B10:B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县对下转移支付预算表09-1</vt:lpstr>
      <vt:lpstr>县对下转移支付绩效目标表09-2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初遇与你</cp:lastModifiedBy>
  <dcterms:created xsi:type="dcterms:W3CDTF">2026-03-18T01:40:00Z</dcterms:created>
  <dcterms:modified xsi:type="dcterms:W3CDTF">2026-03-19T03:23:47Z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4EDC8B4F78994F4E9D728AD5F2ACCA08_13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