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" sheetId="13" r:id="rId13"/>
    <sheet name="县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<sst xmlns="http://schemas.openxmlformats.org/spreadsheetml/2006/main" count="826" uniqueCount="359">
  <si>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</si>
  <si>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</si>
  <si>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</si>
  <si>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</si>
  <si>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</si>
  <si>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</si>
  <si>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</si>
  <si>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</si>
  <si>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</si>
  <si>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</si>
  <si>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</si>
  <si>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</si>
  <si>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</si>
  <si>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</si>
  <si>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</si>
  <si>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</si>
  <si>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</si>
  <si>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</si>
  <si>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</si>
  <si>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</si>
  <si>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</si>
  <si>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</si>
  <si>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</si>
  <si>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</si>
  <si>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</si>
  <si>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</si>
  <si>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</si>
  <si>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</si>
  <si>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</si>
  <si>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</si>
  <si>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</si>
  <si>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</si>
  <si>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</si>
  <si>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</si>
  <si>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</si>
  <si>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</si>
  <si>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</si>
  <si>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</si>
  <si>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</si>
  <si>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</si>
  <si>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</si>
  <si>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</si>
  <si>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</si>
  <si>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</si>
  <si>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</si>
  <si>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</si>
  <si>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</si>
  <si>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</si>
  <si>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</si>
  <si>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</si>
  <si>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</si>
  <si>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</si>
  <si>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</si>
  <si>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</si>
  <si>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</si>
  <si>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</si>
  <si>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</si>
  <si>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</si>
  <si>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</si>
  <si>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</si>
  <si>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</si>
  <si>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</si>
  <si>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</si>
  <si>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</si>
  <si>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</si>
  <si>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</si>
  <si>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</si>
  <si>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</si>
  <si>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</si>
  <si>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105008</t>
  </si>
  <si>
    <t>寻甸回族彝族自治县教育科学研究与教师发展中心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</si>
  <si>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</si>
  <si>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</si>
  <si>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</si>
  <si>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</si>
  <si>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</si>
  <si>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</si>
  <si>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</si>
  <si>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</si>
  <si>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</si>
  <si>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</si>
  <si>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</si>
  <si>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</si>
  <si>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</si>
  <si>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</si>
  <si>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</si>
  <si>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</si>
  <si>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</si>
  <si>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</si>
  <si>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</si>
  <si>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</si>
  <si>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</si>
  <si>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</si>
  <si>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</si>
  <si>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</si>
  <si>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</si>
  <si>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</si>
  <si>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</si>
  <si>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</si>
  <si>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</si>
  <si>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</si>
  <si>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2050299</t>
  </si>
  <si>
    <t>其他普通教育支出</t>
  </si>
  <si>
    <t>20508</t>
  </si>
  <si>
    <t>进修及培训</t>
  </si>
  <si>
    <t>2050801</t>
  </si>
  <si>
    <t>教师进修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</si>
  <si>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</si>
  <si>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</si>
  <si>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</si>
  <si>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</si>
  <si>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</si>
  <si>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</si>
  <si>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</si>
  <si>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</si>
  <si>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</si>
  <si>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</si>
  <si>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</si>
  <si>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</si>
  <si>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</si>
  <si>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</si>
  <si>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</si>
  <si>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</si>
  <si>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</si>
  <si>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</si>
  <si>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</si>
  <si>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</si>
  <si>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</si>
  <si>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</si>
  <si>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</si>
  <si>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</si>
  <si>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</si>
  <si>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</si>
  <si>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</si>
  <si>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</si>
  <si>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</si>
  <si>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</si>
  <si>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</si>
  <si>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</si>
  <si>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</si>
  <si>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</si>
  <si>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</si>
  <si>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</si>
  <si>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</si>
  <si>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</si>
  <si>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</si>
  <si>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</si>
  <si>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</si>
  <si>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</si>
  <si>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</si>
  <si>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</si>
  <si>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</si>
  <si>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</si>
  <si>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</si>
  <si>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</si>
  <si>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</si>
  <si>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</si>
  <si>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</si>
  <si>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</si>
  <si>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</si>
  <si>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</si>
  <si>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</si>
  <si>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</si>
  <si>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</si>
  <si>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</si>
  <si>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</si>
  <si>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</si>
  <si>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</si>
  <si>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</si>
  <si>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</si>
  <si>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</si>
  <si>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</si>
  <si>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</si>
  <si>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</si>
  <si>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</si>
  <si>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</si>
  <si>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</si>
  <si>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</si>
  <si>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</si>
  <si>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</si>
  <si>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</si>
  <si>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</si>
  <si>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</si>
  <si>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</si>
  <si>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</si>
  <si>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</si>
  <si>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</si>
  <si>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</si>
  <si>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</si>
  <si>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</si>
  <si>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</si>
  <si>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</si>
  <si>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</si>
  <si>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</si>
  <si>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</si>
  <si>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</si>
  <si>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</si>
  <si>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</si>
  <si>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寻甸回族彝族自治县教育体育局</t>
  </si>
  <si>
    <t>530129210000000003362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</si>
  <si>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</si>
  <si>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</si>
  <si>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</si>
  <si>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</si>
  <si>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</si>
  <si>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</si>
  <si>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</si>
  <si>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530129210000000003363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</si>
  <si>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</si>
  <si>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</si>
  <si>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</si>
  <si>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</si>
  <si>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</si>
  <si>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</si>
  <si>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</si>
  <si>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</si>
  <si>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</si>
  <si>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530129210000000003364</t>
  </si>
  <si>
    <t>30113</t>
  </si>
  <si>
    <t>530129210000000003369</t>
  </si>
  <si>
    <t>工会经费</t>
  </si>
  <si>
    <t>30228</t>
  </si>
  <si>
    <t>530129210000000003370</t>
  </si>
  <si>
    <t>一般公用经费支出</t>
  </si>
  <si>
    <t>30201</t>
  </si>
  <si>
    <t>办公费</t>
  </si>
  <si>
    <t>30205</t>
  </si>
  <si>
    <t>水费</t>
  </si>
  <si>
    <t>30207</t>
  </si>
  <si>
    <t>邮电费</t>
  </si>
  <si>
    <t>30211</t>
  </si>
  <si>
    <t>差旅费</t>
  </si>
  <si>
    <t>30216</t>
  </si>
  <si>
    <t>培训费</t>
  </si>
  <si>
    <t>530129231100001529283</t>
  </si>
  <si>
    <t>事业人员绩效奖励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</si>
  <si>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</si>
  <si>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</si>
  <si>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</si>
  <si>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</si>
  <si>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</si>
  <si>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</si>
  <si>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</si>
  <si>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</si>
  <si>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530129251100004255408</t>
  </si>
  <si>
    <t>2025年个税扣缴义务人手续费返还资金</t>
  </si>
  <si>
    <t>530129251100004508524</t>
  </si>
  <si>
    <t>2024年昆明市学科带头人和骨干教师工作经费</t>
  </si>
  <si>
    <t>530129251100004635793</t>
  </si>
  <si>
    <t>2025年第二批至第五批春城计划教学名师工作室专项培训市级补助资金</t>
  </si>
  <si>
    <t>530129261100005138056</t>
  </si>
  <si>
    <t>2026年寻甸县青少年心理健康服务中心补助经费</t>
  </si>
  <si>
    <t>民生类</t>
  </si>
  <si>
    <t>530129261100005137114</t>
  </si>
  <si>
    <t>2026年遗属人员生活补助资金</t>
  </si>
  <si>
    <t>30305</t>
  </si>
  <si>
    <t>生活补助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</si>
  <si>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</si>
  <si>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</si>
  <si>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</si>
  <si>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</si>
  <si>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</si>
  <si>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</si>
  <si>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</si>
  <si>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</si>
  <si>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</si>
  <si>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</si>
  <si>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做好本部门人员、公用经费保障，按规定落实干部职工各项待遇，支持部门正常履职。</t>
  </si>
  <si>
    <t>产出指标</t>
  </si>
  <si>
    <t>数量指标</t>
  </si>
  <si>
    <t>资金到位率</t>
  </si>
  <si>
    <t>=</t>
  </si>
  <si>
    <t>100</t>
  </si>
  <si>
    <t>%</t>
  </si>
  <si>
    <t>定量指标</t>
  </si>
  <si>
    <t>反映补助资金纳入预算情况</t>
  </si>
  <si>
    <t>质量指标</t>
  </si>
  <si>
    <t>年度预算执行率</t>
  </si>
  <si>
    <t>&gt;=</t>
  </si>
  <si>
    <t>95</t>
  </si>
  <si>
    <t>反映补助经费预算执行情况</t>
  </si>
  <si>
    <t>效益指标</t>
  </si>
  <si>
    <t>社会效益</t>
  </si>
  <si>
    <t>部门运转</t>
  </si>
  <si>
    <t>正常运转</t>
  </si>
  <si>
    <t>年</t>
  </si>
  <si>
    <t>定性指标</t>
  </si>
  <si>
    <t>反映部门运转情况</t>
  </si>
  <si>
    <t>满意度指标</t>
  </si>
  <si>
    <t>服务对象满意度</t>
  </si>
  <si>
    <t>单位人员满意度</t>
  </si>
  <si>
    <t>90</t>
  </si>
  <si>
    <t>反映单位人员满意度情况</t>
  </si>
  <si>
    <t>社会公众满意度</t>
  </si>
  <si>
    <t>反映社会公众满意度情况</t>
  </si>
  <si>
    <t>根据地方财力情况，按年度补助教育体育部门专项业务工作经费，促进全县教育体育事业健康发展。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</si>
  <si>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</si>
  <si>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</si>
  <si>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</si>
  <si>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</si>
  <si>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</si>
  <si>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</si>
  <si>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</si>
  <si>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</si>
  <si>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</si>
  <si>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</si>
  <si>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</si>
  <si>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</si>
  <si>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</si>
  <si>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</si>
  <si>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</si>
  <si>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</si>
  <si>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</si>
  <si>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</si>
  <si>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</si>
  <si>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</si>
  <si>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</si>
  <si>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</si>
  <si>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</si>
  <si>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</si>
  <si>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</si>
  <si>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</si>
  <si>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</si>
  <si>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</si>
  <si>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</si>
  <si>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</si>
  <si>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</si>
  <si>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</si>
  <si>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</si>
  <si>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</si>
  <si>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</si>
  <si>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</si>
  <si>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</si>
  <si>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</si>
  <si>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</si>
  <si>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</si>
  <si>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</si>
  <si>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</si>
  <si>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</si>
  <si>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</si>
  <si>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</si>
  <si>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</si>
  <si>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</si>
  <si>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</si>
  <si>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</si>
  <si>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</si>
  <si>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</si>
  <si>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</si>
  <si>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</si>
  <si>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</si>
  <si>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</si>
  <si>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</si>
  <si>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</si>
  <si>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</si>
  <si>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</si>
  <si>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311 专项业务类</t>
  </si>
  <si>
    <t>本级</t>
  </si>
  <si>
    <t>312 民生类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</si>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</sst>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3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7">
      <alignment horizontal="right" vertical="center"/>
    </xf>
    <xf numFmtId="49" fontId="34" fillId="0" borderId="7">
      <alignment horizontal="left" vertical="center" wrapText="1"/>
    </xf>
    <xf numFmtId="176" fontId="34" fillId="0" borderId="7">
      <alignment horizontal="right" vertical="center"/>
    </xf>
    <xf numFmtId="177" fontId="34" fillId="0" borderId="7">
      <alignment horizontal="right" vertical="center"/>
    </xf>
    <xf numFmtId="178" fontId="34" fillId="0" borderId="7">
      <alignment horizontal="right" vertical="center"/>
    </xf>
    <xf numFmtId="179" fontId="34" fillId="0" borderId="7">
      <alignment horizontal="right" vertical="center"/>
    </xf>
    <xf numFmtId="10" fontId="34" fillId="0" borderId="7">
      <alignment horizontal="right" vertical="center"/>
    </xf>
    <xf numFmtId="180" fontId="34" fillId="0" borderId="7">
      <alignment horizontal="right" vertical="center"/>
    </xf>
  </cellStyleXfs>
  <cellXfs count="256">
    <xf numFmtId="0" fontId="0" fillId="0" borderId="0" xfId="0"/>
    <xf numFmtId="0" fontId="0" fillId="0" borderId="0" xfId="0" applyFill="1"/>
    <xf numFmtId="49" fontId="1" fillId="0" borderId="0" xfId="0" applyNumberFormat="1" applyFont="1" applyFill="1"/>
    <xf numFmtId="0" fontId="2" fillId="0" borderId="0" xfId="0" applyFont="1" applyFill="1" applyAlignment="1" applyProtection="1">
      <alignment horizontal="right" vertical="center"/>
      <protection locked="0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/>
    <xf numFmtId="0" fontId="2" fillId="0" borderId="0" xfId="0" applyFont="1" applyFill="1" applyAlignment="1" applyProtection="1">
      <alignment horizontal="right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" xfId="50" applyFont="1" applyFill="1">
      <alignment horizontal="left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left" vertical="center" wrapText="1"/>
    </xf>
    <xf numFmtId="4" fontId="2" fillId="0" borderId="7" xfId="0" applyNumberFormat="1" applyFont="1" applyFill="1" applyBorder="1" applyAlignment="1">
      <alignment horizontal="right" vertical="center" wrapText="1"/>
    </xf>
    <xf numFmtId="4" fontId="5" fillId="0" borderId="7" xfId="51" applyNumberFormat="1" applyFont="1" applyFill="1">
      <alignment horizontal="right" vertical="center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vertical="top"/>
      <protection locked="0"/>
    </xf>
    <xf numFmtId="0" fontId="6" fillId="0" borderId="0" xfId="0" applyFont="1" applyFill="1" applyAlignment="1">
      <alignment vertical="top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Protection="1">
      <protection locked="0"/>
    </xf>
    <xf numFmtId="0" fontId="6" fillId="0" borderId="0" xfId="0" applyFont="1" applyFill="1"/>
    <xf numFmtId="0" fontId="2" fillId="0" borderId="0" xfId="0" applyFont="1" applyFill="1" applyAlignment="1" applyProtection="1">
      <alignment horizontal="left" vertical="center" wrapText="1"/>
      <protection locked="0"/>
    </xf>
    <xf numFmtId="0" fontId="1" fillId="0" borderId="0" xfId="0" applyFont="1" applyFill="1" applyAlignment="1" applyProtection="1">
      <alignment horizontal="right" vertical="center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right" vertical="center"/>
      <protection locked="0"/>
    </xf>
    <xf numFmtId="0" fontId="1" fillId="0" borderId="7" xfId="0" applyFont="1" applyFill="1" applyBorder="1" applyAlignment="1" applyProtection="1">
      <alignment horizontal="right" vertical="center" wrapText="1"/>
      <protection locked="0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>
      <alignment horizontal="left" vertical="center" wrapText="1"/>
    </xf>
    <xf numFmtId="3" fontId="2" fillId="0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Fill="1" applyBorder="1" applyAlignment="1" applyProtection="1">
      <alignment horizontal="right" vertical="center"/>
      <protection locked="0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left"/>
      <protection locked="0"/>
    </xf>
    <xf numFmtId="0" fontId="2" fillId="0" borderId="7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right" vertical="center"/>
    </xf>
    <xf numFmtId="0" fontId="8" fillId="0" borderId="0" xfId="0" applyFont="1" applyFill="1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wrapText="1"/>
    </xf>
    <xf numFmtId="0" fontId="1" fillId="0" borderId="0" xfId="0" applyFont="1" applyFill="1" applyAlignment="1">
      <alignment horizontal="right" wrapText="1"/>
    </xf>
    <xf numFmtId="0" fontId="1" fillId="0" borderId="0" xfId="0" applyFont="1" applyFill="1" applyAlignment="1">
      <alignment wrapText="1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horizontal="center" vertical="center"/>
    </xf>
    <xf numFmtId="176" fontId="5" fillId="0" borderId="7" xfId="51" applyFont="1" applyFill="1">
      <alignment horizontal="right" vertical="center"/>
    </xf>
    <xf numFmtId="0" fontId="1" fillId="0" borderId="0" xfId="0" applyFont="1" applyAlignment="1">
      <alignment wrapText="1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right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>
      <alignment wrapText="1"/>
    </xf>
    <xf numFmtId="0" fontId="2" fillId="0" borderId="0" xfId="0" applyFont="1" applyAlignment="1" applyProtection="1">
      <alignment horizontal="right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176" fontId="5" fillId="0" borderId="7" xfId="51" applyFont="1">
      <alignment horizontal="right" vertical="center"/>
    </xf>
    <xf numFmtId="176" fontId="5" fillId="0" borderId="7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/>
    <xf numFmtId="0" fontId="2" fillId="0" borderId="0" xfId="0" applyFont="1" applyAlignment="1" applyProtection="1">
      <alignment horizontal="right"/>
      <protection locked="0"/>
    </xf>
    <xf numFmtId="0" fontId="2" fillId="0" borderId="0" xfId="0" applyFont="1" applyAlignment="1">
      <alignment horizontal="right"/>
    </xf>
    <xf numFmtId="180" fontId="5" fillId="0" borderId="7" xfId="56" applyFont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9" fillId="0" borderId="0" xfId="0" applyFont="1" applyFill="1" applyAlignment="1" applyProtection="1">
      <alignment horizontal="right"/>
      <protection locked="0"/>
    </xf>
    <xf numFmtId="49" fontId="9" fillId="0" borderId="0" xfId="0" applyNumberFormat="1" applyFont="1" applyFill="1" applyProtection="1">
      <protection locked="0"/>
    </xf>
    <xf numFmtId="0" fontId="1" fillId="0" borderId="0" xfId="0" applyFont="1" applyFill="1" applyAlignment="1">
      <alignment horizontal="right"/>
    </xf>
    <xf numFmtId="0" fontId="2" fillId="0" borderId="0" xfId="0" applyFont="1" applyFill="1" applyAlignment="1">
      <alignment horizontal="right"/>
    </xf>
    <xf numFmtId="0" fontId="10" fillId="0" borderId="0" xfId="0" applyFont="1" applyFill="1" applyAlignment="1" applyProtection="1">
      <alignment horizontal="center" vertical="center" wrapText="1"/>
      <protection locked="0"/>
    </xf>
    <xf numFmtId="0" fontId="10" fillId="0" borderId="0" xfId="0" applyFont="1" applyFill="1" applyAlignment="1" applyProtection="1">
      <alignment horizontal="center" vertical="center"/>
      <protection locked="0"/>
    </xf>
    <xf numFmtId="0" fontId="10" fillId="0" borderId="0" xfId="0" applyFont="1" applyFill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 indent="1"/>
    </xf>
    <xf numFmtId="0" fontId="1" fillId="0" borderId="0" xfId="0" applyFont="1" applyFill="1" applyAlignment="1">
      <alignment vertical="top"/>
    </xf>
    <xf numFmtId="0" fontId="2" fillId="0" borderId="0" xfId="0" applyFont="1" applyFill="1" applyAlignment="1">
      <alignment horizontal="righ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3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top"/>
    </xf>
    <xf numFmtId="0" fontId="1" fillId="0" borderId="0" xfId="0" applyFont="1" applyAlignment="1" applyProtection="1">
      <alignment vertical="top"/>
      <protection locked="0"/>
    </xf>
    <xf numFmtId="49" fontId="1" fillId="0" borderId="0" xfId="0" applyNumberFormat="1" applyFont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49" fontId="5" fillId="0" borderId="7" xfId="50" applyFo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0" fillId="0" borderId="0" xfId="0" applyFill="1"/>
    <xf numFmtId="0" fontId="6" fillId="0" borderId="0" xfId="0" applyFont="1" applyFill="1"/>
    <xf numFmtId="0" fontId="6" fillId="0" borderId="0" xfId="0" applyFont="1" applyFill="1" applyProtection="1">
      <protection locked="0"/>
    </xf>
    <xf numFmtId="0" fontId="2" fillId="0" borderId="0" xfId="0" applyFont="1" applyFill="1" applyAlignment="1">
      <alignment horizontal="right" vertical="center" wrapText="1"/>
    </xf>
    <xf numFmtId="0" fontId="1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 applyProtection="1">
      <alignment vertical="top" wrapText="1"/>
      <protection locked="0"/>
    </xf>
    <xf numFmtId="0" fontId="1" fillId="0" borderId="7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Fill="1" applyBorder="1" applyAlignment="1" applyProtection="1">
      <alignment horizontal="right" vertical="center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6" fontId="5" fillId="0" borderId="7" xfId="51" applyFont="1" applyFill="1">
      <alignment horizontal="right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 indent="1"/>
    </xf>
    <xf numFmtId="0" fontId="2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12" fillId="0" borderId="7" xfId="0" applyFont="1" applyFill="1" applyBorder="1" applyAlignment="1" applyProtection="1">
      <alignment horizontal="center" vertical="center" wrapText="1"/>
      <protection locked="0"/>
    </xf>
    <xf numFmtId="0" fontId="12" fillId="0" borderId="7" xfId="0" applyFont="1" applyFill="1" applyBorder="1" applyAlignment="1" applyProtection="1">
      <alignment vertical="top" wrapText="1"/>
      <protection locked="0"/>
    </xf>
    <xf numFmtId="0" fontId="2" fillId="0" borderId="7" xfId="0" applyFont="1" applyFill="1" applyBorder="1" applyAlignment="1" applyProtection="1">
      <alignment vertical="center" wrapText="1"/>
      <protection locked="0"/>
    </xf>
    <xf numFmtId="0" fontId="2" fillId="0" borderId="7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 applyProtection="1">
      <alignment horizontal="center" vertical="center" wrapText="1"/>
      <protection locked="0"/>
    </xf>
    <xf numFmtId="176" fontId="14" fillId="0" borderId="7" xfId="0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>
      <alignment horizontal="left" vertical="center" wrapText="1" indent="1"/>
    </xf>
    <xf numFmtId="0" fontId="2" fillId="0" borderId="7" xfId="0" applyFont="1" applyFill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right" vertical="center"/>
    </xf>
    <xf numFmtId="0" fontId="2" fillId="0" borderId="12" xfId="0" applyFont="1" applyFill="1" applyBorder="1" applyAlignment="1" applyProtection="1">
      <alignment horizontal="right" vertical="center"/>
      <protection locked="0"/>
    </xf>
    <xf numFmtId="0" fontId="2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 applyProtection="1">
      <alignment vertical="top" wrapText="1"/>
      <protection locked="0"/>
    </xf>
    <xf numFmtId="0" fontId="2" fillId="0" borderId="7" xfId="0" applyFont="1" applyFill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6"/>
  <sheetViews>
    <sheetView showGridLines="0" showZeros="0" tabSelected="1" workbookViewId="0">
      <selection activeCell="A1" sqref="$A1:$XFD1048576"/>
    </sheetView>
  </sheetViews>
  <sheetFormatPr defaultColWidth="8.575" defaultRowHeight="12.75" customHeight="1" outlineLevelCol="3"/>
  <cols>
    <col min="1" max="4" width="41" style="1" customWidth="1"/>
    <col min="5" max="16384" width="8.575" style="1"/>
  </cols>
  <sheetData>
    <row r="1" ht="15" customHeight="1" spans="1:4">
      <c r="A1" s="46"/>
      <c r="B1" s="46"/>
      <c r="C1" s="46"/>
      <c r="D1" s="47" t="s">
        <v>0</v>
      </c>
    </row>
    <row r="2" ht="41.25" customHeight="1" spans="1:4">
      <c r="A2" s="41" t="str">
        <f>"2026"&amp;"年部门财务收支预算总表"</f>
        <v>2026年部门财务收支预算总表</v>
      </c>
    </row>
    <row r="3" ht="17.25" customHeight="1" spans="1:4">
      <c r="A3" s="44" t="str">
        <f>"单位名称："&amp;"寻甸回族彝族自治县教育科学研究与教师发展中心"</f>
        <v>单位名称：寻甸回族彝族自治县教育科学研究与教师发展中心</v>
      </c>
      <c r="B3" s="218"/>
      <c r="D3" s="154" t="s">
        <v>1</v>
      </c>
    </row>
    <row r="4" ht="23.25" customHeight="1" spans="1:4">
      <c r="A4" s="219" t="s">
        <v>2</v>
      </c>
      <c r="B4" s="220"/>
      <c r="C4" s="219" t="s">
        <v>3</v>
      </c>
      <c r="D4" s="220"/>
    </row>
    <row r="5" ht="24" customHeight="1" spans="1:4">
      <c r="A5" s="219" t="s">
        <v>4</v>
      </c>
      <c r="B5" s="219" t="s">
        <v>5</v>
      </c>
      <c r="C5" s="219" t="s">
        <v>6</v>
      </c>
      <c r="D5" s="219" t="s">
        <v>5</v>
      </c>
    </row>
    <row r="6" ht="17.25" customHeight="1" spans="1:4">
      <c r="A6" s="221" t="s">
        <v>7</v>
      </c>
      <c r="B6" s="81">
        <v>11847983.48</v>
      </c>
      <c r="C6" s="221" t="s">
        <v>8</v>
      </c>
      <c r="D6" s="81"/>
    </row>
    <row r="7" ht="17.25" customHeight="1" spans="1:4">
      <c r="A7" s="221" t="s">
        <v>9</v>
      </c>
      <c r="B7" s="81"/>
      <c r="C7" s="221" t="s">
        <v>10</v>
      </c>
      <c r="D7" s="81"/>
    </row>
    <row r="8" ht="17.25" customHeight="1" spans="1:4">
      <c r="A8" s="221" t="s">
        <v>11</v>
      </c>
      <c r="B8" s="81"/>
      <c r="C8" s="255" t="s">
        <v>12</v>
      </c>
      <c r="D8" s="81"/>
    </row>
    <row r="9" ht="17.25" customHeight="1" spans="1:4">
      <c r="A9" s="221" t="s">
        <v>13</v>
      </c>
      <c r="B9" s="81"/>
      <c r="C9" s="255" t="s">
        <v>14</v>
      </c>
      <c r="D9" s="81"/>
    </row>
    <row r="10" ht="17.25" customHeight="1" spans="1:4">
      <c r="A10" s="221" t="s">
        <v>15</v>
      </c>
      <c r="B10" s="81"/>
      <c r="C10" s="255" t="s">
        <v>16</v>
      </c>
      <c r="D10" s="81">
        <v>8666810</v>
      </c>
    </row>
    <row r="11" ht="17.25" customHeight="1" spans="1:4">
      <c r="A11" s="221" t="s">
        <v>17</v>
      </c>
      <c r="B11" s="81"/>
      <c r="C11" s="255" t="s">
        <v>18</v>
      </c>
      <c r="D11" s="81"/>
    </row>
    <row r="12" ht="17.25" customHeight="1" spans="1:4">
      <c r="A12" s="221" t="s">
        <v>19</v>
      </c>
      <c r="B12" s="81"/>
      <c r="C12" s="34" t="s">
        <v>20</v>
      </c>
      <c r="D12" s="81"/>
    </row>
    <row r="13" ht="17.25" customHeight="1" spans="1:4">
      <c r="A13" s="221" t="s">
        <v>21</v>
      </c>
      <c r="B13" s="81"/>
      <c r="C13" s="34" t="s">
        <v>22</v>
      </c>
      <c r="D13" s="81">
        <v>1246805.91</v>
      </c>
    </row>
    <row r="14" ht="17.25" customHeight="1" spans="1:4">
      <c r="A14" s="221" t="s">
        <v>23</v>
      </c>
      <c r="B14" s="81"/>
      <c r="C14" s="34" t="s">
        <v>24</v>
      </c>
      <c r="D14" s="81">
        <v>1113348.13</v>
      </c>
    </row>
    <row r="15" ht="17.25" customHeight="1" spans="1:4">
      <c r="A15" s="221" t="s">
        <v>25</v>
      </c>
      <c r="B15" s="159"/>
      <c r="C15" s="34" t="s">
        <v>26</v>
      </c>
      <c r="D15" s="81"/>
    </row>
    <row r="16" ht="17.25" customHeight="1" spans="1:4">
      <c r="A16" s="222"/>
      <c r="B16" s="81"/>
      <c r="C16" s="34" t="s">
        <v>27</v>
      </c>
      <c r="D16" s="81"/>
    </row>
    <row r="17" ht="17.25" customHeight="1" spans="1:4">
      <c r="A17" s="223"/>
      <c r="B17" s="81"/>
      <c r="C17" s="34" t="s">
        <v>28</v>
      </c>
      <c r="D17" s="81"/>
    </row>
    <row r="18" ht="17.25" customHeight="1" spans="1:4">
      <c r="A18" s="223"/>
      <c r="B18" s="81"/>
      <c r="C18" s="34" t="s">
        <v>29</v>
      </c>
      <c r="D18" s="81"/>
    </row>
    <row r="19" ht="17.25" customHeight="1" spans="1:4">
      <c r="A19" s="223"/>
      <c r="B19" s="81"/>
      <c r="C19" s="34" t="s">
        <v>30</v>
      </c>
      <c r="D19" s="81"/>
    </row>
    <row r="20" ht="17.25" customHeight="1" spans="1:4">
      <c r="A20" s="223"/>
      <c r="B20" s="81"/>
      <c r="C20" s="34" t="s">
        <v>31</v>
      </c>
      <c r="D20" s="81"/>
    </row>
    <row r="21" ht="17.25" customHeight="1" spans="1:4">
      <c r="A21" s="223"/>
      <c r="B21" s="81"/>
      <c r="C21" s="34" t="s">
        <v>32</v>
      </c>
      <c r="D21" s="81"/>
    </row>
    <row r="22" ht="17.25" customHeight="1" spans="1:4">
      <c r="A22" s="223"/>
      <c r="B22" s="81"/>
      <c r="C22" s="34" t="s">
        <v>33</v>
      </c>
      <c r="D22" s="81"/>
    </row>
    <row r="23" ht="17.25" customHeight="1" spans="1:4">
      <c r="A23" s="223"/>
      <c r="B23" s="81"/>
      <c r="C23" s="34" t="s">
        <v>34</v>
      </c>
      <c r="D23" s="81"/>
    </row>
    <row r="24" ht="17.25" customHeight="1" spans="1:4">
      <c r="A24" s="223"/>
      <c r="B24" s="81"/>
      <c r="C24" s="34" t="s">
        <v>35</v>
      </c>
      <c r="D24" s="81">
        <v>922819.44</v>
      </c>
    </row>
    <row r="25" ht="17.25" customHeight="1" spans="1:4">
      <c r="A25" s="223"/>
      <c r="B25" s="81"/>
      <c r="C25" s="34" t="s">
        <v>36</v>
      </c>
      <c r="D25" s="81"/>
    </row>
    <row r="26" ht="17.25" customHeight="1" spans="1:4">
      <c r="A26" s="223"/>
      <c r="B26" s="81"/>
      <c r="C26" s="222" t="s">
        <v>37</v>
      </c>
      <c r="D26" s="81"/>
    </row>
    <row r="27" ht="17.25" customHeight="1" spans="1:4">
      <c r="A27" s="223"/>
      <c r="B27" s="81"/>
      <c r="C27" s="34" t="s">
        <v>38</v>
      </c>
      <c r="D27" s="81"/>
    </row>
    <row r="28" ht="16.5" customHeight="1" spans="1:4">
      <c r="A28" s="223"/>
      <c r="B28" s="81"/>
      <c r="C28" s="34" t="s">
        <v>39</v>
      </c>
      <c r="D28" s="81"/>
    </row>
    <row r="29" ht="16.5" customHeight="1" spans="1:4">
      <c r="A29" s="223"/>
      <c r="B29" s="81"/>
      <c r="C29" s="222" t="s">
        <v>40</v>
      </c>
      <c r="D29" s="81"/>
    </row>
    <row r="30" ht="17.25" customHeight="1" spans="1:4">
      <c r="A30" s="223"/>
      <c r="B30" s="81"/>
      <c r="C30" s="222" t="s">
        <v>41</v>
      </c>
      <c r="D30" s="81"/>
    </row>
    <row r="31" ht="17.25" customHeight="1" spans="1:4">
      <c r="A31" s="223"/>
      <c r="B31" s="81"/>
      <c r="C31" s="34" t="s">
        <v>42</v>
      </c>
      <c r="D31" s="81"/>
    </row>
    <row r="32" ht="16.5" customHeight="1" spans="1:4">
      <c r="A32" s="223" t="s">
        <v>43</v>
      </c>
      <c r="B32" s="81">
        <v>11847983.48</v>
      </c>
      <c r="C32" s="223" t="s">
        <v>44</v>
      </c>
      <c r="D32" s="81">
        <v>11949783.48</v>
      </c>
    </row>
    <row r="33" ht="16.5" customHeight="1" spans="1:4">
      <c r="A33" s="222" t="s">
        <v>45</v>
      </c>
      <c r="B33" s="81">
        <v>101800</v>
      </c>
      <c r="C33" s="222" t="s">
        <v>46</v>
      </c>
      <c r="D33" s="81"/>
    </row>
    <row r="34" ht="16.5" customHeight="1" spans="1:4">
      <c r="A34" s="34" t="s">
        <v>47</v>
      </c>
      <c r="B34" s="159">
        <v>101800</v>
      </c>
      <c r="C34" s="34" t="s">
        <v>47</v>
      </c>
      <c r="D34" s="159"/>
    </row>
    <row r="35" ht="16.5" customHeight="1" spans="1:4">
      <c r="A35" s="34" t="s">
        <v>48</v>
      </c>
      <c r="B35" s="159"/>
      <c r="C35" s="34" t="s">
        <v>49</v>
      </c>
      <c r="D35" s="159"/>
    </row>
    <row r="36" ht="16.5" customHeight="1" spans="1:4">
      <c r="A36" s="224" t="s">
        <v>50</v>
      </c>
      <c r="B36" s="81">
        <v>11949783.48</v>
      </c>
      <c r="C36" s="224" t="s">
        <v>51</v>
      </c>
      <c r="D36" s="81">
        <v>11949783.48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A1" sqref="$A1:$XFD1048576"/>
    </sheetView>
  </sheetViews>
  <sheetFormatPr defaultColWidth="9.14166666666667" defaultRowHeight="14.25" customHeight="1" outlineLevelCol="5"/>
  <cols>
    <col min="1" max="1" width="32.1416666666667" style="1" customWidth="1"/>
    <col min="2" max="2" width="20.7083333333333" style="1" customWidth="1"/>
    <col min="3" max="3" width="32.1416666666667" style="1" customWidth="1"/>
    <col min="4" max="4" width="27.7083333333333" style="1" customWidth="1"/>
    <col min="5" max="6" width="36.7083333333333" style="1" customWidth="1"/>
    <col min="7" max="16384" width="9.14166666666667" style="1"/>
  </cols>
  <sheetData>
    <row r="1" ht="12" customHeight="1" spans="1:6">
      <c r="A1" s="136">
        <v>1</v>
      </c>
      <c r="B1" s="137">
        <v>0</v>
      </c>
      <c r="C1" s="136">
        <v>1</v>
      </c>
      <c r="D1" s="138"/>
      <c r="E1" s="138"/>
      <c r="F1" s="139" t="s">
        <v>296</v>
      </c>
    </row>
    <row r="2" ht="42" customHeight="1" spans="1:6">
      <c r="A2" s="140" t="str">
        <f>"2026"&amp;"年部门政府性基金预算支出预算表"</f>
        <v>2026年部门政府性基金预算支出预算表</v>
      </c>
      <c r="B2" s="140" t="s">
        <v>297</v>
      </c>
      <c r="C2" s="141"/>
      <c r="D2" s="142"/>
      <c r="E2" s="142"/>
      <c r="F2" s="142"/>
    </row>
    <row r="3" ht="13.5" customHeight="1" spans="1:6">
      <c r="A3" s="5" t="str">
        <f>"单位名称："&amp;"寻甸回族彝族自治县教育科学研究与教师发展中心"</f>
        <v>单位名称：寻甸回族彝族自治县教育科学研究与教师发展中心</v>
      </c>
      <c r="B3" s="5" t="s">
        <v>298</v>
      </c>
      <c r="C3" s="136"/>
      <c r="D3" s="138"/>
      <c r="E3" s="138"/>
      <c r="F3" s="139" t="s">
        <v>1</v>
      </c>
    </row>
    <row r="4" ht="19.5" customHeight="1" spans="1:6">
      <c r="A4" s="143" t="s">
        <v>181</v>
      </c>
      <c r="B4" s="144" t="s">
        <v>72</v>
      </c>
      <c r="C4" s="143" t="s">
        <v>73</v>
      </c>
      <c r="D4" s="11" t="s">
        <v>299</v>
      </c>
      <c r="E4" s="12"/>
      <c r="F4" s="13"/>
    </row>
    <row r="5" ht="18.75" customHeight="1" spans="1:6">
      <c r="A5" s="145"/>
      <c r="B5" s="146"/>
      <c r="C5" s="145"/>
      <c r="D5" s="16" t="s">
        <v>55</v>
      </c>
      <c r="E5" s="11" t="s">
        <v>75</v>
      </c>
      <c r="F5" s="16" t="s">
        <v>76</v>
      </c>
    </row>
    <row r="6" ht="18.75" customHeight="1" spans="1:6">
      <c r="A6" s="67">
        <v>1</v>
      </c>
      <c r="B6" s="147" t="s">
        <v>83</v>
      </c>
      <c r="C6" s="67">
        <v>3</v>
      </c>
      <c r="D6" s="148">
        <v>4</v>
      </c>
      <c r="E6" s="148">
        <v>5</v>
      </c>
      <c r="F6" s="148">
        <v>6</v>
      </c>
    </row>
    <row r="7" ht="21" customHeight="1" spans="1:6">
      <c r="A7" s="21"/>
      <c r="B7" s="21"/>
      <c r="C7" s="21"/>
      <c r="D7" s="81"/>
      <c r="E7" s="81"/>
      <c r="F7" s="81"/>
    </row>
    <row r="8" ht="21" customHeight="1" spans="1:6">
      <c r="A8" s="21"/>
      <c r="B8" s="21"/>
      <c r="C8" s="21"/>
      <c r="D8" s="81"/>
      <c r="E8" s="81"/>
      <c r="F8" s="81"/>
    </row>
    <row r="9" ht="18.75" customHeight="1" spans="1:6">
      <c r="A9" s="149" t="s">
        <v>171</v>
      </c>
      <c r="B9" s="149" t="s">
        <v>171</v>
      </c>
      <c r="C9" s="150" t="s">
        <v>171</v>
      </c>
      <c r="D9" s="81"/>
      <c r="E9" s="81"/>
      <c r="F9" s="81"/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workbookViewId="0">
      <selection activeCell="B33" sqref="B33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1:19">
      <c r="B1" s="83"/>
      <c r="C1" s="83"/>
      <c r="R1" s="122"/>
      <c r="S1" s="122" t="s">
        <v>300</v>
      </c>
    </row>
    <row r="2" ht="41.25" customHeight="1" spans="1:19">
      <c r="A2" s="86" t="str">
        <f>"2026"&amp;"年部门政府采购预算表"</f>
        <v>2026年部门政府采购预算表</v>
      </c>
      <c r="B2" s="87"/>
      <c r="C2" s="87"/>
      <c r="D2" s="123"/>
      <c r="E2" s="123"/>
      <c r="F2" s="123"/>
      <c r="G2" s="123"/>
      <c r="H2" s="123"/>
      <c r="I2" s="123"/>
      <c r="J2" s="123"/>
      <c r="K2" s="123"/>
      <c r="L2" s="123"/>
      <c r="M2" s="87"/>
      <c r="N2" s="123"/>
      <c r="O2" s="123"/>
      <c r="P2" s="87"/>
      <c r="Q2" s="123"/>
      <c r="R2" s="87"/>
      <c r="S2" s="87"/>
    </row>
    <row r="3" ht="18.75" customHeight="1" spans="1:19">
      <c r="A3" s="124" t="str">
        <f>"单位名称："&amp;"寻甸回族彝族自治县教育科学研究与教师发展中心"</f>
        <v>单位名称：寻甸回族彝族自治县教育科学研究与教师发展中心</v>
      </c>
      <c r="B3" s="91"/>
      <c r="C3" s="91"/>
      <c r="D3" s="125"/>
      <c r="E3" s="125"/>
      <c r="F3" s="125"/>
      <c r="G3" s="125"/>
      <c r="H3" s="125"/>
      <c r="I3" s="125"/>
      <c r="J3" s="125"/>
      <c r="K3" s="125"/>
      <c r="L3" s="125"/>
      <c r="R3" s="126"/>
      <c r="S3" s="127" t="s">
        <v>1</v>
      </c>
    </row>
    <row r="4" ht="15.75" customHeight="1" spans="1:19">
      <c r="A4" s="94" t="s">
        <v>180</v>
      </c>
      <c r="B4" s="95" t="s">
        <v>181</v>
      </c>
      <c r="C4" s="95" t="s">
        <v>301</v>
      </c>
      <c r="D4" s="96" t="s">
        <v>302</v>
      </c>
      <c r="E4" s="96" t="s">
        <v>303</v>
      </c>
      <c r="F4" s="96" t="s">
        <v>304</v>
      </c>
      <c r="G4" s="96" t="s">
        <v>305</v>
      </c>
      <c r="H4" s="96" t="s">
        <v>306</v>
      </c>
      <c r="I4" s="97" t="s">
        <v>188</v>
      </c>
      <c r="J4" s="97"/>
      <c r="K4" s="97"/>
      <c r="L4" s="97"/>
      <c r="M4" s="98"/>
      <c r="N4" s="97"/>
      <c r="O4" s="97"/>
      <c r="P4" s="99"/>
      <c r="Q4" s="97"/>
      <c r="R4" s="98"/>
      <c r="S4" s="100"/>
    </row>
    <row r="5" ht="17.25" customHeight="1" spans="1:19">
      <c r="A5" s="101"/>
      <c r="B5" s="102"/>
      <c r="C5" s="102"/>
      <c r="D5" s="103"/>
      <c r="E5" s="103"/>
      <c r="F5" s="103"/>
      <c r="G5" s="103"/>
      <c r="H5" s="103"/>
      <c r="I5" s="103" t="s">
        <v>55</v>
      </c>
      <c r="J5" s="103" t="s">
        <v>58</v>
      </c>
      <c r="K5" s="103" t="s">
        <v>307</v>
      </c>
      <c r="L5" s="103" t="s">
        <v>308</v>
      </c>
      <c r="M5" s="104" t="s">
        <v>309</v>
      </c>
      <c r="N5" s="105" t="s">
        <v>310</v>
      </c>
      <c r="O5" s="105"/>
      <c r="P5" s="106"/>
      <c r="Q5" s="105"/>
      <c r="R5" s="107"/>
      <c r="S5" s="108"/>
    </row>
    <row r="6" ht="54" customHeight="1" spans="1:19">
      <c r="A6" s="109"/>
      <c r="B6" s="108"/>
      <c r="C6" s="108"/>
      <c r="D6" s="110"/>
      <c r="E6" s="110"/>
      <c r="F6" s="110"/>
      <c r="G6" s="110"/>
      <c r="H6" s="110"/>
      <c r="I6" s="110"/>
      <c r="J6" s="110" t="s">
        <v>57</v>
      </c>
      <c r="K6" s="110"/>
      <c r="L6" s="110"/>
      <c r="M6" s="111"/>
      <c r="N6" s="110" t="s">
        <v>57</v>
      </c>
      <c r="O6" s="110" t="s">
        <v>64</v>
      </c>
      <c r="P6" s="108" t="s">
        <v>65</v>
      </c>
      <c r="Q6" s="110" t="s">
        <v>66</v>
      </c>
      <c r="R6" s="111" t="s">
        <v>67</v>
      </c>
      <c r="S6" s="108" t="s">
        <v>68</v>
      </c>
    </row>
    <row r="7" ht="18" customHeight="1" spans="1:19">
      <c r="A7" s="128">
        <v>1</v>
      </c>
      <c r="B7" s="128" t="s">
        <v>83</v>
      </c>
      <c r="C7" s="129">
        <v>3</v>
      </c>
      <c r="D7" s="129">
        <v>4</v>
      </c>
      <c r="E7" s="128">
        <v>5</v>
      </c>
      <c r="F7" s="128">
        <v>6</v>
      </c>
      <c r="G7" s="128">
        <v>7</v>
      </c>
      <c r="H7" s="128">
        <v>8</v>
      </c>
      <c r="I7" s="128">
        <v>9</v>
      </c>
      <c r="J7" s="128">
        <v>10</v>
      </c>
      <c r="K7" s="128">
        <v>11</v>
      </c>
      <c r="L7" s="128">
        <v>12</v>
      </c>
      <c r="M7" s="128">
        <v>13</v>
      </c>
      <c r="N7" s="128">
        <v>14</v>
      </c>
      <c r="O7" s="128">
        <v>15</v>
      </c>
      <c r="P7" s="128">
        <v>16</v>
      </c>
      <c r="Q7" s="128">
        <v>17</v>
      </c>
      <c r="R7" s="128">
        <v>18</v>
      </c>
      <c r="S7" s="128">
        <v>19</v>
      </c>
    </row>
    <row r="8" ht="21" customHeight="1" spans="1:19">
      <c r="A8" s="113"/>
      <c r="B8" s="114"/>
      <c r="C8" s="114"/>
      <c r="D8" s="115"/>
      <c r="E8" s="115"/>
      <c r="F8" s="115"/>
      <c r="G8" s="130"/>
      <c r="H8" s="116"/>
      <c r="I8" s="116"/>
      <c r="J8" s="116"/>
      <c r="K8" s="116"/>
      <c r="L8" s="116"/>
      <c r="M8" s="116"/>
      <c r="N8" s="116"/>
      <c r="O8" s="116"/>
      <c r="P8" s="117"/>
      <c r="Q8" s="117"/>
      <c r="R8" s="116"/>
      <c r="S8" s="116"/>
    </row>
    <row r="9" ht="21" customHeight="1" spans="1:19">
      <c r="A9" s="118" t="s">
        <v>171</v>
      </c>
      <c r="B9" s="119"/>
      <c r="C9" s="119"/>
      <c r="D9" s="120"/>
      <c r="E9" s="120"/>
      <c r="F9" s="120"/>
      <c r="G9" s="131"/>
      <c r="H9" s="116"/>
      <c r="I9" s="116"/>
      <c r="J9" s="116"/>
      <c r="K9" s="116"/>
      <c r="L9" s="116"/>
      <c r="M9" s="116"/>
      <c r="N9" s="116"/>
      <c r="O9" s="116"/>
      <c r="P9" s="117"/>
      <c r="Q9" s="117"/>
      <c r="R9" s="116"/>
      <c r="S9" s="116"/>
    </row>
    <row r="10" ht="21" customHeight="1" spans="1:19">
      <c r="A10" s="132" t="s">
        <v>311</v>
      </c>
      <c r="B10" s="133"/>
      <c r="C10" s="133"/>
      <c r="D10" s="132"/>
      <c r="E10" s="132"/>
      <c r="F10" s="132"/>
      <c r="G10" s="134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T9"/>
  <sheetViews>
    <sheetView showZeros="0" workbookViewId="0">
      <selection activeCell="B33" sqref="B33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82"/>
      <c r="B1" s="83"/>
      <c r="C1" s="83"/>
      <c r="D1" s="83"/>
      <c r="E1" s="83"/>
      <c r="F1" s="83"/>
      <c r="G1" s="83"/>
      <c r="H1" s="82"/>
      <c r="I1" s="82"/>
      <c r="J1" s="82"/>
      <c r="K1" s="82"/>
      <c r="L1" s="82"/>
      <c r="M1" s="82"/>
      <c r="N1" s="84"/>
      <c r="O1" s="82"/>
      <c r="P1" s="82"/>
      <c r="Q1" s="83"/>
      <c r="R1" s="82"/>
      <c r="S1" s="85"/>
      <c r="T1" s="85" t="s">
        <v>312</v>
      </c>
    </row>
    <row r="2" ht="41.25" customHeight="1" spans="1:20">
      <c r="A2" s="86" t="str">
        <f>"2026"&amp;"年部门政府购买服务预算表"</f>
        <v>2026年部门政府购买服务预算表</v>
      </c>
      <c r="B2" s="87"/>
      <c r="C2" s="87"/>
      <c r="D2" s="87"/>
      <c r="E2" s="87"/>
      <c r="F2" s="87"/>
      <c r="G2" s="87"/>
      <c r="H2" s="88"/>
      <c r="I2" s="88"/>
      <c r="J2" s="88"/>
      <c r="K2" s="88"/>
      <c r="L2" s="88"/>
      <c r="M2" s="88"/>
      <c r="N2" s="89"/>
      <c r="O2" s="88"/>
      <c r="P2" s="88"/>
      <c r="Q2" s="87"/>
      <c r="R2" s="88"/>
      <c r="S2" s="89"/>
      <c r="T2" s="87"/>
    </row>
    <row r="3" ht="22.5" customHeight="1" spans="1:20">
      <c r="A3" s="90" t="str">
        <f>"单位名称："&amp;"寻甸回族彝族自治县教育科学研究与教师发展中心"</f>
        <v>单位名称：寻甸回族彝族自治县教育科学研究与教师发展中心</v>
      </c>
      <c r="B3" s="91"/>
      <c r="C3" s="91"/>
      <c r="D3" s="91"/>
      <c r="E3" s="91"/>
      <c r="F3" s="91"/>
      <c r="G3" s="91"/>
      <c r="H3" s="92"/>
      <c r="I3" s="92"/>
      <c r="J3" s="92"/>
      <c r="K3" s="92"/>
      <c r="L3" s="92"/>
      <c r="M3" s="92"/>
      <c r="N3" s="84"/>
      <c r="O3" s="82"/>
      <c r="P3" s="82"/>
      <c r="Q3" s="83"/>
      <c r="R3" s="82"/>
      <c r="S3" s="93"/>
      <c r="T3" s="85" t="s">
        <v>1</v>
      </c>
    </row>
    <row r="4" ht="24" customHeight="1" spans="1:20">
      <c r="A4" s="94" t="s">
        <v>180</v>
      </c>
      <c r="B4" s="95" t="s">
        <v>181</v>
      </c>
      <c r="C4" s="95" t="s">
        <v>301</v>
      </c>
      <c r="D4" s="95" t="s">
        <v>313</v>
      </c>
      <c r="E4" s="95" t="s">
        <v>314</v>
      </c>
      <c r="F4" s="95" t="s">
        <v>315</v>
      </c>
      <c r="G4" s="95" t="s">
        <v>316</v>
      </c>
      <c r="H4" s="96" t="s">
        <v>317</v>
      </c>
      <c r="I4" s="96" t="s">
        <v>318</v>
      </c>
      <c r="J4" s="97" t="s">
        <v>188</v>
      </c>
      <c r="K4" s="97"/>
      <c r="L4" s="97"/>
      <c r="M4" s="97"/>
      <c r="N4" s="98"/>
      <c r="O4" s="97"/>
      <c r="P4" s="97"/>
      <c r="Q4" s="99"/>
      <c r="R4" s="97"/>
      <c r="S4" s="98"/>
      <c r="T4" s="100"/>
    </row>
    <row r="5" ht="24" customHeight="1" spans="1:20">
      <c r="A5" s="101"/>
      <c r="B5" s="102"/>
      <c r="C5" s="102"/>
      <c r="D5" s="102"/>
      <c r="E5" s="102"/>
      <c r="F5" s="102"/>
      <c r="G5" s="102"/>
      <c r="H5" s="103"/>
      <c r="I5" s="103"/>
      <c r="J5" s="103" t="s">
        <v>55</v>
      </c>
      <c r="K5" s="103" t="s">
        <v>58</v>
      </c>
      <c r="L5" s="103" t="s">
        <v>307</v>
      </c>
      <c r="M5" s="103" t="s">
        <v>308</v>
      </c>
      <c r="N5" s="104" t="s">
        <v>309</v>
      </c>
      <c r="O5" s="105" t="s">
        <v>310</v>
      </c>
      <c r="P5" s="105"/>
      <c r="Q5" s="106"/>
      <c r="R5" s="105"/>
      <c r="S5" s="107"/>
      <c r="T5" s="108"/>
    </row>
    <row r="6" ht="54" customHeight="1" spans="1:20">
      <c r="A6" s="109"/>
      <c r="B6" s="108"/>
      <c r="C6" s="108"/>
      <c r="D6" s="108"/>
      <c r="E6" s="108"/>
      <c r="F6" s="108"/>
      <c r="G6" s="108"/>
      <c r="H6" s="110"/>
      <c r="I6" s="110"/>
      <c r="J6" s="110"/>
      <c r="K6" s="110" t="s">
        <v>57</v>
      </c>
      <c r="L6" s="110"/>
      <c r="M6" s="110"/>
      <c r="N6" s="111"/>
      <c r="O6" s="110" t="s">
        <v>57</v>
      </c>
      <c r="P6" s="110" t="s">
        <v>64</v>
      </c>
      <c r="Q6" s="108" t="s">
        <v>65</v>
      </c>
      <c r="R6" s="110" t="s">
        <v>66</v>
      </c>
      <c r="S6" s="111" t="s">
        <v>67</v>
      </c>
      <c r="T6" s="108" t="s">
        <v>68</v>
      </c>
    </row>
    <row r="7" ht="17.25" customHeight="1" spans="1:20">
      <c r="A7" s="112">
        <v>1</v>
      </c>
      <c r="B7" s="108">
        <v>2</v>
      </c>
      <c r="C7" s="112">
        <v>3</v>
      </c>
      <c r="D7" s="112">
        <v>4</v>
      </c>
      <c r="E7" s="108">
        <v>5</v>
      </c>
      <c r="F7" s="112">
        <v>6</v>
      </c>
      <c r="G7" s="112">
        <v>7</v>
      </c>
      <c r="H7" s="108">
        <v>8</v>
      </c>
      <c r="I7" s="112">
        <v>9</v>
      </c>
      <c r="J7" s="112">
        <v>10</v>
      </c>
      <c r="K7" s="108">
        <v>11</v>
      </c>
      <c r="L7" s="112">
        <v>12</v>
      </c>
      <c r="M7" s="112">
        <v>13</v>
      </c>
      <c r="N7" s="108">
        <v>14</v>
      </c>
      <c r="O7" s="112">
        <v>15</v>
      </c>
      <c r="P7" s="112">
        <v>16</v>
      </c>
      <c r="Q7" s="108">
        <v>17</v>
      </c>
      <c r="R7" s="112">
        <v>18</v>
      </c>
      <c r="S7" s="112">
        <v>19</v>
      </c>
      <c r="T7" s="112">
        <v>20</v>
      </c>
    </row>
    <row r="8" ht="21" customHeight="1" spans="1:20">
      <c r="A8" s="113"/>
      <c r="B8" s="114"/>
      <c r="C8" s="114"/>
      <c r="D8" s="114"/>
      <c r="E8" s="114"/>
      <c r="F8" s="114"/>
      <c r="G8" s="114"/>
      <c r="H8" s="115"/>
      <c r="I8" s="115"/>
      <c r="J8" s="116"/>
      <c r="K8" s="116"/>
      <c r="L8" s="116"/>
      <c r="M8" s="116"/>
      <c r="N8" s="116"/>
      <c r="O8" s="116"/>
      <c r="P8" s="116"/>
      <c r="Q8" s="117"/>
      <c r="R8" s="117"/>
      <c r="S8" s="116"/>
      <c r="T8" s="116"/>
    </row>
    <row r="9" ht="21" customHeight="1" spans="1:20">
      <c r="A9" s="118" t="s">
        <v>171</v>
      </c>
      <c r="B9" s="119"/>
      <c r="C9" s="119"/>
      <c r="D9" s="119"/>
      <c r="E9" s="119"/>
      <c r="F9" s="119"/>
      <c r="G9" s="119"/>
      <c r="H9" s="120"/>
      <c r="I9" s="121"/>
      <c r="J9" s="116"/>
      <c r="K9" s="116"/>
      <c r="L9" s="116"/>
      <c r="M9" s="116"/>
      <c r="N9" s="116"/>
      <c r="O9" s="116"/>
      <c r="P9" s="116"/>
      <c r="Q9" s="117"/>
      <c r="R9" s="117"/>
      <c r="S9" s="116"/>
      <c r="T9" s="116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8"/>
  <sheetViews>
    <sheetView showZeros="0" workbookViewId="0">
      <selection activeCell="A1" sqref="$A1:$XFD1048576"/>
    </sheetView>
  </sheetViews>
  <sheetFormatPr defaultColWidth="9.14166666666667" defaultRowHeight="14.25" customHeight="1" outlineLevelRow="7"/>
  <cols>
    <col min="1" max="1" width="37.7083333333333" style="1" customWidth="1"/>
    <col min="2" max="24" width="20" style="1" customWidth="1"/>
    <col min="25" max="16384" width="9.14166666666667" style="1"/>
  </cols>
  <sheetData>
    <row r="1" ht="17.25" customHeight="1" spans="1:24">
      <c r="D1" s="70"/>
      <c r="W1" s="3"/>
      <c r="X1" s="3" t="s">
        <v>319</v>
      </c>
    </row>
    <row r="2" ht="41.25" customHeight="1" spans="1:24">
      <c r="A2" s="71" t="str">
        <f>"2026"&amp;"年对下转移支付预算表"</f>
        <v>2026年对下转移支付预算表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65"/>
      <c r="X2" s="65"/>
    </row>
    <row r="3" ht="18" customHeight="1" spans="1:24">
      <c r="A3" s="72" t="str">
        <f>"单位名称："&amp;"寻甸回族彝族自治县教育科学研究与教师发展中心"</f>
        <v>单位名称：寻甸回族彝族自治县教育科学研究与教师发展中心</v>
      </c>
      <c r="B3" s="73"/>
      <c r="C3" s="73"/>
      <c r="D3" s="74"/>
      <c r="E3" s="75"/>
      <c r="F3" s="75"/>
      <c r="G3" s="75"/>
      <c r="H3" s="75"/>
      <c r="I3" s="75"/>
      <c r="W3" s="8"/>
      <c r="X3" s="8" t="s">
        <v>1</v>
      </c>
    </row>
    <row r="4" ht="19.5" customHeight="1" spans="1:24">
      <c r="A4" s="28" t="s">
        <v>320</v>
      </c>
      <c r="B4" s="11" t="s">
        <v>188</v>
      </c>
      <c r="C4" s="12"/>
      <c r="D4" s="12"/>
      <c r="E4" s="11" t="s">
        <v>321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76"/>
      <c r="X4" s="77"/>
    </row>
    <row r="5" ht="40.5" customHeight="1" spans="1:24">
      <c r="A5" s="19"/>
      <c r="B5" s="29" t="s">
        <v>55</v>
      </c>
      <c r="C5" s="10" t="s">
        <v>58</v>
      </c>
      <c r="D5" s="78" t="s">
        <v>307</v>
      </c>
      <c r="E5" s="49" t="s">
        <v>322</v>
      </c>
      <c r="F5" s="49" t="s">
        <v>323</v>
      </c>
      <c r="G5" s="49" t="s">
        <v>324</v>
      </c>
      <c r="H5" s="49" t="s">
        <v>325</v>
      </c>
      <c r="I5" s="49" t="s">
        <v>326</v>
      </c>
      <c r="J5" s="49" t="s">
        <v>327</v>
      </c>
      <c r="K5" s="49" t="s">
        <v>328</v>
      </c>
      <c r="L5" s="49" t="s">
        <v>329</v>
      </c>
      <c r="M5" s="49" t="s">
        <v>330</v>
      </c>
      <c r="N5" s="49" t="s">
        <v>331</v>
      </c>
      <c r="O5" s="49" t="s">
        <v>332</v>
      </c>
      <c r="P5" s="49" t="s">
        <v>333</v>
      </c>
      <c r="Q5" s="49" t="s">
        <v>334</v>
      </c>
      <c r="R5" s="49" t="s">
        <v>335</v>
      </c>
      <c r="S5" s="49" t="s">
        <v>336</v>
      </c>
      <c r="T5" s="49" t="s">
        <v>337</v>
      </c>
      <c r="U5" s="49" t="s">
        <v>338</v>
      </c>
      <c r="V5" s="49" t="s">
        <v>339</v>
      </c>
      <c r="W5" s="49" t="s">
        <v>340</v>
      </c>
      <c r="X5" s="79" t="s">
        <v>341</v>
      </c>
    </row>
    <row r="6" ht="19.5" customHeight="1" spans="1:24">
      <c r="A6" s="20">
        <v>1</v>
      </c>
      <c r="B6" s="20">
        <v>2</v>
      </c>
      <c r="C6" s="20">
        <v>3</v>
      </c>
      <c r="D6" s="80">
        <v>4</v>
      </c>
      <c r="E6" s="30">
        <v>5</v>
      </c>
      <c r="F6" s="20">
        <v>6</v>
      </c>
      <c r="G6" s="20">
        <v>7</v>
      </c>
      <c r="H6" s="80">
        <v>8</v>
      </c>
      <c r="I6" s="20">
        <v>9</v>
      </c>
      <c r="J6" s="20">
        <v>10</v>
      </c>
      <c r="K6" s="20">
        <v>11</v>
      </c>
      <c r="L6" s="80">
        <v>12</v>
      </c>
      <c r="M6" s="20">
        <v>13</v>
      </c>
      <c r="N6" s="20">
        <v>14</v>
      </c>
      <c r="O6" s="20">
        <v>15</v>
      </c>
      <c r="P6" s="80">
        <v>16</v>
      </c>
      <c r="Q6" s="20">
        <v>17</v>
      </c>
      <c r="R6" s="20">
        <v>18</v>
      </c>
      <c r="S6" s="20">
        <v>19</v>
      </c>
      <c r="T6" s="80">
        <v>20</v>
      </c>
      <c r="U6" s="80">
        <v>21</v>
      </c>
      <c r="V6" s="80">
        <v>22</v>
      </c>
      <c r="W6" s="30">
        <v>23</v>
      </c>
      <c r="X6" s="30">
        <v>24</v>
      </c>
    </row>
    <row r="7" ht="19.5" customHeight="1" spans="1:24">
      <c r="A7" s="31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</row>
    <row r="8" ht="19.5" customHeight="1" spans="1:24">
      <c r="A8" s="68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</row>
  </sheetData>
  <mergeCells count="5">
    <mergeCell ref="A2:X2"/>
    <mergeCell ref="A3:I3"/>
    <mergeCell ref="B4:D4"/>
    <mergeCell ref="E4:X4"/>
    <mergeCell ref="A4:A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7"/>
  <sheetViews>
    <sheetView showZeros="0" workbookViewId="0">
      <selection activeCell="A1" sqref="$A1:$XFD1048576"/>
    </sheetView>
  </sheetViews>
  <sheetFormatPr defaultColWidth="9.14166666666667" defaultRowHeight="12" customHeight="1" outlineLevelRow="6"/>
  <cols>
    <col min="1" max="1" width="34.2833333333333" style="1" customWidth="1"/>
    <col min="2" max="2" width="29" style="1" customWidth="1"/>
    <col min="3" max="5" width="23.575" style="1" customWidth="1"/>
    <col min="6" max="6" width="11.2833333333333" style="1" customWidth="1"/>
    <col min="7" max="7" width="25.1416666666667" style="1" customWidth="1"/>
    <col min="8" max="8" width="15.575" style="1" customWidth="1"/>
    <col min="9" max="9" width="13.425" style="1" customWidth="1"/>
    <col min="10" max="10" width="18.85" style="1" customWidth="1"/>
    <col min="11" max="16384" width="9.14166666666667" style="1"/>
  </cols>
  <sheetData>
    <row r="1" ht="16.5" customHeight="1" spans="1:10">
      <c r="J1" s="3" t="s">
        <v>342</v>
      </c>
    </row>
    <row r="2" ht="41.25" customHeight="1" spans="1:10">
      <c r="A2" s="64" t="str">
        <f>"2026"&amp;"年对下转移支付绩效目标表"</f>
        <v>2026年对下转移支付绩效目标表</v>
      </c>
      <c r="B2" s="4"/>
      <c r="C2" s="4"/>
      <c r="D2" s="4"/>
      <c r="E2" s="4"/>
      <c r="F2" s="65"/>
      <c r="G2" s="4"/>
      <c r="H2" s="65"/>
      <c r="I2" s="65"/>
      <c r="J2" s="4"/>
    </row>
    <row r="3" ht="17.25" customHeight="1" spans="1:10">
      <c r="A3" s="5" t="str">
        <f>"单位名称："&amp;"寻甸回族彝族自治县教育科学研究与教师发展中心"</f>
        <v>单位名称：寻甸回族彝族自治县教育科学研究与教师发展中心</v>
      </c>
    </row>
    <row r="4" ht="44.25" customHeight="1" spans="1:10">
      <c r="A4" s="66" t="s">
        <v>320</v>
      </c>
      <c r="B4" s="66" t="s">
        <v>258</v>
      </c>
      <c r="C4" s="66" t="s">
        <v>259</v>
      </c>
      <c r="D4" s="66" t="s">
        <v>260</v>
      </c>
      <c r="E4" s="66" t="s">
        <v>261</v>
      </c>
      <c r="F4" s="67" t="s">
        <v>262</v>
      </c>
      <c r="G4" s="66" t="s">
        <v>263</v>
      </c>
      <c r="H4" s="67" t="s">
        <v>264</v>
      </c>
      <c r="I4" s="67" t="s">
        <v>265</v>
      </c>
      <c r="J4" s="66" t="s">
        <v>266</v>
      </c>
    </row>
    <row r="5" ht="14.25" customHeight="1" spans="1:10">
      <c r="A5" s="66">
        <v>1</v>
      </c>
      <c r="B5" s="66">
        <v>2</v>
      </c>
      <c r="C5" s="66">
        <v>3</v>
      </c>
      <c r="D5" s="66">
        <v>4</v>
      </c>
      <c r="E5" s="66">
        <v>5</v>
      </c>
      <c r="F5" s="67">
        <v>6</v>
      </c>
      <c r="G5" s="66">
        <v>7</v>
      </c>
      <c r="H5" s="67">
        <v>8</v>
      </c>
      <c r="I5" s="67">
        <v>9</v>
      </c>
      <c r="J5" s="66">
        <v>10</v>
      </c>
    </row>
    <row r="6" ht="42" customHeight="1" spans="1:10">
      <c r="A6" s="31"/>
      <c r="B6" s="68"/>
      <c r="C6" s="68"/>
      <c r="D6" s="68"/>
      <c r="E6" s="55"/>
      <c r="F6" s="69"/>
      <c r="G6" s="55"/>
      <c r="H6" s="69"/>
      <c r="I6" s="69"/>
      <c r="J6" s="55"/>
    </row>
    <row r="7" ht="42" customHeight="1" spans="1:10">
      <c r="A7" s="31"/>
      <c r="B7" s="21"/>
      <c r="C7" s="21"/>
      <c r="D7" s="21"/>
      <c r="E7" s="31"/>
      <c r="F7" s="21"/>
      <c r="G7" s="31"/>
      <c r="H7" s="21"/>
      <c r="I7" s="21"/>
      <c r="J7" s="31"/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8"/>
  <sheetViews>
    <sheetView showZeros="0" workbookViewId="0">
      <selection activeCell="A1" sqref="$A1:$XFD1048576"/>
    </sheetView>
  </sheetViews>
  <sheetFormatPr defaultColWidth="10.425" defaultRowHeight="14.25" customHeight="1" outlineLevelRow="7"/>
  <cols>
    <col min="1" max="3" width="33.7083333333333" style="1" customWidth="1"/>
    <col min="4" max="4" width="45.575" style="1" customWidth="1"/>
    <col min="5" max="5" width="27.575" style="1" customWidth="1"/>
    <col min="6" max="6" width="21.7083333333333" style="1" customWidth="1"/>
    <col min="7" max="9" width="26.2833333333333" style="1" customWidth="1"/>
    <col min="10" max="16384" width="10.425" style="1"/>
  </cols>
  <sheetData>
    <row r="1" customHeight="1" spans="1:9">
      <c r="A1" s="38" t="s">
        <v>343</v>
      </c>
      <c r="B1" s="39"/>
      <c r="C1" s="39"/>
      <c r="D1" s="40"/>
      <c r="E1" s="40"/>
      <c r="F1" s="40"/>
      <c r="G1" s="39"/>
      <c r="H1" s="39"/>
      <c r="I1" s="40"/>
    </row>
    <row r="2" ht="41.25" customHeight="1" spans="1:9">
      <c r="A2" s="41" t="str">
        <f>"2026"&amp;"年新增资产配置预算表"</f>
        <v>2026年新增资产配置预算表</v>
      </c>
      <c r="B2" s="42"/>
      <c r="C2" s="42"/>
      <c r="D2" s="43"/>
      <c r="E2" s="43"/>
      <c r="F2" s="43"/>
      <c r="G2" s="42"/>
      <c r="H2" s="42"/>
      <c r="I2" s="43"/>
    </row>
    <row r="3" customHeight="1" spans="1:9">
      <c r="A3" s="44" t="str">
        <f>"单位名称："&amp;"寻甸回族彝族自治县教育科学研究与教师发展中心"</f>
        <v>单位名称：寻甸回族彝族自治县教育科学研究与教师发展中心</v>
      </c>
      <c r="B3" s="45"/>
      <c r="C3" s="45"/>
      <c r="D3" s="46"/>
      <c r="F3" s="43"/>
      <c r="G3" s="42"/>
      <c r="H3" s="42"/>
      <c r="I3" s="47" t="s">
        <v>1</v>
      </c>
    </row>
    <row r="4" ht="28.5" customHeight="1" spans="1:9">
      <c r="A4" s="48" t="s">
        <v>180</v>
      </c>
      <c r="B4" s="49" t="s">
        <v>181</v>
      </c>
      <c r="C4" s="50" t="s">
        <v>344</v>
      </c>
      <c r="D4" s="48" t="s">
        <v>345</v>
      </c>
      <c r="E4" s="48" t="s">
        <v>346</v>
      </c>
      <c r="F4" s="48" t="s">
        <v>347</v>
      </c>
      <c r="G4" s="49" t="s">
        <v>348</v>
      </c>
      <c r="H4" s="30"/>
      <c r="I4" s="48"/>
    </row>
    <row r="5" ht="21" customHeight="1" spans="1:9">
      <c r="A5" s="50"/>
      <c r="B5" s="51"/>
      <c r="C5" s="51"/>
      <c r="D5" s="52"/>
      <c r="E5" s="51"/>
      <c r="F5" s="51"/>
      <c r="G5" s="49" t="s">
        <v>305</v>
      </c>
      <c r="H5" s="49" t="s">
        <v>349</v>
      </c>
      <c r="I5" s="49" t="s">
        <v>350</v>
      </c>
    </row>
    <row r="6" ht="17.25" customHeight="1" spans="1:9">
      <c r="A6" s="53" t="s">
        <v>82</v>
      </c>
      <c r="B6" s="54" t="s">
        <v>83</v>
      </c>
      <c r="C6" s="53" t="s">
        <v>84</v>
      </c>
      <c r="D6" s="55" t="s">
        <v>85</v>
      </c>
      <c r="E6" s="53" t="s">
        <v>86</v>
      </c>
      <c r="F6" s="54" t="s">
        <v>87</v>
      </c>
      <c r="G6" s="56" t="s">
        <v>88</v>
      </c>
      <c r="H6" s="55" t="s">
        <v>89</v>
      </c>
      <c r="I6" s="55">
        <v>9</v>
      </c>
    </row>
    <row r="7" ht="19.5" customHeight="1" spans="1:9">
      <c r="A7" s="57"/>
      <c r="B7" s="34"/>
      <c r="C7" s="34"/>
      <c r="D7" s="31"/>
      <c r="E7" s="21"/>
      <c r="F7" s="56"/>
      <c r="G7" s="58"/>
      <c r="H7" s="59"/>
      <c r="I7" s="59"/>
    </row>
    <row r="8" ht="19.5" customHeight="1" spans="1:9">
      <c r="A8" s="60" t="s">
        <v>55</v>
      </c>
      <c r="B8" s="61"/>
      <c r="C8" s="61"/>
      <c r="D8" s="62"/>
      <c r="E8" s="63"/>
      <c r="F8" s="63"/>
      <c r="G8" s="58"/>
      <c r="H8" s="59"/>
      <c r="I8" s="59"/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0"/>
  <sheetViews>
    <sheetView showZeros="0" workbookViewId="0">
      <selection activeCell="A1" sqref="$A1:$XFD1048576"/>
    </sheetView>
  </sheetViews>
  <sheetFormatPr defaultColWidth="9.14166666666667" defaultRowHeight="14.25" customHeight="1"/>
  <cols>
    <col min="1" max="1" width="19.2833333333333" style="1" customWidth="1"/>
    <col min="2" max="2" width="33.85" style="1" customWidth="1"/>
    <col min="3" max="3" width="23.85" style="1" customWidth="1"/>
    <col min="4" max="4" width="11.1416666666667" style="1" customWidth="1"/>
    <col min="5" max="5" width="17.7083333333333" style="1" customWidth="1"/>
    <col min="6" max="6" width="9.85" style="1" customWidth="1"/>
    <col min="7" max="7" width="17.7083333333333" style="1" customWidth="1"/>
    <col min="8" max="11" width="23.1416666666667" style="1" customWidth="1"/>
    <col min="12" max="16384" width="9.14166666666667" style="1"/>
  </cols>
  <sheetData>
    <row r="1" customHeight="1" spans="1:11">
      <c r="D1" s="2"/>
      <c r="E1" s="2"/>
      <c r="F1" s="2"/>
      <c r="G1" s="2"/>
      <c r="K1" s="3" t="s">
        <v>351</v>
      </c>
    </row>
    <row r="2" ht="41.25" customHeight="1" spans="1:11">
      <c r="A2" s="4" t="str">
        <f>"2026"&amp;"年上级转移支付补助项目支出预算表"</f>
        <v>2026年上级转移支付补助项目支出预算表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3.5" customHeight="1" spans="1:11">
      <c r="A3" s="5" t="str">
        <f>"单位名称："&amp;"寻甸回族彝族自治县教育科学研究与教师发展中心"</f>
        <v>单位名称：寻甸回族彝族自治县教育科学研究与教师发展中心</v>
      </c>
      <c r="B3" s="6"/>
      <c r="C3" s="6"/>
      <c r="D3" s="6"/>
      <c r="E3" s="6"/>
      <c r="F3" s="6"/>
      <c r="G3" s="6"/>
      <c r="H3" s="7"/>
      <c r="I3" s="7"/>
      <c r="J3" s="7"/>
      <c r="K3" s="8" t="s">
        <v>1</v>
      </c>
    </row>
    <row r="4" ht="21.75" customHeight="1" spans="1:11">
      <c r="A4" s="9" t="s">
        <v>237</v>
      </c>
      <c r="B4" s="9" t="s">
        <v>183</v>
      </c>
      <c r="C4" s="9" t="s">
        <v>238</v>
      </c>
      <c r="D4" s="10" t="s">
        <v>184</v>
      </c>
      <c r="E4" s="10" t="s">
        <v>185</v>
      </c>
      <c r="F4" s="10" t="s">
        <v>239</v>
      </c>
      <c r="G4" s="10" t="s">
        <v>240</v>
      </c>
      <c r="H4" s="28" t="s">
        <v>55</v>
      </c>
      <c r="I4" s="11" t="s">
        <v>352</v>
      </c>
      <c r="J4" s="12"/>
      <c r="K4" s="13"/>
    </row>
    <row r="5" ht="21.75" customHeight="1" spans="1:11">
      <c r="A5" s="14"/>
      <c r="B5" s="14"/>
      <c r="C5" s="14"/>
      <c r="D5" s="15"/>
      <c r="E5" s="15"/>
      <c r="F5" s="15"/>
      <c r="G5" s="15"/>
      <c r="H5" s="29"/>
      <c r="I5" s="10" t="s">
        <v>58</v>
      </c>
      <c r="J5" s="10" t="s">
        <v>59</v>
      </c>
      <c r="K5" s="10" t="s">
        <v>60</v>
      </c>
    </row>
    <row r="6" ht="40.5" customHeight="1" spans="1:11">
      <c r="A6" s="17"/>
      <c r="B6" s="17"/>
      <c r="C6" s="17"/>
      <c r="D6" s="18"/>
      <c r="E6" s="18"/>
      <c r="F6" s="18"/>
      <c r="G6" s="18"/>
      <c r="H6" s="19"/>
      <c r="I6" s="18" t="s">
        <v>57</v>
      </c>
      <c r="J6" s="18"/>
      <c r="K6" s="18"/>
    </row>
    <row r="7" ht="15" customHeight="1" spans="1:11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30">
        <v>10</v>
      </c>
      <c r="K7" s="30">
        <v>11</v>
      </c>
    </row>
    <row r="8" ht="18.75" customHeight="1" spans="1:11">
      <c r="A8" s="31"/>
      <c r="B8" s="21"/>
      <c r="C8" s="31"/>
      <c r="D8" s="31"/>
      <c r="E8" s="31"/>
      <c r="F8" s="31"/>
      <c r="G8" s="31"/>
      <c r="H8" s="32"/>
      <c r="I8" s="33"/>
      <c r="J8" s="33"/>
      <c r="K8" s="32"/>
    </row>
    <row r="9" ht="18.75" customHeight="1" spans="1:11">
      <c r="A9" s="34"/>
      <c r="B9" s="21"/>
      <c r="C9" s="21"/>
      <c r="D9" s="21"/>
      <c r="E9" s="21"/>
      <c r="F9" s="21"/>
      <c r="G9" s="21"/>
      <c r="H9" s="23"/>
      <c r="I9" s="23"/>
      <c r="J9" s="23"/>
      <c r="K9" s="32"/>
    </row>
    <row r="10" ht="18.75" customHeight="1" spans="1:11">
      <c r="A10" s="35" t="s">
        <v>171</v>
      </c>
      <c r="B10" s="36"/>
      <c r="C10" s="36"/>
      <c r="D10" s="36"/>
      <c r="E10" s="36"/>
      <c r="F10" s="36"/>
      <c r="G10" s="37"/>
      <c r="H10" s="23"/>
      <c r="I10" s="23"/>
      <c r="J10" s="23"/>
      <c r="K10" s="32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1"/>
  <sheetViews>
    <sheetView showZeros="0" topLeftCell="B1" workbookViewId="0">
      <selection activeCell="B1" sqref="$A1:$XFD1048576"/>
    </sheetView>
  </sheetViews>
  <sheetFormatPr defaultColWidth="9.14166666666667" defaultRowHeight="14.25" customHeight="1" outlineLevelCol="6"/>
  <cols>
    <col min="1" max="1" width="35.2833333333333" style="1" customWidth="1"/>
    <col min="2" max="4" width="28" style="1" customWidth="1"/>
    <col min="5" max="7" width="23.85" style="1" customWidth="1"/>
    <col min="8" max="16384" width="9.14166666666667" style="1"/>
  </cols>
  <sheetData>
    <row r="1" ht="13.5" customHeight="1" spans="1:7">
      <c r="D1" s="2"/>
      <c r="G1" s="3" t="s">
        <v>353</v>
      </c>
    </row>
    <row r="2" ht="41.25" customHeight="1" spans="1:7">
      <c r="A2" s="4" t="str">
        <f>"2026"&amp;"年部门项目中期规划预算表"</f>
        <v>2026年部门项目中期规划预算表</v>
      </c>
      <c r="B2" s="4"/>
      <c r="C2" s="4"/>
      <c r="D2" s="4"/>
      <c r="E2" s="4"/>
      <c r="F2" s="4"/>
      <c r="G2" s="4"/>
    </row>
    <row r="3" ht="13.5" customHeight="1" spans="1:7">
      <c r="A3" s="5" t="str">
        <f>"单位名称："&amp;"寻甸回族彝族自治县教育科学研究与教师发展中心"</f>
        <v>单位名称：寻甸回族彝族自治县教育科学研究与教师发展中心</v>
      </c>
      <c r="B3" s="6"/>
      <c r="C3" s="6"/>
      <c r="D3" s="6"/>
      <c r="E3" s="7"/>
      <c r="F3" s="7"/>
      <c r="G3" s="8" t="s">
        <v>1</v>
      </c>
    </row>
    <row r="4" ht="21.75" customHeight="1" spans="1:7">
      <c r="A4" s="9" t="s">
        <v>238</v>
      </c>
      <c r="B4" s="9" t="s">
        <v>237</v>
      </c>
      <c r="C4" s="9" t="s">
        <v>183</v>
      </c>
      <c r="D4" s="10" t="s">
        <v>354</v>
      </c>
      <c r="E4" s="11" t="s">
        <v>58</v>
      </c>
      <c r="F4" s="12"/>
      <c r="G4" s="13"/>
    </row>
    <row r="5" ht="21.75" customHeight="1" spans="1:7">
      <c r="A5" s="14"/>
      <c r="B5" s="14"/>
      <c r="C5" s="14"/>
      <c r="D5" s="15"/>
      <c r="E5" s="16" t="str">
        <f>"2026"&amp;"年"</f>
        <v>2026年</v>
      </c>
      <c r="F5" s="10" t="str">
        <f>("2026"+1)&amp;"年"</f>
        <v>2027年</v>
      </c>
      <c r="G5" s="10" t="str">
        <f>("2026"+2)&amp;"年"</f>
        <v>2028年</v>
      </c>
    </row>
    <row r="6" ht="40.5" customHeight="1" spans="1:7">
      <c r="A6" s="17"/>
      <c r="B6" s="17"/>
      <c r="C6" s="17"/>
      <c r="D6" s="18"/>
      <c r="E6" s="19"/>
      <c r="F6" s="18" t="s">
        <v>57</v>
      </c>
      <c r="G6" s="18"/>
    </row>
    <row r="7" ht="15" customHeight="1" spans="1:7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</row>
    <row r="8" ht="17.25" customHeight="1" spans="1:7">
      <c r="A8" s="21" t="s">
        <v>70</v>
      </c>
      <c r="B8" s="22"/>
      <c r="C8" s="22"/>
      <c r="D8" s="21"/>
      <c r="E8" s="23">
        <v>46380</v>
      </c>
      <c r="F8" s="23"/>
      <c r="G8" s="23"/>
    </row>
    <row r="9" ht="25" customHeight="1" spans="1:7">
      <c r="A9" s="21"/>
      <c r="B9" s="21" t="s">
        <v>355</v>
      </c>
      <c r="C9" s="21" t="s">
        <v>251</v>
      </c>
      <c r="D9" s="21" t="s">
        <v>356</v>
      </c>
      <c r="E9" s="23">
        <v>30000</v>
      </c>
      <c r="F9" s="23"/>
      <c r="G9" s="23"/>
    </row>
    <row r="10" ht="18.75" customHeight="1" spans="1:7">
      <c r="A10" s="24"/>
      <c r="B10" s="21" t="s">
        <v>357</v>
      </c>
      <c r="C10" s="21" t="s">
        <v>254</v>
      </c>
      <c r="D10" s="21" t="s">
        <v>356</v>
      </c>
      <c r="E10" s="23">
        <v>16380</v>
      </c>
      <c r="F10" s="23"/>
      <c r="G10" s="23"/>
    </row>
    <row r="11" ht="18.75" customHeight="1" spans="1:7">
      <c r="A11" s="25" t="s">
        <v>55</v>
      </c>
      <c r="B11" s="26" t="s">
        <v>358</v>
      </c>
      <c r="C11" s="26"/>
      <c r="D11" s="27"/>
      <c r="E11" s="23">
        <v>46380</v>
      </c>
      <c r="F11" s="23"/>
      <c r="G11" s="23"/>
    </row>
  </sheetData>
  <mergeCells count="11">
    <mergeCell ref="A2:G2"/>
    <mergeCell ref="A3:D3"/>
    <mergeCell ref="E4:G4"/>
    <mergeCell ref="A11:D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GridLines="0" showZeros="0" workbookViewId="0">
      <selection activeCell="A1" sqref="$A1:$XFD1048576"/>
    </sheetView>
  </sheetViews>
  <sheetFormatPr defaultColWidth="8.575" defaultRowHeight="12.75" customHeight="1"/>
  <cols>
    <col min="1" max="1" width="15.8916666666667" style="1" customWidth="1"/>
    <col min="2" max="2" width="35" style="1" customWidth="1"/>
    <col min="3" max="19" width="22" style="1" customWidth="1"/>
    <col min="20" max="16384" width="8.575" style="1"/>
  </cols>
  <sheetData>
    <row r="1" ht="17.25" customHeight="1" spans="1:19">
      <c r="A1" s="47" t="s">
        <v>52</v>
      </c>
    </row>
    <row r="2" ht="41.25" customHeight="1" spans="1:19">
      <c r="A2" s="41" t="str">
        <f>"2026"&amp;"年部门收入预算表"</f>
        <v>2026年部门收入预算表</v>
      </c>
    </row>
    <row r="3" ht="17.25" customHeight="1" spans="1:19">
      <c r="A3" s="44" t="str">
        <f>"单位名称："&amp;"寻甸回族彝族自治县教育科学研究与教师发展中心"</f>
        <v>单位名称：寻甸回族彝族自治县教育科学研究与教师发展中心</v>
      </c>
      <c r="S3" s="46" t="s">
        <v>1</v>
      </c>
    </row>
    <row r="4" ht="21.75" customHeight="1" spans="1:19">
      <c r="A4" s="240" t="s">
        <v>53</v>
      </c>
      <c r="B4" s="241" t="s">
        <v>54</v>
      </c>
      <c r="C4" s="241" t="s">
        <v>55</v>
      </c>
      <c r="D4" s="242" t="s">
        <v>56</v>
      </c>
      <c r="E4" s="242"/>
      <c r="F4" s="242"/>
      <c r="G4" s="242"/>
      <c r="H4" s="242"/>
      <c r="I4" s="149"/>
      <c r="J4" s="242"/>
      <c r="K4" s="242"/>
      <c r="L4" s="242"/>
      <c r="M4" s="242"/>
      <c r="N4" s="243"/>
      <c r="O4" s="242" t="s">
        <v>45</v>
      </c>
      <c r="P4" s="242"/>
      <c r="Q4" s="242"/>
      <c r="R4" s="242"/>
      <c r="S4" s="243"/>
    </row>
    <row r="5" ht="27" customHeight="1" spans="1:19">
      <c r="A5" s="244"/>
      <c r="B5" s="245"/>
      <c r="C5" s="245"/>
      <c r="D5" s="245" t="s">
        <v>57</v>
      </c>
      <c r="E5" s="245" t="s">
        <v>58</v>
      </c>
      <c r="F5" s="245" t="s">
        <v>59</v>
      </c>
      <c r="G5" s="245" t="s">
        <v>60</v>
      </c>
      <c r="H5" s="245" t="s">
        <v>61</v>
      </c>
      <c r="I5" s="246" t="s">
        <v>62</v>
      </c>
      <c r="J5" s="247"/>
      <c r="K5" s="247"/>
      <c r="L5" s="247"/>
      <c r="M5" s="247"/>
      <c r="N5" s="248"/>
      <c r="O5" s="245" t="s">
        <v>57</v>
      </c>
      <c r="P5" s="245" t="s">
        <v>58</v>
      </c>
      <c r="Q5" s="245" t="s">
        <v>59</v>
      </c>
      <c r="R5" s="245" t="s">
        <v>60</v>
      </c>
      <c r="S5" s="245" t="s">
        <v>63</v>
      </c>
    </row>
    <row r="6" ht="30" customHeight="1" spans="1:19">
      <c r="A6" s="249"/>
      <c r="B6" s="250"/>
      <c r="C6" s="251"/>
      <c r="D6" s="251"/>
      <c r="E6" s="251"/>
      <c r="F6" s="251"/>
      <c r="G6" s="251"/>
      <c r="H6" s="251"/>
      <c r="I6" s="69" t="s">
        <v>57</v>
      </c>
      <c r="J6" s="248" t="s">
        <v>64</v>
      </c>
      <c r="K6" s="248" t="s">
        <v>65</v>
      </c>
      <c r="L6" s="248" t="s">
        <v>66</v>
      </c>
      <c r="M6" s="248" t="s">
        <v>67</v>
      </c>
      <c r="N6" s="248" t="s">
        <v>68</v>
      </c>
      <c r="O6" s="252"/>
      <c r="P6" s="252"/>
      <c r="Q6" s="252"/>
      <c r="R6" s="252"/>
      <c r="S6" s="251"/>
    </row>
    <row r="7" ht="15" customHeight="1" spans="1:19">
      <c r="A7" s="253">
        <v>1</v>
      </c>
      <c r="B7" s="253">
        <v>2</v>
      </c>
      <c r="C7" s="253">
        <v>3</v>
      </c>
      <c r="D7" s="253">
        <v>4</v>
      </c>
      <c r="E7" s="253">
        <v>5</v>
      </c>
      <c r="F7" s="253">
        <v>6</v>
      </c>
      <c r="G7" s="253">
        <v>7</v>
      </c>
      <c r="H7" s="253">
        <v>8</v>
      </c>
      <c r="I7" s="69">
        <v>9</v>
      </c>
      <c r="J7" s="253">
        <v>10</v>
      </c>
      <c r="K7" s="253">
        <v>11</v>
      </c>
      <c r="L7" s="253">
        <v>12</v>
      </c>
      <c r="M7" s="253">
        <v>13</v>
      </c>
      <c r="N7" s="253">
        <v>14</v>
      </c>
      <c r="O7" s="253">
        <v>15</v>
      </c>
      <c r="P7" s="253">
        <v>16</v>
      </c>
      <c r="Q7" s="253">
        <v>17</v>
      </c>
      <c r="R7" s="253">
        <v>18</v>
      </c>
      <c r="S7" s="253">
        <v>19</v>
      </c>
    </row>
    <row r="8" ht="18" customHeight="1" spans="1:19">
      <c r="A8" s="21" t="s">
        <v>69</v>
      </c>
      <c r="B8" s="21" t="s">
        <v>70</v>
      </c>
      <c r="C8" s="159">
        <v>11949783.48</v>
      </c>
      <c r="D8" s="81">
        <v>11847983.48</v>
      </c>
      <c r="E8" s="81">
        <v>11847983.48</v>
      </c>
      <c r="F8" s="81"/>
      <c r="G8" s="81"/>
      <c r="H8" s="81"/>
      <c r="I8" s="81"/>
      <c r="J8" s="81"/>
      <c r="K8" s="81"/>
      <c r="L8" s="81"/>
      <c r="M8" s="81"/>
      <c r="N8" s="81"/>
      <c r="O8" s="81">
        <v>101800</v>
      </c>
      <c r="P8" s="81">
        <v>101800</v>
      </c>
      <c r="Q8" s="81"/>
      <c r="R8" s="81"/>
      <c r="S8" s="81"/>
    </row>
    <row r="9" ht="18" customHeight="1" spans="1:19">
      <c r="A9" s="50" t="s">
        <v>55</v>
      </c>
      <c r="B9" s="254"/>
      <c r="C9" s="81">
        <v>11949783.48</v>
      </c>
      <c r="D9" s="81">
        <v>11847983.48</v>
      </c>
      <c r="E9" s="81">
        <v>11847983.48</v>
      </c>
      <c r="F9" s="81"/>
      <c r="G9" s="81"/>
      <c r="H9" s="81"/>
      <c r="I9" s="81"/>
      <c r="J9" s="81"/>
      <c r="K9" s="81"/>
      <c r="L9" s="81"/>
      <c r="M9" s="81"/>
      <c r="N9" s="81"/>
      <c r="O9" s="81">
        <v>101800</v>
      </c>
      <c r="P9" s="81">
        <v>101800</v>
      </c>
      <c r="Q9" s="81"/>
      <c r="R9" s="81"/>
      <c r="S9" s="81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GridLines="0" showZeros="0" topLeftCell="A2" workbookViewId="0">
      <selection activeCell="A2" sqref="$A1:$XFD1048576"/>
    </sheetView>
  </sheetViews>
  <sheetFormatPr defaultColWidth="8.575" defaultRowHeight="12.75" customHeight="1"/>
  <cols>
    <col min="1" max="1" width="14.2833333333333" style="1" customWidth="1"/>
    <col min="2" max="2" width="37.575" style="1" customWidth="1"/>
    <col min="3" max="8" width="24.575" style="1" customWidth="1"/>
    <col min="9" max="9" width="26.7083333333333" style="1" customWidth="1"/>
    <col min="10" max="11" width="24.425" style="1" customWidth="1"/>
    <col min="12" max="15" width="24.575" style="1" customWidth="1"/>
    <col min="16" max="16384" width="8.575" style="1"/>
  </cols>
  <sheetData>
    <row r="1" ht="17.25" customHeight="1" spans="1:15">
      <c r="A1" s="46" t="s">
        <v>71</v>
      </c>
    </row>
    <row r="2" ht="41.25" customHeight="1" spans="1:15">
      <c r="A2" s="41" t="str">
        <f>"2026"&amp;"年部门支出预算表"</f>
        <v>2026年部门支出预算表</v>
      </c>
    </row>
    <row r="3" ht="17.25" customHeight="1" spans="1:15">
      <c r="A3" s="44" t="str">
        <f>"单位名称："&amp;"寻甸回族彝族自治县教育科学研究与教师发展中心"</f>
        <v>单位名称：寻甸回族彝族自治县教育科学研究与教师发展中心</v>
      </c>
      <c r="O3" s="46" t="s">
        <v>1</v>
      </c>
    </row>
    <row r="4" ht="27" customHeight="1" spans="1:15">
      <c r="A4" s="226" t="s">
        <v>72</v>
      </c>
      <c r="B4" s="226" t="s">
        <v>73</v>
      </c>
      <c r="C4" s="226" t="s">
        <v>55</v>
      </c>
      <c r="D4" s="227" t="s">
        <v>58</v>
      </c>
      <c r="E4" s="228"/>
      <c r="F4" s="229"/>
      <c r="G4" s="230" t="s">
        <v>59</v>
      </c>
      <c r="H4" s="230" t="s">
        <v>60</v>
      </c>
      <c r="I4" s="230" t="s">
        <v>74</v>
      </c>
      <c r="J4" s="227" t="s">
        <v>62</v>
      </c>
      <c r="K4" s="228"/>
      <c r="L4" s="228"/>
      <c r="M4" s="228"/>
      <c r="N4" s="231"/>
      <c r="O4" s="232"/>
    </row>
    <row r="5" ht="42" customHeight="1" spans="1:15">
      <c r="A5" s="233"/>
      <c r="B5" s="233"/>
      <c r="C5" s="234"/>
      <c r="D5" s="235" t="s">
        <v>57</v>
      </c>
      <c r="E5" s="235" t="s">
        <v>75</v>
      </c>
      <c r="F5" s="235" t="s">
        <v>76</v>
      </c>
      <c r="G5" s="234"/>
      <c r="H5" s="234"/>
      <c r="I5" s="236"/>
      <c r="J5" s="235" t="s">
        <v>57</v>
      </c>
      <c r="K5" s="219" t="s">
        <v>77</v>
      </c>
      <c r="L5" s="219" t="s">
        <v>78</v>
      </c>
      <c r="M5" s="219" t="s">
        <v>79</v>
      </c>
      <c r="N5" s="219" t="s">
        <v>80</v>
      </c>
      <c r="O5" s="219" t="s">
        <v>81</v>
      </c>
    </row>
    <row r="6" ht="18" customHeight="1" spans="1:15">
      <c r="A6" s="53" t="s">
        <v>82</v>
      </c>
      <c r="B6" s="53" t="s">
        <v>83</v>
      </c>
      <c r="C6" s="53" t="s">
        <v>84</v>
      </c>
      <c r="D6" s="56" t="s">
        <v>85</v>
      </c>
      <c r="E6" s="56" t="s">
        <v>86</v>
      </c>
      <c r="F6" s="56" t="s">
        <v>87</v>
      </c>
      <c r="G6" s="56" t="s">
        <v>88</v>
      </c>
      <c r="H6" s="56" t="s">
        <v>89</v>
      </c>
      <c r="I6" s="56" t="s">
        <v>90</v>
      </c>
      <c r="J6" s="56" t="s">
        <v>91</v>
      </c>
      <c r="K6" s="56" t="s">
        <v>92</v>
      </c>
      <c r="L6" s="56" t="s">
        <v>93</v>
      </c>
      <c r="M6" s="56" t="s">
        <v>94</v>
      </c>
      <c r="N6" s="53" t="s">
        <v>95</v>
      </c>
      <c r="O6" s="56" t="s">
        <v>96</v>
      </c>
    </row>
    <row r="7" ht="21" customHeight="1" spans="1:15">
      <c r="A7" s="57" t="s">
        <v>97</v>
      </c>
      <c r="B7" s="57" t="s">
        <v>98</v>
      </c>
      <c r="C7" s="81">
        <v>8666810</v>
      </c>
      <c r="D7" s="81">
        <v>8666810</v>
      </c>
      <c r="E7" s="81">
        <v>8535010</v>
      </c>
      <c r="F7" s="81">
        <v>131800</v>
      </c>
      <c r="G7" s="81"/>
      <c r="H7" s="81"/>
      <c r="I7" s="81"/>
      <c r="J7" s="81"/>
      <c r="K7" s="81"/>
      <c r="L7" s="81"/>
      <c r="M7" s="81"/>
      <c r="N7" s="81"/>
      <c r="O7" s="81"/>
    </row>
    <row r="8" ht="21" customHeight="1" spans="1:15">
      <c r="A8" s="237" t="s">
        <v>99</v>
      </c>
      <c r="B8" s="237" t="s">
        <v>100</v>
      </c>
      <c r="C8" s="81">
        <v>1800</v>
      </c>
      <c r="D8" s="81">
        <v>1800</v>
      </c>
      <c r="E8" s="81"/>
      <c r="F8" s="81">
        <v>1800</v>
      </c>
      <c r="G8" s="81"/>
      <c r="H8" s="81"/>
      <c r="I8" s="81"/>
      <c r="J8" s="81"/>
      <c r="K8" s="81"/>
      <c r="L8" s="81"/>
      <c r="M8" s="81"/>
      <c r="N8" s="81"/>
      <c r="O8" s="81"/>
    </row>
    <row r="9" ht="21" customHeight="1" spans="1:15">
      <c r="A9" s="238" t="s">
        <v>101</v>
      </c>
      <c r="B9" s="238" t="s">
        <v>102</v>
      </c>
      <c r="C9" s="81">
        <v>1800</v>
      </c>
      <c r="D9" s="81">
        <v>1800</v>
      </c>
      <c r="E9" s="81"/>
      <c r="F9" s="81">
        <v>1800</v>
      </c>
      <c r="G9" s="81"/>
      <c r="H9" s="81"/>
      <c r="I9" s="81"/>
      <c r="J9" s="81"/>
      <c r="K9" s="81"/>
      <c r="L9" s="81"/>
      <c r="M9" s="81"/>
      <c r="N9" s="81"/>
      <c r="O9" s="81"/>
    </row>
    <row r="10" ht="21" customHeight="1" spans="1:15">
      <c r="A10" s="237" t="s">
        <v>103</v>
      </c>
      <c r="B10" s="237" t="s">
        <v>104</v>
      </c>
      <c r="C10" s="81">
        <v>8665010</v>
      </c>
      <c r="D10" s="81">
        <v>8665010</v>
      </c>
      <c r="E10" s="81">
        <v>8535010</v>
      </c>
      <c r="F10" s="81">
        <v>130000</v>
      </c>
      <c r="G10" s="81"/>
      <c r="H10" s="81"/>
      <c r="I10" s="81"/>
      <c r="J10" s="81"/>
      <c r="K10" s="81"/>
      <c r="L10" s="81"/>
      <c r="M10" s="81"/>
      <c r="N10" s="81"/>
      <c r="O10" s="81"/>
    </row>
    <row r="11" ht="21" customHeight="1" spans="1:15">
      <c r="A11" s="238" t="s">
        <v>105</v>
      </c>
      <c r="B11" s="238" t="s">
        <v>106</v>
      </c>
      <c r="C11" s="81">
        <v>8665010</v>
      </c>
      <c r="D11" s="81">
        <v>8665010</v>
      </c>
      <c r="E11" s="81">
        <v>8535010</v>
      </c>
      <c r="F11" s="81">
        <v>130000</v>
      </c>
      <c r="G11" s="81"/>
      <c r="H11" s="81"/>
      <c r="I11" s="81"/>
      <c r="J11" s="81"/>
      <c r="K11" s="81"/>
      <c r="L11" s="81"/>
      <c r="M11" s="81"/>
      <c r="N11" s="81"/>
      <c r="O11" s="81"/>
    </row>
    <row r="12" ht="21" customHeight="1" spans="1:15">
      <c r="A12" s="57" t="s">
        <v>107</v>
      </c>
      <c r="B12" s="57" t="s">
        <v>108</v>
      </c>
      <c r="C12" s="81">
        <v>1246805.91</v>
      </c>
      <c r="D12" s="81">
        <v>1246805.91</v>
      </c>
      <c r="E12" s="81">
        <v>1230425.91</v>
      </c>
      <c r="F12" s="81">
        <v>16380</v>
      </c>
      <c r="G12" s="81"/>
      <c r="H12" s="81"/>
      <c r="I12" s="81"/>
      <c r="J12" s="81"/>
      <c r="K12" s="81"/>
      <c r="L12" s="81"/>
      <c r="M12" s="81"/>
      <c r="N12" s="81"/>
      <c r="O12" s="81"/>
    </row>
    <row r="13" ht="21" customHeight="1" spans="1:15">
      <c r="A13" s="237" t="s">
        <v>109</v>
      </c>
      <c r="B13" s="237" t="s">
        <v>110</v>
      </c>
      <c r="C13" s="81">
        <v>1230425.91</v>
      </c>
      <c r="D13" s="81">
        <v>1230425.91</v>
      </c>
      <c r="E13" s="81">
        <v>1230425.91</v>
      </c>
      <c r="F13" s="81"/>
      <c r="G13" s="81"/>
      <c r="H13" s="81"/>
      <c r="I13" s="81"/>
      <c r="J13" s="81"/>
      <c r="K13" s="81"/>
      <c r="L13" s="81"/>
      <c r="M13" s="81"/>
      <c r="N13" s="81"/>
      <c r="O13" s="81"/>
    </row>
    <row r="14" ht="21" customHeight="1" spans="1:15">
      <c r="A14" s="238" t="s">
        <v>111</v>
      </c>
      <c r="B14" s="238" t="s">
        <v>112</v>
      </c>
      <c r="C14" s="81">
        <v>1230425.91</v>
      </c>
      <c r="D14" s="81">
        <v>1230425.91</v>
      </c>
      <c r="E14" s="81">
        <v>1230425.91</v>
      </c>
      <c r="F14" s="81"/>
      <c r="G14" s="81"/>
      <c r="H14" s="81"/>
      <c r="I14" s="81"/>
      <c r="J14" s="81"/>
      <c r="K14" s="81"/>
      <c r="L14" s="81"/>
      <c r="M14" s="81"/>
      <c r="N14" s="81"/>
      <c r="O14" s="81"/>
    </row>
    <row r="15" ht="21" customHeight="1" spans="1:15">
      <c r="A15" s="237" t="s">
        <v>113</v>
      </c>
      <c r="B15" s="237" t="s">
        <v>114</v>
      </c>
      <c r="C15" s="81">
        <v>16380</v>
      </c>
      <c r="D15" s="81">
        <v>16380</v>
      </c>
      <c r="E15" s="81"/>
      <c r="F15" s="81">
        <v>16380</v>
      </c>
      <c r="G15" s="81"/>
      <c r="H15" s="81"/>
      <c r="I15" s="81"/>
      <c r="J15" s="81"/>
      <c r="K15" s="81"/>
      <c r="L15" s="81"/>
      <c r="M15" s="81"/>
      <c r="N15" s="81"/>
      <c r="O15" s="81"/>
    </row>
    <row r="16" ht="21" customHeight="1" spans="1:15">
      <c r="A16" s="238" t="s">
        <v>115</v>
      </c>
      <c r="B16" s="238" t="s">
        <v>116</v>
      </c>
      <c r="C16" s="81">
        <v>16380</v>
      </c>
      <c r="D16" s="81">
        <v>16380</v>
      </c>
      <c r="E16" s="81"/>
      <c r="F16" s="81">
        <v>16380</v>
      </c>
      <c r="G16" s="81"/>
      <c r="H16" s="81"/>
      <c r="I16" s="81"/>
      <c r="J16" s="81"/>
      <c r="K16" s="81"/>
      <c r="L16" s="81"/>
      <c r="M16" s="81"/>
      <c r="N16" s="81"/>
      <c r="O16" s="81"/>
    </row>
    <row r="17" ht="21" customHeight="1" spans="1:15">
      <c r="A17" s="57" t="s">
        <v>117</v>
      </c>
      <c r="B17" s="57" t="s">
        <v>118</v>
      </c>
      <c r="C17" s="81">
        <v>1113348.13</v>
      </c>
      <c r="D17" s="81">
        <v>1113348.13</v>
      </c>
      <c r="E17" s="81">
        <v>1113348.13</v>
      </c>
      <c r="F17" s="81"/>
      <c r="G17" s="81"/>
      <c r="H17" s="81"/>
      <c r="I17" s="81"/>
      <c r="J17" s="81"/>
      <c r="K17" s="81"/>
      <c r="L17" s="81"/>
      <c r="M17" s="81"/>
      <c r="N17" s="81"/>
      <c r="O17" s="81"/>
    </row>
    <row r="18" ht="21" customHeight="1" spans="1:15">
      <c r="A18" s="237" t="s">
        <v>119</v>
      </c>
      <c r="B18" s="237" t="s">
        <v>120</v>
      </c>
      <c r="C18" s="81">
        <v>1113348.13</v>
      </c>
      <c r="D18" s="81">
        <v>1113348.13</v>
      </c>
      <c r="E18" s="81">
        <v>1113348.13</v>
      </c>
      <c r="F18" s="81"/>
      <c r="G18" s="81"/>
      <c r="H18" s="81"/>
      <c r="I18" s="81"/>
      <c r="J18" s="81"/>
      <c r="K18" s="81"/>
      <c r="L18" s="81"/>
      <c r="M18" s="81"/>
      <c r="N18" s="81"/>
      <c r="O18" s="81"/>
    </row>
    <row r="19" ht="21" customHeight="1" spans="1:15">
      <c r="A19" s="238" t="s">
        <v>121</v>
      </c>
      <c r="B19" s="238" t="s">
        <v>122</v>
      </c>
      <c r="C19" s="81">
        <v>713924.83</v>
      </c>
      <c r="D19" s="81">
        <v>713924.83</v>
      </c>
      <c r="E19" s="81">
        <v>713924.83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</row>
    <row r="20" ht="21" customHeight="1" spans="1:15">
      <c r="A20" s="238" t="s">
        <v>123</v>
      </c>
      <c r="B20" s="238" t="s">
        <v>124</v>
      </c>
      <c r="C20" s="81">
        <v>360568.1</v>
      </c>
      <c r="D20" s="81">
        <v>360568.1</v>
      </c>
      <c r="E20" s="81">
        <v>360568.1</v>
      </c>
      <c r="F20" s="81"/>
      <c r="G20" s="81"/>
      <c r="H20" s="81"/>
      <c r="I20" s="81"/>
      <c r="J20" s="81"/>
      <c r="K20" s="81"/>
      <c r="L20" s="81"/>
      <c r="M20" s="81"/>
      <c r="N20" s="81"/>
      <c r="O20" s="81"/>
    </row>
    <row r="21" ht="21" customHeight="1" spans="1:15">
      <c r="A21" s="238" t="s">
        <v>125</v>
      </c>
      <c r="B21" s="238" t="s">
        <v>126</v>
      </c>
      <c r="C21" s="81">
        <v>38855.2</v>
      </c>
      <c r="D21" s="81">
        <v>38855.2</v>
      </c>
      <c r="E21" s="81">
        <v>38855.2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</row>
    <row r="22" ht="21" customHeight="1" spans="1:15">
      <c r="A22" s="57" t="s">
        <v>127</v>
      </c>
      <c r="B22" s="57" t="s">
        <v>128</v>
      </c>
      <c r="C22" s="81">
        <v>922819.44</v>
      </c>
      <c r="D22" s="81">
        <v>922819.44</v>
      </c>
      <c r="E22" s="81">
        <v>922819.44</v>
      </c>
      <c r="F22" s="81"/>
      <c r="G22" s="81"/>
      <c r="H22" s="81"/>
      <c r="I22" s="81"/>
      <c r="J22" s="81"/>
      <c r="K22" s="81"/>
      <c r="L22" s="81"/>
      <c r="M22" s="81"/>
      <c r="N22" s="81"/>
      <c r="O22" s="81"/>
    </row>
    <row r="23" ht="21" customHeight="1" spans="1:15">
      <c r="A23" s="237" t="s">
        <v>129</v>
      </c>
      <c r="B23" s="237" t="s">
        <v>130</v>
      </c>
      <c r="C23" s="81">
        <v>922819.44</v>
      </c>
      <c r="D23" s="81">
        <v>922819.44</v>
      </c>
      <c r="E23" s="81">
        <v>922819.44</v>
      </c>
      <c r="F23" s="81"/>
      <c r="G23" s="81"/>
      <c r="H23" s="81"/>
      <c r="I23" s="81"/>
      <c r="J23" s="81"/>
      <c r="K23" s="81"/>
      <c r="L23" s="81"/>
      <c r="M23" s="81"/>
      <c r="N23" s="81"/>
      <c r="O23" s="81"/>
    </row>
    <row r="24" ht="21" customHeight="1" spans="1:15">
      <c r="A24" s="238" t="s">
        <v>131</v>
      </c>
      <c r="B24" s="238" t="s">
        <v>132</v>
      </c>
      <c r="C24" s="81">
        <v>922819.44</v>
      </c>
      <c r="D24" s="81">
        <v>922819.44</v>
      </c>
      <c r="E24" s="81">
        <v>922819.44</v>
      </c>
      <c r="F24" s="81"/>
      <c r="G24" s="81"/>
      <c r="H24" s="81"/>
      <c r="I24" s="81"/>
      <c r="J24" s="81"/>
      <c r="K24" s="81"/>
      <c r="L24" s="81"/>
      <c r="M24" s="81"/>
      <c r="N24" s="81"/>
      <c r="O24" s="81"/>
    </row>
    <row r="25" ht="21" customHeight="1" spans="1:15">
      <c r="A25" s="239" t="s">
        <v>55</v>
      </c>
      <c r="B25" s="37"/>
      <c r="C25" s="81">
        <v>11949783.48</v>
      </c>
      <c r="D25" s="81">
        <v>11949783.48</v>
      </c>
      <c r="E25" s="81">
        <v>11801603.48</v>
      </c>
      <c r="F25" s="81">
        <v>148180</v>
      </c>
      <c r="G25" s="81"/>
      <c r="H25" s="81"/>
      <c r="I25" s="81"/>
      <c r="J25" s="81"/>
      <c r="K25" s="81"/>
      <c r="L25" s="81"/>
      <c r="M25" s="81"/>
      <c r="N25" s="81"/>
      <c r="O25" s="81"/>
    </row>
  </sheetData>
  <mergeCells count="12">
    <mergeCell ref="A1:O1"/>
    <mergeCell ref="A2:O2"/>
    <mergeCell ref="A3:B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4"/>
  <sheetViews>
    <sheetView showGridLines="0" showZeros="0" workbookViewId="0">
      <selection activeCell="A1" sqref="$A1:$XFD1048576"/>
    </sheetView>
  </sheetViews>
  <sheetFormatPr defaultColWidth="8.575" defaultRowHeight="12.75" customHeight="1" outlineLevelCol="3"/>
  <cols>
    <col min="1" max="4" width="35.575" style="1" customWidth="1"/>
    <col min="5" max="16384" width="8.575" style="1"/>
  </cols>
  <sheetData>
    <row r="1" ht="15" customHeight="1" spans="1:4">
      <c r="A1" s="42"/>
      <c r="B1" s="46"/>
      <c r="C1" s="46"/>
      <c r="D1" s="46" t="s">
        <v>133</v>
      </c>
    </row>
    <row r="2" ht="41.25" customHeight="1" spans="1:4">
      <c r="A2" s="41" t="str">
        <f>"2026"&amp;"年部门财政拨款收支预算总表"</f>
        <v>2026年部门财政拨款收支预算总表</v>
      </c>
    </row>
    <row r="3" ht="17.25" customHeight="1" spans="1:4">
      <c r="A3" s="44" t="str">
        <f>"单位名称："&amp;"寻甸回族彝族自治县教育科学研究与教师发展中心"</f>
        <v>单位名称：寻甸回族彝族自治县教育科学研究与教师发展中心</v>
      </c>
      <c r="B3" s="218"/>
      <c r="D3" s="46" t="s">
        <v>1</v>
      </c>
    </row>
    <row r="4" ht="17.25" customHeight="1" spans="1:4">
      <c r="A4" s="219" t="s">
        <v>2</v>
      </c>
      <c r="B4" s="220"/>
      <c r="C4" s="219" t="s">
        <v>3</v>
      </c>
      <c r="D4" s="220"/>
    </row>
    <row r="5" ht="18.75" customHeight="1" spans="1:4">
      <c r="A5" s="219" t="s">
        <v>4</v>
      </c>
      <c r="B5" s="219" t="s">
        <v>5</v>
      </c>
      <c r="C5" s="219" t="s">
        <v>6</v>
      </c>
      <c r="D5" s="219" t="s">
        <v>5</v>
      </c>
    </row>
    <row r="6" ht="16.5" customHeight="1" spans="1:4">
      <c r="A6" s="221" t="s">
        <v>134</v>
      </c>
      <c r="B6" s="81">
        <v>11847983.48</v>
      </c>
      <c r="C6" s="221" t="s">
        <v>135</v>
      </c>
      <c r="D6" s="159">
        <v>11949783.48</v>
      </c>
    </row>
    <row r="7" ht="16.5" customHeight="1" spans="1:4">
      <c r="A7" s="221" t="s">
        <v>136</v>
      </c>
      <c r="B7" s="81">
        <v>11847983.48</v>
      </c>
      <c r="C7" s="221" t="s">
        <v>137</v>
      </c>
      <c r="D7" s="159"/>
    </row>
    <row r="8" ht="16.5" customHeight="1" spans="1:4">
      <c r="A8" s="221" t="s">
        <v>138</v>
      </c>
      <c r="B8" s="81"/>
      <c r="C8" s="221" t="s">
        <v>139</v>
      </c>
      <c r="D8" s="159"/>
    </row>
    <row r="9" ht="16.5" customHeight="1" spans="1:4">
      <c r="A9" s="221" t="s">
        <v>140</v>
      </c>
      <c r="B9" s="81"/>
      <c r="C9" s="221" t="s">
        <v>141</v>
      </c>
      <c r="D9" s="159"/>
    </row>
    <row r="10" ht="16.5" customHeight="1" spans="1:4">
      <c r="A10" s="221" t="s">
        <v>142</v>
      </c>
      <c r="B10" s="81">
        <v>101800</v>
      </c>
      <c r="C10" s="221" t="s">
        <v>143</v>
      </c>
      <c r="D10" s="159"/>
    </row>
    <row r="11" ht="16.5" customHeight="1" spans="1:4">
      <c r="A11" s="221" t="s">
        <v>136</v>
      </c>
      <c r="B11" s="81">
        <v>101800</v>
      </c>
      <c r="C11" s="221" t="s">
        <v>144</v>
      </c>
      <c r="D11" s="159">
        <v>8666810</v>
      </c>
    </row>
    <row r="12" ht="16.5" customHeight="1" spans="1:4">
      <c r="A12" s="222" t="s">
        <v>138</v>
      </c>
      <c r="B12" s="81"/>
      <c r="C12" s="68" t="s">
        <v>145</v>
      </c>
      <c r="D12" s="159"/>
    </row>
    <row r="13" ht="16.5" customHeight="1" spans="1:4">
      <c r="A13" s="222" t="s">
        <v>140</v>
      </c>
      <c r="B13" s="81"/>
      <c r="C13" s="68" t="s">
        <v>146</v>
      </c>
      <c r="D13" s="159"/>
    </row>
    <row r="14" ht="16.5" customHeight="1" spans="1:4">
      <c r="A14" s="223"/>
      <c r="B14" s="81"/>
      <c r="C14" s="68" t="s">
        <v>147</v>
      </c>
      <c r="D14" s="159">
        <v>1246805.91</v>
      </c>
    </row>
    <row r="15" ht="16.5" customHeight="1" spans="1:4">
      <c r="A15" s="223"/>
      <c r="B15" s="81"/>
      <c r="C15" s="68" t="s">
        <v>148</v>
      </c>
      <c r="D15" s="159">
        <v>1113348.13</v>
      </c>
    </row>
    <row r="16" ht="16.5" customHeight="1" spans="1:4">
      <c r="A16" s="223"/>
      <c r="B16" s="81"/>
      <c r="C16" s="68" t="s">
        <v>149</v>
      </c>
      <c r="D16" s="159"/>
    </row>
    <row r="17" ht="16.5" customHeight="1" spans="1:4">
      <c r="A17" s="223"/>
      <c r="B17" s="81"/>
      <c r="C17" s="68" t="s">
        <v>150</v>
      </c>
      <c r="D17" s="159"/>
    </row>
    <row r="18" ht="16.5" customHeight="1" spans="1:4">
      <c r="A18" s="223"/>
      <c r="B18" s="81"/>
      <c r="C18" s="68" t="s">
        <v>151</v>
      </c>
      <c r="D18" s="159"/>
    </row>
    <row r="19" ht="16.5" customHeight="1" spans="1:4">
      <c r="A19" s="223"/>
      <c r="B19" s="81"/>
      <c r="C19" s="68" t="s">
        <v>152</v>
      </c>
      <c r="D19" s="159"/>
    </row>
    <row r="20" ht="16.5" customHeight="1" spans="1:4">
      <c r="A20" s="223"/>
      <c r="B20" s="81"/>
      <c r="C20" s="68" t="s">
        <v>153</v>
      </c>
      <c r="D20" s="159"/>
    </row>
    <row r="21" ht="16.5" customHeight="1" spans="1:4">
      <c r="A21" s="223"/>
      <c r="B21" s="81"/>
      <c r="C21" s="68" t="s">
        <v>154</v>
      </c>
      <c r="D21" s="159"/>
    </row>
    <row r="22" ht="16.5" customHeight="1" spans="1:4">
      <c r="A22" s="223"/>
      <c r="B22" s="81"/>
      <c r="C22" s="68" t="s">
        <v>155</v>
      </c>
      <c r="D22" s="159"/>
    </row>
    <row r="23" ht="16.5" customHeight="1" spans="1:4">
      <c r="A23" s="223"/>
      <c r="B23" s="81"/>
      <c r="C23" s="68" t="s">
        <v>156</v>
      </c>
      <c r="D23" s="159"/>
    </row>
    <row r="24" ht="16.5" customHeight="1" spans="1:4">
      <c r="A24" s="223"/>
      <c r="B24" s="81"/>
      <c r="C24" s="68" t="s">
        <v>157</v>
      </c>
      <c r="D24" s="159"/>
    </row>
    <row r="25" ht="16.5" customHeight="1" spans="1:4">
      <c r="A25" s="223"/>
      <c r="B25" s="81"/>
      <c r="C25" s="68" t="s">
        <v>158</v>
      </c>
      <c r="D25" s="159">
        <v>922819.44</v>
      </c>
    </row>
    <row r="26" ht="16.5" customHeight="1" spans="1:4">
      <c r="A26" s="223"/>
      <c r="B26" s="81"/>
      <c r="C26" s="68" t="s">
        <v>159</v>
      </c>
      <c r="D26" s="159"/>
    </row>
    <row r="27" ht="16.5" customHeight="1" spans="1:4">
      <c r="A27" s="223"/>
      <c r="B27" s="81"/>
      <c r="C27" s="68" t="s">
        <v>160</v>
      </c>
      <c r="D27" s="159"/>
    </row>
    <row r="28" ht="16.5" customHeight="1" spans="1:4">
      <c r="A28" s="223"/>
      <c r="B28" s="81"/>
      <c r="C28" s="68" t="s">
        <v>161</v>
      </c>
      <c r="D28" s="159"/>
    </row>
    <row r="29" ht="16.5" customHeight="1" spans="1:4">
      <c r="A29" s="223"/>
      <c r="B29" s="81"/>
      <c r="C29" s="68" t="s">
        <v>162</v>
      </c>
      <c r="D29" s="159"/>
    </row>
    <row r="30" ht="16.5" customHeight="1" spans="1:4">
      <c r="A30" s="223"/>
      <c r="B30" s="81"/>
      <c r="C30" s="68" t="s">
        <v>163</v>
      </c>
      <c r="D30" s="159"/>
    </row>
    <row r="31" ht="16.5" customHeight="1" spans="1:4">
      <c r="A31" s="223"/>
      <c r="B31" s="81"/>
      <c r="C31" s="222" t="s">
        <v>164</v>
      </c>
      <c r="D31" s="159"/>
    </row>
    <row r="32" ht="16.5" customHeight="1" spans="1:4">
      <c r="A32" s="223"/>
      <c r="B32" s="81"/>
      <c r="C32" s="222" t="s">
        <v>165</v>
      </c>
      <c r="D32" s="159"/>
    </row>
    <row r="33" ht="16.5" customHeight="1" spans="1:4">
      <c r="A33" s="223"/>
      <c r="B33" s="81"/>
      <c r="C33" s="31" t="s">
        <v>166</v>
      </c>
      <c r="D33" s="159"/>
    </row>
    <row r="34" ht="15" customHeight="1" spans="1:4">
      <c r="A34" s="224" t="s">
        <v>50</v>
      </c>
      <c r="B34" s="225">
        <v>11949783.48</v>
      </c>
      <c r="C34" s="224" t="s">
        <v>51</v>
      </c>
      <c r="D34" s="225">
        <v>11949783.48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5"/>
  <sheetViews>
    <sheetView showZeros="0" workbookViewId="0">
      <selection activeCell="A26" sqref="$A26:$XFD29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D1" s="160"/>
      <c r="F1" s="202"/>
      <c r="G1" s="203" t="s">
        <v>167</v>
      </c>
    </row>
    <row r="2" ht="41.25" customHeight="1" spans="1:7">
      <c r="A2" s="204" t="str">
        <f>"2026"&amp;"年一般公共预算支出预算表（按功能科目分类）"</f>
        <v>2026年一般公共预算支出预算表（按功能科目分类）</v>
      </c>
      <c r="B2" s="204"/>
      <c r="C2" s="204"/>
      <c r="D2" s="204"/>
      <c r="E2" s="204"/>
      <c r="F2" s="204"/>
      <c r="G2" s="204"/>
    </row>
    <row r="3" ht="18" customHeight="1" spans="1:7">
      <c r="A3" s="163" t="str">
        <f>"单位名称："&amp;"寻甸回族彝族自治县教育科学研究与教师发展中心"</f>
        <v>单位名称：寻甸回族彝族自治县教育科学研究与教师发展中心</v>
      </c>
      <c r="F3" s="205"/>
      <c r="G3" s="203" t="s">
        <v>1</v>
      </c>
    </row>
    <row r="4" ht="20.25" customHeight="1" spans="1:7">
      <c r="A4" s="206" t="s">
        <v>168</v>
      </c>
      <c r="B4" s="207"/>
      <c r="C4" s="172" t="s">
        <v>55</v>
      </c>
      <c r="D4" s="167" t="s">
        <v>75</v>
      </c>
      <c r="E4" s="168"/>
      <c r="F4" s="174"/>
      <c r="G4" s="208" t="s">
        <v>76</v>
      </c>
    </row>
    <row r="5" ht="20.25" customHeight="1" spans="1:7">
      <c r="A5" s="209" t="s">
        <v>72</v>
      </c>
      <c r="B5" s="209" t="s">
        <v>73</v>
      </c>
      <c r="C5" s="112"/>
      <c r="D5" s="210" t="s">
        <v>57</v>
      </c>
      <c r="E5" s="210" t="s">
        <v>169</v>
      </c>
      <c r="F5" s="210" t="s">
        <v>170</v>
      </c>
      <c r="G5" s="211"/>
    </row>
    <row r="6" ht="15" customHeight="1" spans="1:7">
      <c r="A6" s="212" t="s">
        <v>82</v>
      </c>
      <c r="B6" s="212" t="s">
        <v>83</v>
      </c>
      <c r="C6" s="212" t="s">
        <v>84</v>
      </c>
      <c r="D6" s="212" t="s">
        <v>85</v>
      </c>
      <c r="E6" s="212" t="s">
        <v>86</v>
      </c>
      <c r="F6" s="212" t="s">
        <v>87</v>
      </c>
      <c r="G6" s="212" t="s">
        <v>88</v>
      </c>
    </row>
    <row r="7" ht="18" customHeight="1" spans="1:7">
      <c r="A7" s="213" t="s">
        <v>97</v>
      </c>
      <c r="B7" s="213" t="s">
        <v>98</v>
      </c>
      <c r="C7" s="116">
        <v>8666810</v>
      </c>
      <c r="D7" s="116">
        <v>8535010</v>
      </c>
      <c r="E7" s="116">
        <v>8270770</v>
      </c>
      <c r="F7" s="116">
        <v>264240</v>
      </c>
      <c r="G7" s="116">
        <v>131800</v>
      </c>
    </row>
    <row r="8" ht="18" customHeight="1" spans="1:7">
      <c r="A8" s="214" t="s">
        <v>99</v>
      </c>
      <c r="B8" s="214" t="s">
        <v>100</v>
      </c>
      <c r="C8" s="116">
        <v>1800</v>
      </c>
      <c r="D8" s="116"/>
      <c r="E8" s="116"/>
      <c r="F8" s="116"/>
      <c r="G8" s="116">
        <v>1800</v>
      </c>
    </row>
    <row r="9" ht="18" customHeight="1" spans="1:7">
      <c r="A9" s="215" t="s">
        <v>101</v>
      </c>
      <c r="B9" s="215" t="s">
        <v>102</v>
      </c>
      <c r="C9" s="116">
        <v>1800</v>
      </c>
      <c r="D9" s="116"/>
      <c r="E9" s="116"/>
      <c r="F9" s="116"/>
      <c r="G9" s="116">
        <v>1800</v>
      </c>
    </row>
    <row r="10" ht="18" customHeight="1" spans="1:7">
      <c r="A10" s="214" t="s">
        <v>103</v>
      </c>
      <c r="B10" s="214" t="s">
        <v>104</v>
      </c>
      <c r="C10" s="116">
        <v>8665010</v>
      </c>
      <c r="D10" s="116">
        <v>8535010</v>
      </c>
      <c r="E10" s="116">
        <v>8270770</v>
      </c>
      <c r="F10" s="116">
        <v>264240</v>
      </c>
      <c r="G10" s="116">
        <v>130000</v>
      </c>
    </row>
    <row r="11" ht="17" customHeight="1" spans="1:7">
      <c r="A11" s="215" t="s">
        <v>105</v>
      </c>
      <c r="B11" s="215" t="s">
        <v>106</v>
      </c>
      <c r="C11" s="116">
        <v>8665010</v>
      </c>
      <c r="D11" s="116">
        <v>8535010</v>
      </c>
      <c r="E11" s="116">
        <v>8270770</v>
      </c>
      <c r="F11" s="116">
        <v>264240</v>
      </c>
      <c r="G11" s="116">
        <v>130000</v>
      </c>
    </row>
    <row r="12" ht="18" customHeight="1" spans="1:7">
      <c r="A12" s="213" t="s">
        <v>107</v>
      </c>
      <c r="B12" s="213" t="s">
        <v>108</v>
      </c>
      <c r="C12" s="116">
        <v>1246805.91</v>
      </c>
      <c r="D12" s="116">
        <v>1230425.91</v>
      </c>
      <c r="E12" s="116">
        <v>1230425.91</v>
      </c>
      <c r="F12" s="116"/>
      <c r="G12" s="116">
        <v>16380</v>
      </c>
    </row>
    <row r="13" ht="18" customHeight="1" spans="1:7">
      <c r="A13" s="214" t="s">
        <v>109</v>
      </c>
      <c r="B13" s="214" t="s">
        <v>110</v>
      </c>
      <c r="C13" s="116">
        <v>1230425.91</v>
      </c>
      <c r="D13" s="116">
        <v>1230425.91</v>
      </c>
      <c r="E13" s="116">
        <v>1230425.91</v>
      </c>
      <c r="F13" s="116"/>
      <c r="G13" s="116"/>
    </row>
    <row r="14" ht="18" customHeight="1" spans="1:7">
      <c r="A14" s="215" t="s">
        <v>111</v>
      </c>
      <c r="B14" s="215" t="s">
        <v>112</v>
      </c>
      <c r="C14" s="116">
        <v>1230425.91</v>
      </c>
      <c r="D14" s="116">
        <v>1230425.91</v>
      </c>
      <c r="E14" s="116">
        <v>1230425.91</v>
      </c>
      <c r="F14" s="116"/>
      <c r="G14" s="116"/>
    </row>
    <row r="15" ht="18" customHeight="1" spans="1:7">
      <c r="A15" s="214" t="s">
        <v>113</v>
      </c>
      <c r="B15" s="214" t="s">
        <v>114</v>
      </c>
      <c r="C15" s="116">
        <v>16380</v>
      </c>
      <c r="D15" s="116"/>
      <c r="E15" s="116"/>
      <c r="F15" s="116"/>
      <c r="G15" s="116">
        <v>16380</v>
      </c>
    </row>
    <row r="16" ht="18" customHeight="1" spans="1:7">
      <c r="A16" s="215" t="s">
        <v>115</v>
      </c>
      <c r="B16" s="215" t="s">
        <v>116</v>
      </c>
      <c r="C16" s="116">
        <v>16380</v>
      </c>
      <c r="D16" s="116"/>
      <c r="E16" s="116"/>
      <c r="F16" s="116"/>
      <c r="G16" s="116">
        <v>16380</v>
      </c>
    </row>
    <row r="17" ht="18" customHeight="1" spans="1:7">
      <c r="A17" s="213" t="s">
        <v>117</v>
      </c>
      <c r="B17" s="213" t="s">
        <v>118</v>
      </c>
      <c r="C17" s="116">
        <v>1113348.13</v>
      </c>
      <c r="D17" s="116">
        <v>1113348.13</v>
      </c>
      <c r="E17" s="116">
        <v>1113348.13</v>
      </c>
      <c r="F17" s="116"/>
      <c r="G17" s="116"/>
    </row>
    <row r="18" ht="18" customHeight="1" spans="1:7">
      <c r="A18" s="214" t="s">
        <v>119</v>
      </c>
      <c r="B18" s="214" t="s">
        <v>120</v>
      </c>
      <c r="C18" s="116">
        <v>1113348.13</v>
      </c>
      <c r="D18" s="116">
        <v>1113348.13</v>
      </c>
      <c r="E18" s="116">
        <v>1113348.13</v>
      </c>
      <c r="F18" s="116"/>
      <c r="G18" s="116"/>
    </row>
    <row r="19" ht="18" customHeight="1" spans="1:7">
      <c r="A19" s="215" t="s">
        <v>121</v>
      </c>
      <c r="B19" s="215" t="s">
        <v>122</v>
      </c>
      <c r="C19" s="116">
        <v>713924.83</v>
      </c>
      <c r="D19" s="116">
        <v>713924.83</v>
      </c>
      <c r="E19" s="116">
        <v>713924.83</v>
      </c>
      <c r="F19" s="116"/>
      <c r="G19" s="116"/>
    </row>
    <row r="20" ht="18" customHeight="1" spans="1:7">
      <c r="A20" s="215" t="s">
        <v>123</v>
      </c>
      <c r="B20" s="215" t="s">
        <v>124</v>
      </c>
      <c r="C20" s="116">
        <v>360568.1</v>
      </c>
      <c r="D20" s="116">
        <v>360568.1</v>
      </c>
      <c r="E20" s="116">
        <v>360568.1</v>
      </c>
      <c r="F20" s="116"/>
      <c r="G20" s="116"/>
    </row>
    <row r="21" ht="18" customHeight="1" spans="1:7">
      <c r="A21" s="215" t="s">
        <v>125</v>
      </c>
      <c r="B21" s="215" t="s">
        <v>126</v>
      </c>
      <c r="C21" s="116">
        <v>38855.2</v>
      </c>
      <c r="D21" s="116">
        <v>38855.2</v>
      </c>
      <c r="E21" s="116">
        <v>38855.2</v>
      </c>
      <c r="F21" s="116"/>
      <c r="G21" s="116"/>
    </row>
    <row r="22" ht="18" customHeight="1" spans="1:7">
      <c r="A22" s="213" t="s">
        <v>127</v>
      </c>
      <c r="B22" s="213" t="s">
        <v>128</v>
      </c>
      <c r="C22" s="116">
        <v>922819.44</v>
      </c>
      <c r="D22" s="116">
        <v>922819.44</v>
      </c>
      <c r="E22" s="116">
        <v>922819.44</v>
      </c>
      <c r="F22" s="116"/>
      <c r="G22" s="116"/>
    </row>
    <row r="23" ht="18" customHeight="1" spans="1:7">
      <c r="A23" s="214" t="s">
        <v>129</v>
      </c>
      <c r="B23" s="214" t="s">
        <v>130</v>
      </c>
      <c r="C23" s="116">
        <v>922819.44</v>
      </c>
      <c r="D23" s="116">
        <v>922819.44</v>
      </c>
      <c r="E23" s="116">
        <v>922819.44</v>
      </c>
      <c r="F23" s="116"/>
      <c r="G23" s="116"/>
    </row>
    <row r="24" ht="18" customHeight="1" spans="1:7">
      <c r="A24" s="215" t="s">
        <v>131</v>
      </c>
      <c r="B24" s="215" t="s">
        <v>132</v>
      </c>
      <c r="C24" s="116">
        <v>922819.44</v>
      </c>
      <c r="D24" s="116">
        <v>922819.44</v>
      </c>
      <c r="E24" s="116">
        <v>922819.44</v>
      </c>
      <c r="F24" s="116"/>
      <c r="G24" s="116"/>
    </row>
    <row r="25" ht="18" customHeight="1" spans="1:7">
      <c r="A25" s="216" t="s">
        <v>171</v>
      </c>
      <c r="B25" s="217" t="s">
        <v>171</v>
      </c>
      <c r="C25" s="116">
        <v>11949783.48</v>
      </c>
      <c r="D25" s="116">
        <v>11801603.48</v>
      </c>
      <c r="E25" s="116">
        <v>11537363.48</v>
      </c>
      <c r="F25" s="116">
        <v>264240</v>
      </c>
      <c r="G25" s="116">
        <v>148180</v>
      </c>
    </row>
  </sheetData>
  <mergeCells count="6">
    <mergeCell ref="A2:G2"/>
    <mergeCell ref="A4:B4"/>
    <mergeCell ref="D4:F4"/>
    <mergeCell ref="A25:B25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topLeftCell="B1" workbookViewId="0">
      <selection activeCell="B1" sqref="$A1:$XFD1048576"/>
    </sheetView>
  </sheetViews>
  <sheetFormatPr defaultColWidth="10.425" defaultRowHeight="14.25" customHeight="1" outlineLevelRow="6" outlineLevelCol="5"/>
  <cols>
    <col min="1" max="6" width="28.1416666666667" style="187" customWidth="1"/>
    <col min="7" max="16384" width="10.425" style="187"/>
  </cols>
  <sheetData>
    <row r="1" customHeight="1" spans="1:6">
      <c r="A1" s="188"/>
      <c r="B1" s="188"/>
      <c r="C1" s="188"/>
      <c r="D1" s="188"/>
      <c r="E1" s="189"/>
      <c r="F1" s="190" t="s">
        <v>172</v>
      </c>
    </row>
    <row r="2" ht="41.25" customHeight="1" spans="1:6">
      <c r="A2" s="191" t="str">
        <f>"2026"&amp;"年一般公共预算“三公”经费支出预算表"</f>
        <v>2026年一般公共预算“三公”经费支出预算表</v>
      </c>
      <c r="B2" s="188"/>
      <c r="C2" s="188"/>
      <c r="D2" s="188"/>
      <c r="E2" s="189"/>
      <c r="F2" s="188"/>
    </row>
    <row r="3" customHeight="1" spans="1:6">
      <c r="A3" s="192" t="str">
        <f>"单位名称："&amp;"寻甸回族彝族自治县教育科学研究与教师发展中心"</f>
        <v>单位名称：寻甸回族彝族自治县教育科学研究与教师发展中心</v>
      </c>
      <c r="B3" s="193"/>
      <c r="D3" s="188"/>
      <c r="E3" s="189"/>
      <c r="F3" s="194" t="s">
        <v>1</v>
      </c>
    </row>
    <row r="4" ht="27" customHeight="1" spans="1:6">
      <c r="A4" s="195" t="s">
        <v>173</v>
      </c>
      <c r="B4" s="195" t="s">
        <v>174</v>
      </c>
      <c r="C4" s="195" t="s">
        <v>175</v>
      </c>
      <c r="D4" s="195"/>
      <c r="E4" s="196"/>
      <c r="F4" s="195" t="s">
        <v>176</v>
      </c>
    </row>
    <row r="5" ht="28.5" customHeight="1" spans="1:6">
      <c r="A5" s="197"/>
      <c r="B5" s="198"/>
      <c r="C5" s="196" t="s">
        <v>57</v>
      </c>
      <c r="D5" s="196" t="s">
        <v>177</v>
      </c>
      <c r="E5" s="196" t="s">
        <v>178</v>
      </c>
      <c r="F5" s="199"/>
    </row>
    <row r="6" ht="17.25" customHeight="1" spans="1:6">
      <c r="A6" s="200" t="s">
        <v>82</v>
      </c>
      <c r="B6" s="200" t="s">
        <v>83</v>
      </c>
      <c r="C6" s="200" t="s">
        <v>84</v>
      </c>
      <c r="D6" s="200" t="s">
        <v>85</v>
      </c>
      <c r="E6" s="200" t="s">
        <v>86</v>
      </c>
      <c r="F6" s="200" t="s">
        <v>87</v>
      </c>
    </row>
    <row r="7" ht="17.25" customHeight="1" spans="1:6">
      <c r="A7" s="201"/>
      <c r="B7" s="201"/>
      <c r="C7" s="201"/>
      <c r="D7" s="201"/>
      <c r="E7" s="201"/>
      <c r="F7" s="201"/>
    </row>
  </sheetData>
  <mergeCells count="6">
    <mergeCell ref="A2:F2"/>
    <mergeCell ref="A3:B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29"/>
  <sheetViews>
    <sheetView showZeros="0" workbookViewId="0">
      <selection activeCell="A1" sqref="$A1:$XFD1048576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1:24">
      <c r="B1" s="160"/>
      <c r="C1" s="161"/>
      <c r="E1" s="162"/>
      <c r="F1" s="162"/>
      <c r="G1" s="162"/>
      <c r="H1" s="162"/>
      <c r="I1" s="83"/>
      <c r="J1" s="83"/>
      <c r="K1" s="83"/>
      <c r="L1" s="83"/>
      <c r="M1" s="83"/>
      <c r="N1" s="83"/>
      <c r="R1" s="83"/>
      <c r="V1" s="161"/>
      <c r="X1" s="122" t="s">
        <v>179</v>
      </c>
    </row>
    <row r="2" ht="45.75" customHeight="1" spans="1:24">
      <c r="A2" s="87" t="str">
        <f>"2026"&amp;"年部门基本支出预算表"</f>
        <v>2026年部门基本支出预算表</v>
      </c>
      <c r="B2" s="123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123"/>
      <c r="P2" s="123"/>
      <c r="Q2" s="123"/>
      <c r="R2" s="87"/>
      <c r="S2" s="87"/>
      <c r="T2" s="87"/>
      <c r="U2" s="87"/>
      <c r="V2" s="87"/>
      <c r="W2" s="87"/>
      <c r="X2" s="87"/>
    </row>
    <row r="3" ht="18.75" customHeight="1" spans="1:24">
      <c r="A3" s="163" t="str">
        <f>"单位名称："&amp;"寻甸回族彝族自治县教育科学研究与教师发展中心"</f>
        <v>单位名称：寻甸回族彝族自治县教育科学研究与教师发展中心</v>
      </c>
      <c r="B3" s="164"/>
      <c r="C3" s="165"/>
      <c r="D3" s="165"/>
      <c r="E3" s="165"/>
      <c r="F3" s="165"/>
      <c r="G3" s="165"/>
      <c r="H3" s="165"/>
      <c r="I3" s="91"/>
      <c r="J3" s="91"/>
      <c r="K3" s="91"/>
      <c r="L3" s="91"/>
      <c r="M3" s="91"/>
      <c r="N3" s="91"/>
      <c r="O3" s="125"/>
      <c r="P3" s="125"/>
      <c r="Q3" s="125"/>
      <c r="R3" s="91"/>
      <c r="V3" s="161"/>
      <c r="X3" s="122" t="s">
        <v>1</v>
      </c>
    </row>
    <row r="4" ht="18" customHeight="1" spans="1:24">
      <c r="A4" s="166" t="s">
        <v>180</v>
      </c>
      <c r="B4" s="166" t="s">
        <v>181</v>
      </c>
      <c r="C4" s="166" t="s">
        <v>182</v>
      </c>
      <c r="D4" s="166" t="s">
        <v>183</v>
      </c>
      <c r="E4" s="166" t="s">
        <v>184</v>
      </c>
      <c r="F4" s="166" t="s">
        <v>185</v>
      </c>
      <c r="G4" s="166" t="s">
        <v>186</v>
      </c>
      <c r="H4" s="166" t="s">
        <v>187</v>
      </c>
      <c r="I4" s="167" t="s">
        <v>188</v>
      </c>
      <c r="J4" s="99" t="s">
        <v>188</v>
      </c>
      <c r="K4" s="99"/>
      <c r="L4" s="99"/>
      <c r="M4" s="99"/>
      <c r="N4" s="99"/>
      <c r="O4" s="168"/>
      <c r="P4" s="168"/>
      <c r="Q4" s="168"/>
      <c r="R4" s="98" t="s">
        <v>61</v>
      </c>
      <c r="S4" s="99" t="s">
        <v>62</v>
      </c>
      <c r="T4" s="99"/>
      <c r="U4" s="99"/>
      <c r="V4" s="99"/>
      <c r="W4" s="99"/>
      <c r="X4" s="100"/>
    </row>
    <row r="5" ht="18" customHeight="1" spans="1:24">
      <c r="A5" s="169"/>
      <c r="B5" s="170"/>
      <c r="C5" s="171"/>
      <c r="D5" s="169"/>
      <c r="E5" s="169"/>
      <c r="F5" s="169"/>
      <c r="G5" s="169"/>
      <c r="H5" s="169"/>
      <c r="I5" s="172" t="s">
        <v>189</v>
      </c>
      <c r="J5" s="167" t="s">
        <v>58</v>
      </c>
      <c r="K5" s="99"/>
      <c r="L5" s="99"/>
      <c r="M5" s="99"/>
      <c r="N5" s="100"/>
      <c r="O5" s="173" t="s">
        <v>190</v>
      </c>
      <c r="P5" s="168"/>
      <c r="Q5" s="174"/>
      <c r="R5" s="166" t="s">
        <v>61</v>
      </c>
      <c r="S5" s="167" t="s">
        <v>62</v>
      </c>
      <c r="T5" s="98" t="s">
        <v>64</v>
      </c>
      <c r="U5" s="99" t="s">
        <v>62</v>
      </c>
      <c r="V5" s="98" t="s">
        <v>66</v>
      </c>
      <c r="W5" s="98" t="s">
        <v>67</v>
      </c>
      <c r="X5" s="175" t="s">
        <v>68</v>
      </c>
    </row>
    <row r="6" ht="19.5" customHeight="1" spans="1:24">
      <c r="A6" s="170"/>
      <c r="B6" s="170"/>
      <c r="C6" s="170"/>
      <c r="D6" s="170"/>
      <c r="E6" s="170"/>
      <c r="F6" s="170"/>
      <c r="G6" s="170"/>
      <c r="H6" s="170"/>
      <c r="I6" s="170"/>
      <c r="J6" s="176" t="s">
        <v>191</v>
      </c>
      <c r="K6" s="166" t="s">
        <v>192</v>
      </c>
      <c r="L6" s="166" t="s">
        <v>193</v>
      </c>
      <c r="M6" s="166" t="s">
        <v>194</v>
      </c>
      <c r="N6" s="166" t="s">
        <v>195</v>
      </c>
      <c r="O6" s="166" t="s">
        <v>58</v>
      </c>
      <c r="P6" s="166" t="s">
        <v>59</v>
      </c>
      <c r="Q6" s="166" t="s">
        <v>60</v>
      </c>
      <c r="R6" s="170"/>
      <c r="S6" s="166" t="s">
        <v>57</v>
      </c>
      <c r="T6" s="166" t="s">
        <v>64</v>
      </c>
      <c r="U6" s="166" t="s">
        <v>196</v>
      </c>
      <c r="V6" s="166" t="s">
        <v>66</v>
      </c>
      <c r="W6" s="166" t="s">
        <v>67</v>
      </c>
      <c r="X6" s="166" t="s">
        <v>68</v>
      </c>
    </row>
    <row r="7" ht="37.5" customHeight="1" spans="1:24">
      <c r="A7" s="177"/>
      <c r="B7" s="112"/>
      <c r="C7" s="177"/>
      <c r="D7" s="177"/>
      <c r="E7" s="177"/>
      <c r="F7" s="177"/>
      <c r="G7" s="177"/>
      <c r="H7" s="177"/>
      <c r="I7" s="177"/>
      <c r="J7" s="178" t="s">
        <v>57</v>
      </c>
      <c r="K7" s="179" t="s">
        <v>197</v>
      </c>
      <c r="L7" s="179" t="s">
        <v>193</v>
      </c>
      <c r="M7" s="179" t="s">
        <v>194</v>
      </c>
      <c r="N7" s="179" t="s">
        <v>195</v>
      </c>
      <c r="O7" s="179" t="s">
        <v>193</v>
      </c>
      <c r="P7" s="179" t="s">
        <v>194</v>
      </c>
      <c r="Q7" s="179" t="s">
        <v>195</v>
      </c>
      <c r="R7" s="179" t="s">
        <v>61</v>
      </c>
      <c r="S7" s="179" t="s">
        <v>57</v>
      </c>
      <c r="T7" s="179" t="s">
        <v>64</v>
      </c>
      <c r="U7" s="179" t="s">
        <v>196</v>
      </c>
      <c r="V7" s="179" t="s">
        <v>66</v>
      </c>
      <c r="W7" s="179" t="s">
        <v>67</v>
      </c>
      <c r="X7" s="179" t="s">
        <v>68</v>
      </c>
    </row>
    <row r="8" customHeight="1" spans="1:24">
      <c r="A8" s="180">
        <v>1</v>
      </c>
      <c r="B8" s="180">
        <v>2</v>
      </c>
      <c r="C8" s="180">
        <v>3</v>
      </c>
      <c r="D8" s="180">
        <v>4</v>
      </c>
      <c r="E8" s="180">
        <v>5</v>
      </c>
      <c r="F8" s="180">
        <v>6</v>
      </c>
      <c r="G8" s="180">
        <v>7</v>
      </c>
      <c r="H8" s="180">
        <v>8</v>
      </c>
      <c r="I8" s="180">
        <v>9</v>
      </c>
      <c r="J8" s="180">
        <v>10</v>
      </c>
      <c r="K8" s="180">
        <v>11</v>
      </c>
      <c r="L8" s="180">
        <v>12</v>
      </c>
      <c r="M8" s="180">
        <v>13</v>
      </c>
      <c r="N8" s="180">
        <v>14</v>
      </c>
      <c r="O8" s="180">
        <v>15</v>
      </c>
      <c r="P8" s="180">
        <v>16</v>
      </c>
      <c r="Q8" s="180">
        <v>17</v>
      </c>
      <c r="R8" s="180">
        <v>18</v>
      </c>
      <c r="S8" s="180">
        <v>19</v>
      </c>
      <c r="T8" s="180">
        <v>20</v>
      </c>
      <c r="U8" s="180">
        <v>21</v>
      </c>
      <c r="V8" s="180">
        <v>22</v>
      </c>
      <c r="W8" s="180">
        <v>23</v>
      </c>
      <c r="X8" s="180">
        <v>24</v>
      </c>
    </row>
    <row r="9" ht="20.25" customHeight="1" spans="1:24">
      <c r="A9" s="181" t="s">
        <v>198</v>
      </c>
      <c r="B9" s="181" t="s">
        <v>70</v>
      </c>
      <c r="C9" s="181" t="s">
        <v>199</v>
      </c>
      <c r="D9" s="181" t="s">
        <v>200</v>
      </c>
      <c r="E9" s="181" t="s">
        <v>105</v>
      </c>
      <c r="F9" s="181" t="s">
        <v>106</v>
      </c>
      <c r="G9" s="181" t="s">
        <v>201</v>
      </c>
      <c r="H9" s="181" t="s">
        <v>202</v>
      </c>
      <c r="I9" s="116">
        <v>3662904</v>
      </c>
      <c r="J9" s="116">
        <v>3662904</v>
      </c>
      <c r="K9" s="116"/>
      <c r="L9" s="116"/>
      <c r="M9" s="117">
        <v>3662904</v>
      </c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</row>
    <row r="10" ht="20.25" customHeight="1" spans="1:24">
      <c r="A10" s="181" t="s">
        <v>198</v>
      </c>
      <c r="B10" s="181" t="s">
        <v>70</v>
      </c>
      <c r="C10" s="181" t="s">
        <v>199</v>
      </c>
      <c r="D10" s="181" t="s">
        <v>200</v>
      </c>
      <c r="E10" s="181" t="s">
        <v>105</v>
      </c>
      <c r="F10" s="181" t="s">
        <v>106</v>
      </c>
      <c r="G10" s="181" t="s">
        <v>203</v>
      </c>
      <c r="H10" s="181" t="s">
        <v>204</v>
      </c>
      <c r="I10" s="116">
        <v>325200</v>
      </c>
      <c r="J10" s="116">
        <v>325200</v>
      </c>
      <c r="K10" s="182"/>
      <c r="L10" s="182"/>
      <c r="M10" s="117">
        <v>325200</v>
      </c>
      <c r="N10" s="182"/>
      <c r="O10" s="116"/>
      <c r="P10" s="116"/>
      <c r="Q10" s="116"/>
      <c r="R10" s="116"/>
      <c r="S10" s="116"/>
      <c r="T10" s="116"/>
      <c r="U10" s="116"/>
      <c r="V10" s="116"/>
      <c r="W10" s="116"/>
      <c r="X10" s="116"/>
    </row>
    <row r="11" ht="20.25" customHeight="1" spans="1:24">
      <c r="A11" s="181" t="s">
        <v>198</v>
      </c>
      <c r="B11" s="181" t="s">
        <v>70</v>
      </c>
      <c r="C11" s="181" t="s">
        <v>199</v>
      </c>
      <c r="D11" s="181" t="s">
        <v>200</v>
      </c>
      <c r="E11" s="181" t="s">
        <v>105</v>
      </c>
      <c r="F11" s="181" t="s">
        <v>106</v>
      </c>
      <c r="G11" s="181" t="s">
        <v>205</v>
      </c>
      <c r="H11" s="181" t="s">
        <v>206</v>
      </c>
      <c r="I11" s="116">
        <v>316642</v>
      </c>
      <c r="J11" s="116">
        <v>316642</v>
      </c>
      <c r="K11" s="182"/>
      <c r="L11" s="182"/>
      <c r="M11" s="117">
        <v>316642</v>
      </c>
      <c r="N11" s="182"/>
      <c r="O11" s="116"/>
      <c r="P11" s="116"/>
      <c r="Q11" s="116"/>
      <c r="R11" s="116"/>
      <c r="S11" s="116"/>
      <c r="T11" s="116"/>
      <c r="U11" s="116"/>
      <c r="V11" s="116"/>
      <c r="W11" s="116"/>
      <c r="X11" s="116"/>
    </row>
    <row r="12" ht="20.25" customHeight="1" spans="1:24">
      <c r="A12" s="181" t="s">
        <v>198</v>
      </c>
      <c r="B12" s="181" t="s">
        <v>70</v>
      </c>
      <c r="C12" s="181" t="s">
        <v>199</v>
      </c>
      <c r="D12" s="181" t="s">
        <v>200</v>
      </c>
      <c r="E12" s="181" t="s">
        <v>105</v>
      </c>
      <c r="F12" s="181" t="s">
        <v>106</v>
      </c>
      <c r="G12" s="181" t="s">
        <v>205</v>
      </c>
      <c r="H12" s="181" t="s">
        <v>206</v>
      </c>
      <c r="I12" s="116">
        <v>1812576</v>
      </c>
      <c r="J12" s="116">
        <v>1812576</v>
      </c>
      <c r="K12" s="182"/>
      <c r="L12" s="182"/>
      <c r="M12" s="117">
        <v>1812576</v>
      </c>
      <c r="N12" s="182"/>
      <c r="O12" s="116"/>
      <c r="P12" s="116"/>
      <c r="Q12" s="116"/>
      <c r="R12" s="116"/>
      <c r="S12" s="116"/>
      <c r="T12" s="116"/>
      <c r="U12" s="116"/>
      <c r="V12" s="116"/>
      <c r="W12" s="116"/>
      <c r="X12" s="116"/>
    </row>
    <row r="13" ht="20.25" customHeight="1" spans="1:24">
      <c r="A13" s="181" t="s">
        <v>198</v>
      </c>
      <c r="B13" s="181" t="s">
        <v>70</v>
      </c>
      <c r="C13" s="181" t="s">
        <v>199</v>
      </c>
      <c r="D13" s="181" t="s">
        <v>200</v>
      </c>
      <c r="E13" s="181" t="s">
        <v>105</v>
      </c>
      <c r="F13" s="181" t="s">
        <v>106</v>
      </c>
      <c r="G13" s="181" t="s">
        <v>205</v>
      </c>
      <c r="H13" s="181" t="s">
        <v>206</v>
      </c>
      <c r="I13" s="116">
        <v>1105560</v>
      </c>
      <c r="J13" s="116">
        <v>1105560</v>
      </c>
      <c r="K13" s="182"/>
      <c r="L13" s="182"/>
      <c r="M13" s="117">
        <v>1105560</v>
      </c>
      <c r="N13" s="182"/>
      <c r="O13" s="116"/>
      <c r="P13" s="116"/>
      <c r="Q13" s="116"/>
      <c r="R13" s="116"/>
      <c r="S13" s="116"/>
      <c r="T13" s="116"/>
      <c r="U13" s="116"/>
      <c r="V13" s="116"/>
      <c r="W13" s="116"/>
      <c r="X13" s="116"/>
    </row>
    <row r="14" ht="20.25" customHeight="1" spans="1:24">
      <c r="A14" s="181" t="s">
        <v>198</v>
      </c>
      <c r="B14" s="181" t="s">
        <v>70</v>
      </c>
      <c r="C14" s="181" t="s">
        <v>207</v>
      </c>
      <c r="D14" s="181" t="s">
        <v>208</v>
      </c>
      <c r="E14" s="181" t="s">
        <v>111</v>
      </c>
      <c r="F14" s="181" t="s">
        <v>112</v>
      </c>
      <c r="G14" s="181" t="s">
        <v>209</v>
      </c>
      <c r="H14" s="181" t="s">
        <v>210</v>
      </c>
      <c r="I14" s="116">
        <v>1230425.91</v>
      </c>
      <c r="J14" s="116">
        <v>1230425.91</v>
      </c>
      <c r="K14" s="182"/>
      <c r="L14" s="182"/>
      <c r="M14" s="117">
        <v>1230425.91</v>
      </c>
      <c r="N14" s="182"/>
      <c r="O14" s="116"/>
      <c r="P14" s="116"/>
      <c r="Q14" s="116"/>
      <c r="R14" s="116"/>
      <c r="S14" s="116"/>
      <c r="T14" s="116"/>
      <c r="U14" s="116"/>
      <c r="V14" s="116"/>
      <c r="W14" s="116"/>
      <c r="X14" s="116"/>
    </row>
    <row r="15" ht="20.25" customHeight="1" spans="1:24">
      <c r="A15" s="181" t="s">
        <v>198</v>
      </c>
      <c r="B15" s="181" t="s">
        <v>70</v>
      </c>
      <c r="C15" s="181" t="s">
        <v>207</v>
      </c>
      <c r="D15" s="181" t="s">
        <v>208</v>
      </c>
      <c r="E15" s="181" t="s">
        <v>121</v>
      </c>
      <c r="F15" s="181" t="s">
        <v>122</v>
      </c>
      <c r="G15" s="181" t="s">
        <v>211</v>
      </c>
      <c r="H15" s="181" t="s">
        <v>212</v>
      </c>
      <c r="I15" s="116">
        <v>713924.83</v>
      </c>
      <c r="J15" s="116">
        <v>713924.83</v>
      </c>
      <c r="K15" s="182"/>
      <c r="L15" s="182"/>
      <c r="M15" s="117">
        <v>713924.83</v>
      </c>
      <c r="N15" s="182"/>
      <c r="O15" s="116"/>
      <c r="P15" s="116"/>
      <c r="Q15" s="116"/>
      <c r="R15" s="116"/>
      <c r="S15" s="116"/>
      <c r="T15" s="116"/>
      <c r="U15" s="116"/>
      <c r="V15" s="116"/>
      <c r="W15" s="116"/>
      <c r="X15" s="116"/>
    </row>
    <row r="16" ht="20.25" customHeight="1" spans="1:24">
      <c r="A16" s="181" t="s">
        <v>198</v>
      </c>
      <c r="B16" s="181" t="s">
        <v>70</v>
      </c>
      <c r="C16" s="181" t="s">
        <v>207</v>
      </c>
      <c r="D16" s="181" t="s">
        <v>208</v>
      </c>
      <c r="E16" s="181" t="s">
        <v>123</v>
      </c>
      <c r="F16" s="181" t="s">
        <v>124</v>
      </c>
      <c r="G16" s="181" t="s">
        <v>213</v>
      </c>
      <c r="H16" s="181" t="s">
        <v>214</v>
      </c>
      <c r="I16" s="116">
        <v>360568.1</v>
      </c>
      <c r="J16" s="116">
        <v>360568.1</v>
      </c>
      <c r="K16" s="182"/>
      <c r="L16" s="182"/>
      <c r="M16" s="117">
        <v>360568.1</v>
      </c>
      <c r="N16" s="182"/>
      <c r="O16" s="116"/>
      <c r="P16" s="116"/>
      <c r="Q16" s="116"/>
      <c r="R16" s="116"/>
      <c r="S16" s="116"/>
      <c r="T16" s="116"/>
      <c r="U16" s="116"/>
      <c r="V16" s="116"/>
      <c r="W16" s="116"/>
      <c r="X16" s="116"/>
    </row>
    <row r="17" ht="20.25" customHeight="1" spans="1:24">
      <c r="A17" s="181" t="s">
        <v>198</v>
      </c>
      <c r="B17" s="181" t="s">
        <v>70</v>
      </c>
      <c r="C17" s="181" t="s">
        <v>207</v>
      </c>
      <c r="D17" s="181" t="s">
        <v>208</v>
      </c>
      <c r="E17" s="181" t="s">
        <v>105</v>
      </c>
      <c r="F17" s="181" t="s">
        <v>106</v>
      </c>
      <c r="G17" s="181" t="s">
        <v>215</v>
      </c>
      <c r="H17" s="181" t="s">
        <v>216</v>
      </c>
      <c r="I17" s="116">
        <v>21888</v>
      </c>
      <c r="J17" s="116">
        <v>21888</v>
      </c>
      <c r="K17" s="182"/>
      <c r="L17" s="182"/>
      <c r="M17" s="117">
        <v>21888</v>
      </c>
      <c r="N17" s="182"/>
      <c r="O17" s="116"/>
      <c r="P17" s="116"/>
      <c r="Q17" s="116"/>
      <c r="R17" s="116"/>
      <c r="S17" s="116"/>
      <c r="T17" s="116"/>
      <c r="U17" s="116"/>
      <c r="V17" s="116"/>
      <c r="W17" s="116"/>
      <c r="X17" s="116"/>
    </row>
    <row r="18" ht="20.25" customHeight="1" spans="1:24">
      <c r="A18" s="181" t="s">
        <v>198</v>
      </c>
      <c r="B18" s="181" t="s">
        <v>70</v>
      </c>
      <c r="C18" s="181" t="s">
        <v>207</v>
      </c>
      <c r="D18" s="181" t="s">
        <v>208</v>
      </c>
      <c r="E18" s="181" t="s">
        <v>125</v>
      </c>
      <c r="F18" s="181" t="s">
        <v>126</v>
      </c>
      <c r="G18" s="181" t="s">
        <v>215</v>
      </c>
      <c r="H18" s="181" t="s">
        <v>216</v>
      </c>
      <c r="I18" s="116">
        <v>23474.88</v>
      </c>
      <c r="J18" s="116">
        <v>23474.88</v>
      </c>
      <c r="K18" s="182"/>
      <c r="L18" s="182"/>
      <c r="M18" s="117">
        <v>23474.88</v>
      </c>
      <c r="N18" s="182"/>
      <c r="O18" s="116"/>
      <c r="P18" s="116"/>
      <c r="Q18" s="116"/>
      <c r="R18" s="116"/>
      <c r="S18" s="116"/>
      <c r="T18" s="116"/>
      <c r="U18" s="116"/>
      <c r="V18" s="116"/>
      <c r="W18" s="116"/>
      <c r="X18" s="116"/>
    </row>
    <row r="19" ht="20.25" customHeight="1" spans="1:24">
      <c r="A19" s="181" t="s">
        <v>198</v>
      </c>
      <c r="B19" s="181" t="s">
        <v>70</v>
      </c>
      <c r="C19" s="181" t="s">
        <v>207</v>
      </c>
      <c r="D19" s="181" t="s">
        <v>208</v>
      </c>
      <c r="E19" s="181" t="s">
        <v>125</v>
      </c>
      <c r="F19" s="181" t="s">
        <v>126</v>
      </c>
      <c r="G19" s="181" t="s">
        <v>215</v>
      </c>
      <c r="H19" s="181" t="s">
        <v>216</v>
      </c>
      <c r="I19" s="116">
        <v>15380.32</v>
      </c>
      <c r="J19" s="116">
        <v>15380.32</v>
      </c>
      <c r="K19" s="182"/>
      <c r="L19" s="182"/>
      <c r="M19" s="117">
        <v>15380.32</v>
      </c>
      <c r="N19" s="182"/>
      <c r="O19" s="116"/>
      <c r="P19" s="116"/>
      <c r="Q19" s="116"/>
      <c r="R19" s="116"/>
      <c r="S19" s="116"/>
      <c r="T19" s="116"/>
      <c r="U19" s="116"/>
      <c r="V19" s="116"/>
      <c r="W19" s="116"/>
      <c r="X19" s="116"/>
    </row>
    <row r="20" ht="20.25" customHeight="1" spans="1:24">
      <c r="A20" s="181" t="s">
        <v>198</v>
      </c>
      <c r="B20" s="181" t="s">
        <v>70</v>
      </c>
      <c r="C20" s="181" t="s">
        <v>217</v>
      </c>
      <c r="D20" s="181" t="s">
        <v>132</v>
      </c>
      <c r="E20" s="181" t="s">
        <v>131</v>
      </c>
      <c r="F20" s="181" t="s">
        <v>132</v>
      </c>
      <c r="G20" s="181" t="s">
        <v>218</v>
      </c>
      <c r="H20" s="181" t="s">
        <v>132</v>
      </c>
      <c r="I20" s="116">
        <v>922819.44</v>
      </c>
      <c r="J20" s="116">
        <v>922819.44</v>
      </c>
      <c r="K20" s="182"/>
      <c r="L20" s="182"/>
      <c r="M20" s="117">
        <v>922819.44</v>
      </c>
      <c r="N20" s="182"/>
      <c r="O20" s="116"/>
      <c r="P20" s="116"/>
      <c r="Q20" s="116"/>
      <c r="R20" s="116"/>
      <c r="S20" s="116"/>
      <c r="T20" s="116"/>
      <c r="U20" s="116"/>
      <c r="V20" s="116"/>
      <c r="W20" s="116"/>
      <c r="X20" s="116"/>
    </row>
    <row r="21" ht="20.25" customHeight="1" spans="1:24">
      <c r="A21" s="181" t="s">
        <v>198</v>
      </c>
      <c r="B21" s="181" t="s">
        <v>70</v>
      </c>
      <c r="C21" s="181" t="s">
        <v>219</v>
      </c>
      <c r="D21" s="181" t="s">
        <v>220</v>
      </c>
      <c r="E21" s="181" t="s">
        <v>105</v>
      </c>
      <c r="F21" s="181" t="s">
        <v>106</v>
      </c>
      <c r="G21" s="181" t="s">
        <v>221</v>
      </c>
      <c r="H21" s="181" t="s">
        <v>220</v>
      </c>
      <c r="I21" s="116">
        <v>132240</v>
      </c>
      <c r="J21" s="116">
        <v>132240</v>
      </c>
      <c r="K21" s="182"/>
      <c r="L21" s="182"/>
      <c r="M21" s="117">
        <v>132240</v>
      </c>
      <c r="N21" s="182"/>
      <c r="O21" s="116"/>
      <c r="P21" s="116"/>
      <c r="Q21" s="116"/>
      <c r="R21" s="116"/>
      <c r="S21" s="116"/>
      <c r="T21" s="116"/>
      <c r="U21" s="116"/>
      <c r="V21" s="116"/>
      <c r="W21" s="116"/>
      <c r="X21" s="116"/>
    </row>
    <row r="22" ht="20.25" customHeight="1" spans="1:24">
      <c r="A22" s="181" t="s">
        <v>198</v>
      </c>
      <c r="B22" s="181" t="s">
        <v>70</v>
      </c>
      <c r="C22" s="181" t="s">
        <v>222</v>
      </c>
      <c r="D22" s="181" t="s">
        <v>223</v>
      </c>
      <c r="E22" s="181" t="s">
        <v>105</v>
      </c>
      <c r="F22" s="181" t="s">
        <v>106</v>
      </c>
      <c r="G22" s="181" t="s">
        <v>224</v>
      </c>
      <c r="H22" s="181" t="s">
        <v>225</v>
      </c>
      <c r="I22" s="116">
        <v>18000</v>
      </c>
      <c r="J22" s="116">
        <v>18000</v>
      </c>
      <c r="K22" s="182"/>
      <c r="L22" s="182"/>
      <c r="M22" s="117">
        <v>18000</v>
      </c>
      <c r="N22" s="182"/>
      <c r="O22" s="116"/>
      <c r="P22" s="116"/>
      <c r="Q22" s="116"/>
      <c r="R22" s="116"/>
      <c r="S22" s="116"/>
      <c r="T22" s="116"/>
      <c r="U22" s="116"/>
      <c r="V22" s="116"/>
      <c r="W22" s="116"/>
      <c r="X22" s="116"/>
    </row>
    <row r="23" ht="20.25" customHeight="1" spans="1:24">
      <c r="A23" s="181" t="s">
        <v>198</v>
      </c>
      <c r="B23" s="181" t="s">
        <v>70</v>
      </c>
      <c r="C23" s="181" t="s">
        <v>222</v>
      </c>
      <c r="D23" s="181" t="s">
        <v>223</v>
      </c>
      <c r="E23" s="181" t="s">
        <v>105</v>
      </c>
      <c r="F23" s="181" t="s">
        <v>106</v>
      </c>
      <c r="G23" s="181" t="s">
        <v>224</v>
      </c>
      <c r="H23" s="181" t="s">
        <v>225</v>
      </c>
      <c r="I23" s="116">
        <v>87600</v>
      </c>
      <c r="J23" s="116">
        <v>87600</v>
      </c>
      <c r="K23" s="182"/>
      <c r="L23" s="182"/>
      <c r="M23" s="117">
        <v>87600</v>
      </c>
      <c r="N23" s="182"/>
      <c r="O23" s="116"/>
      <c r="P23" s="116"/>
      <c r="Q23" s="116"/>
      <c r="R23" s="116"/>
      <c r="S23" s="116"/>
      <c r="T23" s="116"/>
      <c r="U23" s="116"/>
      <c r="V23" s="116"/>
      <c r="W23" s="116"/>
      <c r="X23" s="116"/>
    </row>
    <row r="24" ht="20.25" customHeight="1" spans="1:24">
      <c r="A24" s="181" t="s">
        <v>198</v>
      </c>
      <c r="B24" s="181" t="s">
        <v>70</v>
      </c>
      <c r="C24" s="181" t="s">
        <v>222</v>
      </c>
      <c r="D24" s="181" t="s">
        <v>223</v>
      </c>
      <c r="E24" s="181" t="s">
        <v>105</v>
      </c>
      <c r="F24" s="181" t="s">
        <v>106</v>
      </c>
      <c r="G24" s="181" t="s">
        <v>226</v>
      </c>
      <c r="H24" s="181" t="s">
        <v>227</v>
      </c>
      <c r="I24" s="116">
        <v>800</v>
      </c>
      <c r="J24" s="116">
        <v>800</v>
      </c>
      <c r="K24" s="182"/>
      <c r="L24" s="182"/>
      <c r="M24" s="117">
        <v>800</v>
      </c>
      <c r="N24" s="182"/>
      <c r="O24" s="116"/>
      <c r="P24" s="116"/>
      <c r="Q24" s="116"/>
      <c r="R24" s="116"/>
      <c r="S24" s="116"/>
      <c r="T24" s="116"/>
      <c r="U24" s="116"/>
      <c r="V24" s="116"/>
      <c r="W24" s="116"/>
      <c r="X24" s="116"/>
    </row>
    <row r="25" ht="20.25" customHeight="1" spans="1:24">
      <c r="A25" s="181" t="s">
        <v>198</v>
      </c>
      <c r="B25" s="181" t="s">
        <v>70</v>
      </c>
      <c r="C25" s="181" t="s">
        <v>222</v>
      </c>
      <c r="D25" s="181" t="s">
        <v>223</v>
      </c>
      <c r="E25" s="181" t="s">
        <v>105</v>
      </c>
      <c r="F25" s="181" t="s">
        <v>106</v>
      </c>
      <c r="G25" s="181" t="s">
        <v>228</v>
      </c>
      <c r="H25" s="181" t="s">
        <v>229</v>
      </c>
      <c r="I25" s="116">
        <v>600</v>
      </c>
      <c r="J25" s="116">
        <v>600</v>
      </c>
      <c r="K25" s="182"/>
      <c r="L25" s="182"/>
      <c r="M25" s="117">
        <v>600</v>
      </c>
      <c r="N25" s="182"/>
      <c r="O25" s="116"/>
      <c r="P25" s="116"/>
      <c r="Q25" s="116"/>
      <c r="R25" s="116"/>
      <c r="S25" s="116"/>
      <c r="T25" s="116"/>
      <c r="U25" s="116"/>
      <c r="V25" s="116"/>
      <c r="W25" s="116"/>
      <c r="X25" s="116"/>
    </row>
    <row r="26" ht="20.25" customHeight="1" spans="1:24">
      <c r="A26" s="181" t="s">
        <v>198</v>
      </c>
      <c r="B26" s="181" t="s">
        <v>70</v>
      </c>
      <c r="C26" s="181" t="s">
        <v>222</v>
      </c>
      <c r="D26" s="181" t="s">
        <v>223</v>
      </c>
      <c r="E26" s="181" t="s">
        <v>105</v>
      </c>
      <c r="F26" s="181" t="s">
        <v>106</v>
      </c>
      <c r="G26" s="181" t="s">
        <v>230</v>
      </c>
      <c r="H26" s="181" t="s">
        <v>231</v>
      </c>
      <c r="I26" s="116">
        <v>20000</v>
      </c>
      <c r="J26" s="116">
        <v>20000</v>
      </c>
      <c r="K26" s="182"/>
      <c r="L26" s="182"/>
      <c r="M26" s="117">
        <v>20000</v>
      </c>
      <c r="N26" s="182"/>
      <c r="O26" s="116"/>
      <c r="P26" s="116"/>
      <c r="Q26" s="116"/>
      <c r="R26" s="116"/>
      <c r="S26" s="116"/>
      <c r="T26" s="116"/>
      <c r="U26" s="116"/>
      <c r="V26" s="116"/>
      <c r="W26" s="116"/>
      <c r="X26" s="116"/>
    </row>
    <row r="27" ht="20.25" customHeight="1" spans="1:24">
      <c r="A27" s="181" t="s">
        <v>198</v>
      </c>
      <c r="B27" s="181" t="s">
        <v>70</v>
      </c>
      <c r="C27" s="181" t="s">
        <v>222</v>
      </c>
      <c r="D27" s="181" t="s">
        <v>223</v>
      </c>
      <c r="E27" s="181" t="s">
        <v>105</v>
      </c>
      <c r="F27" s="181" t="s">
        <v>106</v>
      </c>
      <c r="G27" s="181" t="s">
        <v>232</v>
      </c>
      <c r="H27" s="181" t="s">
        <v>233</v>
      </c>
      <c r="I27" s="116">
        <v>5000</v>
      </c>
      <c r="J27" s="116">
        <v>5000</v>
      </c>
      <c r="K27" s="182"/>
      <c r="L27" s="182"/>
      <c r="M27" s="117">
        <v>5000</v>
      </c>
      <c r="N27" s="182"/>
      <c r="O27" s="116"/>
      <c r="P27" s="116"/>
      <c r="Q27" s="116"/>
      <c r="R27" s="116"/>
      <c r="S27" s="116"/>
      <c r="T27" s="116"/>
      <c r="U27" s="116"/>
      <c r="V27" s="116"/>
      <c r="W27" s="116"/>
      <c r="X27" s="116"/>
    </row>
    <row r="28" ht="20.25" customHeight="1" spans="1:24">
      <c r="A28" s="181" t="s">
        <v>198</v>
      </c>
      <c r="B28" s="181" t="s">
        <v>70</v>
      </c>
      <c r="C28" s="181" t="s">
        <v>234</v>
      </c>
      <c r="D28" s="181" t="s">
        <v>235</v>
      </c>
      <c r="E28" s="181" t="s">
        <v>105</v>
      </c>
      <c r="F28" s="181" t="s">
        <v>106</v>
      </c>
      <c r="G28" s="181" t="s">
        <v>205</v>
      </c>
      <c r="H28" s="181" t="s">
        <v>206</v>
      </c>
      <c r="I28" s="116">
        <v>1026000</v>
      </c>
      <c r="J28" s="116">
        <v>1026000</v>
      </c>
      <c r="K28" s="182"/>
      <c r="L28" s="182"/>
      <c r="M28" s="117">
        <v>1026000</v>
      </c>
      <c r="N28" s="182"/>
      <c r="O28" s="116"/>
      <c r="P28" s="116"/>
      <c r="Q28" s="116"/>
      <c r="R28" s="116"/>
      <c r="S28" s="116"/>
      <c r="T28" s="116"/>
      <c r="U28" s="116"/>
      <c r="V28" s="116"/>
      <c r="W28" s="116"/>
      <c r="X28" s="116"/>
    </row>
    <row r="29" ht="17.25" customHeight="1" spans="1:24">
      <c r="A29" s="183" t="s">
        <v>171</v>
      </c>
      <c r="B29" s="184"/>
      <c r="C29" s="185"/>
      <c r="D29" s="185"/>
      <c r="E29" s="185"/>
      <c r="F29" s="185"/>
      <c r="G29" s="185"/>
      <c r="H29" s="186"/>
      <c r="I29" s="116">
        <v>11801603.48</v>
      </c>
      <c r="J29" s="116">
        <v>11801603.48</v>
      </c>
      <c r="K29" s="116"/>
      <c r="L29" s="116"/>
      <c r="M29" s="117">
        <v>11801603.48</v>
      </c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</row>
  </sheetData>
  <mergeCells count="31">
    <mergeCell ref="A2:X2"/>
    <mergeCell ref="A3:H3"/>
    <mergeCell ref="I4:X4"/>
    <mergeCell ref="J5:N5"/>
    <mergeCell ref="O5:Q5"/>
    <mergeCell ref="S5:X5"/>
    <mergeCell ref="A29:H29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4"/>
  <sheetViews>
    <sheetView showZeros="0" workbookViewId="0">
      <selection activeCell="A1" sqref="$A1:$XFD1048576"/>
    </sheetView>
  </sheetViews>
  <sheetFormatPr defaultColWidth="9.14166666666667" defaultRowHeight="14.25" customHeight="1"/>
  <cols>
    <col min="1" max="1" width="10.2833333333333" style="1" customWidth="1"/>
    <col min="2" max="2" width="13.425" style="1" customWidth="1"/>
    <col min="3" max="3" width="32.85" style="1" customWidth="1"/>
    <col min="4" max="4" width="23.85" style="1" customWidth="1"/>
    <col min="5" max="5" width="11.1416666666667" style="1" customWidth="1"/>
    <col min="6" max="6" width="17.7083333333333" style="1" customWidth="1"/>
    <col min="7" max="7" width="9.85" style="1" customWidth="1"/>
    <col min="8" max="8" width="17.7083333333333" style="1" customWidth="1"/>
    <col min="9" max="13" width="20" style="1" customWidth="1"/>
    <col min="14" max="14" width="12.2833333333333" style="1" customWidth="1"/>
    <col min="15" max="15" width="12.7083333333333" style="1" customWidth="1"/>
    <col min="16" max="16" width="11.1416666666667" style="1" customWidth="1"/>
    <col min="17" max="21" width="19.85" style="1" customWidth="1"/>
    <col min="22" max="22" width="20" style="1" customWidth="1"/>
    <col min="23" max="23" width="19.85" style="1" customWidth="1"/>
    <col min="24" max="16384" width="9.14166666666667" style="1"/>
  </cols>
  <sheetData>
    <row r="1" ht="13.5" customHeight="1" spans="1:23">
      <c r="B1" s="153"/>
      <c r="E1" s="2"/>
      <c r="F1" s="2"/>
      <c r="G1" s="2"/>
      <c r="H1" s="2"/>
      <c r="U1" s="153"/>
      <c r="W1" s="154" t="s">
        <v>236</v>
      </c>
    </row>
    <row r="2" ht="46.5" customHeight="1" spans="1:23">
      <c r="A2" s="4" t="str">
        <f>"2026"&amp;"年部门项目支出预算表"</f>
        <v>2026年部门项目支出预算表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ht="13.5" customHeight="1" spans="1:23">
      <c r="A3" s="5" t="str">
        <f>"单位名称："&amp;"寻甸回族彝族自治县教育科学研究与教师发展中心"</f>
        <v>单位名称：寻甸回族彝族自治县教育科学研究与教师发展中心</v>
      </c>
      <c r="B3" s="6"/>
      <c r="C3" s="6"/>
      <c r="D3" s="6"/>
      <c r="E3" s="6"/>
      <c r="F3" s="6"/>
      <c r="G3" s="6"/>
      <c r="H3" s="6"/>
      <c r="I3" s="7"/>
      <c r="J3" s="7"/>
      <c r="K3" s="7"/>
      <c r="L3" s="7"/>
      <c r="M3" s="7"/>
      <c r="N3" s="7"/>
      <c r="O3" s="7"/>
      <c r="P3" s="7"/>
      <c r="Q3" s="7"/>
      <c r="U3" s="153"/>
      <c r="W3" s="139" t="s">
        <v>1</v>
      </c>
    </row>
    <row r="4" ht="21.75" customHeight="1" spans="1:23">
      <c r="A4" s="9" t="s">
        <v>237</v>
      </c>
      <c r="B4" s="10" t="s">
        <v>182</v>
      </c>
      <c r="C4" s="9" t="s">
        <v>183</v>
      </c>
      <c r="D4" s="9" t="s">
        <v>238</v>
      </c>
      <c r="E4" s="10" t="s">
        <v>184</v>
      </c>
      <c r="F4" s="10" t="s">
        <v>185</v>
      </c>
      <c r="G4" s="10" t="s">
        <v>239</v>
      </c>
      <c r="H4" s="10" t="s">
        <v>240</v>
      </c>
      <c r="I4" s="28" t="s">
        <v>55</v>
      </c>
      <c r="J4" s="11" t="s">
        <v>241</v>
      </c>
      <c r="K4" s="12"/>
      <c r="L4" s="12"/>
      <c r="M4" s="13"/>
      <c r="N4" s="11" t="s">
        <v>190</v>
      </c>
      <c r="O4" s="12"/>
      <c r="P4" s="13"/>
      <c r="Q4" s="10" t="s">
        <v>61</v>
      </c>
      <c r="R4" s="11" t="s">
        <v>62</v>
      </c>
      <c r="S4" s="12"/>
      <c r="T4" s="12"/>
      <c r="U4" s="12"/>
      <c r="V4" s="12"/>
      <c r="W4" s="13"/>
    </row>
    <row r="5" ht="21.75" customHeight="1" spans="1:23">
      <c r="A5" s="14"/>
      <c r="B5" s="29"/>
      <c r="C5" s="14"/>
      <c r="D5" s="14"/>
      <c r="E5" s="15"/>
      <c r="F5" s="15"/>
      <c r="G5" s="15"/>
      <c r="H5" s="15"/>
      <c r="I5" s="29"/>
      <c r="J5" s="155" t="s">
        <v>58</v>
      </c>
      <c r="K5" s="156"/>
      <c r="L5" s="10" t="s">
        <v>59</v>
      </c>
      <c r="M5" s="10" t="s">
        <v>60</v>
      </c>
      <c r="N5" s="10" t="s">
        <v>58</v>
      </c>
      <c r="O5" s="10" t="s">
        <v>59</v>
      </c>
      <c r="P5" s="10" t="s">
        <v>60</v>
      </c>
      <c r="Q5" s="15"/>
      <c r="R5" s="10" t="s">
        <v>57</v>
      </c>
      <c r="S5" s="10" t="s">
        <v>64</v>
      </c>
      <c r="T5" s="10" t="s">
        <v>196</v>
      </c>
      <c r="U5" s="10" t="s">
        <v>66</v>
      </c>
      <c r="V5" s="10" t="s">
        <v>67</v>
      </c>
      <c r="W5" s="10" t="s">
        <v>68</v>
      </c>
    </row>
    <row r="6" ht="21" customHeight="1" spans="1:23">
      <c r="A6" s="29"/>
      <c r="B6" s="29"/>
      <c r="C6" s="29"/>
      <c r="D6" s="29"/>
      <c r="E6" s="29"/>
      <c r="F6" s="29"/>
      <c r="G6" s="29"/>
      <c r="H6" s="29"/>
      <c r="I6" s="29"/>
      <c r="J6" s="157" t="s">
        <v>57</v>
      </c>
      <c r="K6" s="158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</row>
    <row r="7" ht="39.75" customHeight="1" spans="1:23">
      <c r="A7" s="17"/>
      <c r="B7" s="19"/>
      <c r="C7" s="17"/>
      <c r="D7" s="17"/>
      <c r="E7" s="18"/>
      <c r="F7" s="18"/>
      <c r="G7" s="18"/>
      <c r="H7" s="18"/>
      <c r="I7" s="19"/>
      <c r="J7" s="66" t="s">
        <v>57</v>
      </c>
      <c r="K7" s="66" t="s">
        <v>242</v>
      </c>
      <c r="L7" s="18"/>
      <c r="M7" s="18"/>
      <c r="N7" s="18"/>
      <c r="O7" s="18"/>
      <c r="P7" s="18"/>
      <c r="Q7" s="18"/>
      <c r="R7" s="18"/>
      <c r="S7" s="18"/>
      <c r="T7" s="18"/>
      <c r="U7" s="19"/>
      <c r="V7" s="18"/>
      <c r="W7" s="18"/>
    </row>
    <row r="8" ht="15" customHeight="1" spans="1:23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0">
        <v>10</v>
      </c>
      <c r="K8" s="20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20">
        <v>21</v>
      </c>
      <c r="V8" s="30">
        <v>22</v>
      </c>
      <c r="W8" s="20">
        <v>23</v>
      </c>
    </row>
    <row r="9" ht="21.75" customHeight="1" spans="1:23">
      <c r="A9" s="68" t="s">
        <v>243</v>
      </c>
      <c r="B9" s="68" t="s">
        <v>244</v>
      </c>
      <c r="C9" s="68" t="s">
        <v>245</v>
      </c>
      <c r="D9" s="68" t="s">
        <v>70</v>
      </c>
      <c r="E9" s="68" t="s">
        <v>105</v>
      </c>
      <c r="F9" s="68" t="s">
        <v>106</v>
      </c>
      <c r="G9" s="68" t="s">
        <v>224</v>
      </c>
      <c r="H9" s="68" t="s">
        <v>225</v>
      </c>
      <c r="I9" s="81"/>
      <c r="J9" s="81"/>
      <c r="K9" s="159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</row>
    <row r="10" ht="21.75" customHeight="1" spans="1:23">
      <c r="A10" s="68" t="s">
        <v>243</v>
      </c>
      <c r="B10" s="68" t="s">
        <v>246</v>
      </c>
      <c r="C10" s="68" t="s">
        <v>247</v>
      </c>
      <c r="D10" s="68" t="s">
        <v>70</v>
      </c>
      <c r="E10" s="68" t="s">
        <v>101</v>
      </c>
      <c r="F10" s="68" t="s">
        <v>102</v>
      </c>
      <c r="G10" s="68" t="s">
        <v>232</v>
      </c>
      <c r="H10" s="68" t="s">
        <v>233</v>
      </c>
      <c r="I10" s="81">
        <v>1800</v>
      </c>
      <c r="J10" s="81"/>
      <c r="K10" s="159"/>
      <c r="L10" s="81"/>
      <c r="M10" s="81"/>
      <c r="N10" s="81">
        <v>1800</v>
      </c>
      <c r="O10" s="81"/>
      <c r="P10" s="81"/>
      <c r="Q10" s="81"/>
      <c r="R10" s="81"/>
      <c r="S10" s="81"/>
      <c r="T10" s="81"/>
      <c r="U10" s="81"/>
      <c r="V10" s="81"/>
      <c r="W10" s="81"/>
    </row>
    <row r="11" ht="21.75" customHeight="1" spans="1:23">
      <c r="A11" s="68" t="s">
        <v>243</v>
      </c>
      <c r="B11" s="68" t="s">
        <v>248</v>
      </c>
      <c r="C11" s="68" t="s">
        <v>249</v>
      </c>
      <c r="D11" s="68" t="s">
        <v>70</v>
      </c>
      <c r="E11" s="68" t="s">
        <v>105</v>
      </c>
      <c r="F11" s="68" t="s">
        <v>106</v>
      </c>
      <c r="G11" s="68" t="s">
        <v>232</v>
      </c>
      <c r="H11" s="68" t="s">
        <v>233</v>
      </c>
      <c r="I11" s="81">
        <v>100000</v>
      </c>
      <c r="J11" s="81"/>
      <c r="K11" s="159"/>
      <c r="L11" s="81"/>
      <c r="M11" s="81"/>
      <c r="N11" s="81">
        <v>100000</v>
      </c>
      <c r="O11" s="81"/>
      <c r="P11" s="81"/>
      <c r="Q11" s="81"/>
      <c r="R11" s="81"/>
      <c r="S11" s="81"/>
      <c r="T11" s="81"/>
      <c r="U11" s="81"/>
      <c r="V11" s="81"/>
      <c r="W11" s="81"/>
    </row>
    <row r="12" ht="21.75" customHeight="1" spans="1:23">
      <c r="A12" s="68" t="s">
        <v>243</v>
      </c>
      <c r="B12" s="68" t="s">
        <v>250</v>
      </c>
      <c r="C12" s="68" t="s">
        <v>251</v>
      </c>
      <c r="D12" s="68" t="s">
        <v>70</v>
      </c>
      <c r="E12" s="68" t="s">
        <v>105</v>
      </c>
      <c r="F12" s="68" t="s">
        <v>106</v>
      </c>
      <c r="G12" s="68" t="s">
        <v>224</v>
      </c>
      <c r="H12" s="68" t="s">
        <v>225</v>
      </c>
      <c r="I12" s="81">
        <v>30000</v>
      </c>
      <c r="J12" s="81">
        <v>30000</v>
      </c>
      <c r="K12" s="159">
        <v>30000</v>
      </c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</row>
    <row r="13" ht="21.75" customHeight="1" spans="1:23">
      <c r="A13" s="68" t="s">
        <v>252</v>
      </c>
      <c r="B13" s="68" t="s">
        <v>253</v>
      </c>
      <c r="C13" s="68" t="s">
        <v>254</v>
      </c>
      <c r="D13" s="68" t="s">
        <v>70</v>
      </c>
      <c r="E13" s="68" t="s">
        <v>115</v>
      </c>
      <c r="F13" s="68" t="s">
        <v>116</v>
      </c>
      <c r="G13" s="68" t="s">
        <v>255</v>
      </c>
      <c r="H13" s="68" t="s">
        <v>256</v>
      </c>
      <c r="I13" s="81">
        <v>16380</v>
      </c>
      <c r="J13" s="81">
        <v>16380</v>
      </c>
      <c r="K13" s="159">
        <v>16380</v>
      </c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</row>
    <row r="14" ht="18.75" customHeight="1" spans="1:23">
      <c r="A14" s="35" t="s">
        <v>171</v>
      </c>
      <c r="B14" s="36"/>
      <c r="C14" s="36"/>
      <c r="D14" s="36"/>
      <c r="E14" s="36"/>
      <c r="F14" s="36"/>
      <c r="G14" s="36"/>
      <c r="H14" s="37"/>
      <c r="I14" s="81">
        <v>148180</v>
      </c>
      <c r="J14" s="81">
        <v>46380</v>
      </c>
      <c r="K14" s="159">
        <v>46380</v>
      </c>
      <c r="L14" s="81"/>
      <c r="M14" s="81"/>
      <c r="N14" s="81">
        <v>101800</v>
      </c>
      <c r="O14" s="81"/>
      <c r="P14" s="81"/>
      <c r="Q14" s="81"/>
      <c r="R14" s="81"/>
      <c r="S14" s="81"/>
      <c r="T14" s="81"/>
      <c r="U14" s="81"/>
      <c r="V14" s="81"/>
      <c r="W14" s="81"/>
    </row>
  </sheetData>
  <mergeCells count="28">
    <mergeCell ref="A2:W2"/>
    <mergeCell ref="A3:H3"/>
    <mergeCell ref="J4:M4"/>
    <mergeCell ref="N4:P4"/>
    <mergeCell ref="R4:W4"/>
    <mergeCell ref="A14:H14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6"/>
  <sheetViews>
    <sheetView showZeros="0" topLeftCell="A6" workbookViewId="0">
      <selection activeCell="A6" sqref="$A1:$XFD1048576"/>
    </sheetView>
  </sheetViews>
  <sheetFormatPr defaultColWidth="9.14166666666667" defaultRowHeight="12" customHeight="1"/>
  <cols>
    <col min="1" max="1" width="34.2833333333333" style="1" customWidth="1"/>
    <col min="2" max="2" width="29" style="1" customWidth="1"/>
    <col min="3" max="5" width="23.575" style="1" customWidth="1"/>
    <col min="6" max="6" width="11.2833333333333" style="1" customWidth="1"/>
    <col min="7" max="7" width="25.1416666666667" style="1" customWidth="1"/>
    <col min="8" max="8" width="15.575" style="1" customWidth="1"/>
    <col min="9" max="9" width="13.425" style="1" customWidth="1"/>
    <col min="10" max="10" width="18.85" style="1" customWidth="1"/>
    <col min="11" max="16384" width="9.14166666666667" style="1"/>
  </cols>
  <sheetData>
    <row r="1" ht="18" customHeight="1" spans="1:10">
      <c r="J1" s="3" t="s">
        <v>257</v>
      </c>
    </row>
    <row r="2" ht="39.75" customHeight="1" spans="1:10">
      <c r="A2" s="64" t="str">
        <f>"2026"&amp;"年部门项目支出绩效目标表"</f>
        <v>2026年部门项目支出绩效目标表</v>
      </c>
      <c r="B2" s="4"/>
      <c r="C2" s="4"/>
      <c r="D2" s="4"/>
      <c r="E2" s="4"/>
      <c r="F2" s="65"/>
      <c r="G2" s="4"/>
      <c r="H2" s="65"/>
      <c r="I2" s="65"/>
      <c r="J2" s="4"/>
    </row>
    <row r="3" ht="17.25" customHeight="1" spans="1:10">
      <c r="A3" s="5" t="str">
        <f>"单位名称："&amp;"寻甸回族彝族自治县教育科学研究与教师发展中心"</f>
        <v>单位名称：寻甸回族彝族自治县教育科学研究与教师发展中心</v>
      </c>
    </row>
    <row r="4" ht="44.25" customHeight="1" spans="1:10">
      <c r="A4" s="66" t="s">
        <v>183</v>
      </c>
      <c r="B4" s="66" t="s">
        <v>258</v>
      </c>
      <c r="C4" s="66" t="s">
        <v>259</v>
      </c>
      <c r="D4" s="66" t="s">
        <v>260</v>
      </c>
      <c r="E4" s="66" t="s">
        <v>261</v>
      </c>
      <c r="F4" s="67" t="s">
        <v>262</v>
      </c>
      <c r="G4" s="66" t="s">
        <v>263</v>
      </c>
      <c r="H4" s="67" t="s">
        <v>264</v>
      </c>
      <c r="I4" s="67" t="s">
        <v>265</v>
      </c>
      <c r="J4" s="66" t="s">
        <v>266</v>
      </c>
    </row>
    <row r="5" ht="18.75" customHeight="1" spans="1:10">
      <c r="A5" s="151">
        <v>1</v>
      </c>
      <c r="B5" s="151">
        <v>2</v>
      </c>
      <c r="C5" s="151">
        <v>3</v>
      </c>
      <c r="D5" s="151">
        <v>4</v>
      </c>
      <c r="E5" s="151">
        <v>5</v>
      </c>
      <c r="F5" s="30">
        <v>6</v>
      </c>
      <c r="G5" s="151">
        <v>7</v>
      </c>
      <c r="H5" s="30">
        <v>8</v>
      </c>
      <c r="I5" s="30">
        <v>9</v>
      </c>
      <c r="J5" s="151">
        <v>10</v>
      </c>
    </row>
    <row r="6" ht="42" customHeight="1" spans="1:10">
      <c r="A6" s="31" t="s">
        <v>70</v>
      </c>
      <c r="B6" s="68"/>
      <c r="C6" s="68"/>
      <c r="D6" s="68"/>
      <c r="E6" s="55"/>
      <c r="F6" s="69"/>
      <c r="G6" s="55"/>
      <c r="H6" s="69"/>
      <c r="I6" s="69"/>
      <c r="J6" s="55"/>
    </row>
    <row r="7" ht="42" customHeight="1" spans="1:10">
      <c r="A7" s="152" t="s">
        <v>254</v>
      </c>
      <c r="B7" s="21" t="s">
        <v>267</v>
      </c>
      <c r="C7" s="21" t="s">
        <v>268</v>
      </c>
      <c r="D7" s="21" t="s">
        <v>269</v>
      </c>
      <c r="E7" s="31" t="s">
        <v>270</v>
      </c>
      <c r="F7" s="21" t="s">
        <v>271</v>
      </c>
      <c r="G7" s="31" t="s">
        <v>272</v>
      </c>
      <c r="H7" s="21" t="s">
        <v>273</v>
      </c>
      <c r="I7" s="21" t="s">
        <v>274</v>
      </c>
      <c r="J7" s="31" t="s">
        <v>275</v>
      </c>
    </row>
    <row r="8" ht="42" customHeight="1" spans="1:10">
      <c r="A8" s="152" t="s">
        <v>254</v>
      </c>
      <c r="B8" s="21" t="s">
        <v>267</v>
      </c>
      <c r="C8" s="21" t="s">
        <v>268</v>
      </c>
      <c r="D8" s="21" t="s">
        <v>276</v>
      </c>
      <c r="E8" s="31" t="s">
        <v>277</v>
      </c>
      <c r="F8" s="21" t="s">
        <v>278</v>
      </c>
      <c r="G8" s="31" t="s">
        <v>279</v>
      </c>
      <c r="H8" s="21" t="s">
        <v>273</v>
      </c>
      <c r="I8" s="21" t="s">
        <v>274</v>
      </c>
      <c r="J8" s="31" t="s">
        <v>280</v>
      </c>
    </row>
    <row r="9" ht="42" customHeight="1" spans="1:10">
      <c r="A9" s="152" t="s">
        <v>254</v>
      </c>
      <c r="B9" s="21" t="s">
        <v>267</v>
      </c>
      <c r="C9" s="21" t="s">
        <v>281</v>
      </c>
      <c r="D9" s="21" t="s">
        <v>282</v>
      </c>
      <c r="E9" s="31" t="s">
        <v>283</v>
      </c>
      <c r="F9" s="21" t="s">
        <v>271</v>
      </c>
      <c r="G9" s="31" t="s">
        <v>284</v>
      </c>
      <c r="H9" s="21" t="s">
        <v>285</v>
      </c>
      <c r="I9" s="21" t="s">
        <v>286</v>
      </c>
      <c r="J9" s="31" t="s">
        <v>287</v>
      </c>
    </row>
    <row r="10" ht="42" customHeight="1" spans="1:10">
      <c r="A10" s="152" t="s">
        <v>254</v>
      </c>
      <c r="B10" s="21" t="s">
        <v>267</v>
      </c>
      <c r="C10" s="21" t="s">
        <v>288</v>
      </c>
      <c r="D10" s="21" t="s">
        <v>289</v>
      </c>
      <c r="E10" s="31" t="s">
        <v>290</v>
      </c>
      <c r="F10" s="21" t="s">
        <v>278</v>
      </c>
      <c r="G10" s="31" t="s">
        <v>291</v>
      </c>
      <c r="H10" s="21" t="s">
        <v>273</v>
      </c>
      <c r="I10" s="21" t="s">
        <v>286</v>
      </c>
      <c r="J10" s="31" t="s">
        <v>292</v>
      </c>
    </row>
    <row r="11" ht="42" customHeight="1" spans="1:10">
      <c r="A11" s="152" t="s">
        <v>254</v>
      </c>
      <c r="B11" s="21" t="s">
        <v>267</v>
      </c>
      <c r="C11" s="21" t="s">
        <v>288</v>
      </c>
      <c r="D11" s="21" t="s">
        <v>289</v>
      </c>
      <c r="E11" s="31" t="s">
        <v>293</v>
      </c>
      <c r="F11" s="21" t="s">
        <v>278</v>
      </c>
      <c r="G11" s="31" t="s">
        <v>291</v>
      </c>
      <c r="H11" s="21" t="s">
        <v>273</v>
      </c>
      <c r="I11" s="21" t="s">
        <v>274</v>
      </c>
      <c r="J11" s="31" t="s">
        <v>294</v>
      </c>
    </row>
    <row r="12" ht="42" customHeight="1" spans="1:10">
      <c r="A12" s="152" t="s">
        <v>251</v>
      </c>
      <c r="B12" s="21" t="s">
        <v>295</v>
      </c>
      <c r="C12" s="21" t="s">
        <v>268</v>
      </c>
      <c r="D12" s="21" t="s">
        <v>269</v>
      </c>
      <c r="E12" s="31" t="s">
        <v>270</v>
      </c>
      <c r="F12" s="21" t="s">
        <v>271</v>
      </c>
      <c r="G12" s="31">
        <v>100</v>
      </c>
      <c r="H12" s="21" t="s">
        <v>273</v>
      </c>
      <c r="I12" s="21" t="s">
        <v>274</v>
      </c>
      <c r="J12" s="31" t="s">
        <v>275</v>
      </c>
    </row>
    <row r="13" ht="42" customHeight="1" spans="1:10">
      <c r="A13" s="152" t="s">
        <v>251</v>
      </c>
      <c r="B13" s="21" t="s">
        <v>295</v>
      </c>
      <c r="C13" s="21" t="s">
        <v>268</v>
      </c>
      <c r="D13" s="21" t="s">
        <v>276</v>
      </c>
      <c r="E13" s="31" t="s">
        <v>277</v>
      </c>
      <c r="F13" s="21" t="s">
        <v>278</v>
      </c>
      <c r="G13" s="31" t="s">
        <v>279</v>
      </c>
      <c r="H13" s="21" t="s">
        <v>273</v>
      </c>
      <c r="I13" s="21" t="s">
        <v>274</v>
      </c>
      <c r="J13" s="31" t="s">
        <v>280</v>
      </c>
    </row>
    <row r="14" ht="42" customHeight="1" spans="1:10">
      <c r="A14" s="152" t="s">
        <v>251</v>
      </c>
      <c r="B14" s="21" t="s">
        <v>295</v>
      </c>
      <c r="C14" s="21" t="s">
        <v>281</v>
      </c>
      <c r="D14" s="21" t="s">
        <v>282</v>
      </c>
      <c r="E14" s="31" t="s">
        <v>283</v>
      </c>
      <c r="F14" s="21" t="s">
        <v>271</v>
      </c>
      <c r="G14" s="31" t="s">
        <v>284</v>
      </c>
      <c r="H14" s="21" t="s">
        <v>285</v>
      </c>
      <c r="I14" s="21" t="s">
        <v>286</v>
      </c>
      <c r="J14" s="31" t="s">
        <v>287</v>
      </c>
    </row>
    <row r="15" ht="42" customHeight="1" spans="1:10">
      <c r="A15" s="152" t="s">
        <v>251</v>
      </c>
      <c r="B15" s="21" t="s">
        <v>295</v>
      </c>
      <c r="C15" s="21" t="s">
        <v>288</v>
      </c>
      <c r="D15" s="21" t="s">
        <v>289</v>
      </c>
      <c r="E15" s="31" t="s">
        <v>290</v>
      </c>
      <c r="F15" s="21" t="s">
        <v>278</v>
      </c>
      <c r="G15" s="31" t="s">
        <v>291</v>
      </c>
      <c r="H15" s="21" t="s">
        <v>273</v>
      </c>
      <c r="I15" s="21" t="s">
        <v>286</v>
      </c>
      <c r="J15" s="31" t="s">
        <v>292</v>
      </c>
    </row>
    <row r="16" ht="42" customHeight="1" spans="1:10">
      <c r="A16" s="152" t="s">
        <v>251</v>
      </c>
      <c r="B16" s="21" t="s">
        <v>295</v>
      </c>
      <c r="C16" s="21" t="s">
        <v>288</v>
      </c>
      <c r="D16" s="21" t="s">
        <v>289</v>
      </c>
      <c r="E16" s="31" t="s">
        <v>293</v>
      </c>
      <c r="F16" s="21" t="s">
        <v>278</v>
      </c>
      <c r="G16" s="31" t="s">
        <v>291</v>
      </c>
      <c r="H16" s="21" t="s">
        <v>273</v>
      </c>
      <c r="I16" s="21" t="s">
        <v>274</v>
      </c>
      <c r="J16" s="31" t="s">
        <v>294</v>
      </c>
    </row>
  </sheetData>
  <mergeCells count="6">
    <mergeCell ref="A2:J2"/>
    <mergeCell ref="A3:H3"/>
    <mergeCell ref="A7:A11"/>
    <mergeCell ref="A12:A16"/>
    <mergeCell ref="B7:B11"/>
    <mergeCell ref="B12:B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贺加明</cp:lastModifiedBy>
  <dcterms:created xsi:type="dcterms:W3CDTF">2026-03-12T07:24:00Z</dcterms:created>
  <dcterms:modified xsi:type="dcterms:W3CDTF">2026-03-13T07:12:39Z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CD84901539E740FCA76E0F93D0528323_12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