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10958\Desktop\"/>
    </mc:Choice>
  </mc:AlternateContent>
  <xr:revisionPtr revIDLastSave="0" documentId="13_ncr:1_{B64BAF9E-434A-4F5B-B3A0-30D425E28DF2}" xr6:coauthVersionLast="47" xr6:coauthVersionMax="47" xr10:uidLastSave="{00000000-0000-0000-0000-000000000000}"/>
  <bookViews>
    <workbookView xWindow="-110" yWindow="-110" windowWidth="19420" windowHeight="11500" firstSheet="15" activeTab="16" xr2:uid="{00000000-000D-0000-FFFF-FFFF00000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'部门项目支出预算表05-1'!$A$8:$W$39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7" l="1"/>
  <c r="F5" i="17"/>
  <c r="E5" i="17"/>
  <c r="A3" i="17"/>
  <c r="A2" i="17"/>
  <c r="A3" i="16"/>
  <c r="A2" i="16"/>
  <c r="A3" i="15"/>
  <c r="A2" i="15"/>
  <c r="A3" i="14"/>
  <c r="A2" i="14"/>
  <c r="A3" i="13"/>
  <c r="A2" i="13"/>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<sst xmlns="http://schemas.openxmlformats.org/spreadsheetml/2006/main" count="1104" uniqueCount="397">
  <si>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</si>
  <si>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</si>
  <si>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</si>
  <si>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</si>
  <si>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</si>
  <si>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</si>
  <si>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</si>
  <si>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</si>
  <si>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</si>
  <si>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</si>
  <si>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</si>
  <si>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</si>
  <si>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</si>
  <si>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</si>
  <si>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</si>
  <si>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</si>
  <si>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</si>
  <si>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</si>
  <si>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</si>
  <si>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</si>
  <si>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</si>
  <si>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</si>
  <si>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</si>
  <si>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</si>
  <si>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</si>
  <si>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</si>
  <si>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</si>
  <si>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</si>
  <si>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</si>
  <si>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</si>
  <si>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</si>
  <si>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</si>
  <si>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</si>
  <si>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</si>
  <si>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</si>
  <si>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</si>
  <si>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</si>
  <si>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</si>
  <si>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</si>
  <si>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</si>
  <si>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</si>
  <si>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</si>
  <si>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</si>
  <si>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</si>
  <si>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</si>
  <si>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</si>
  <si>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</si>
  <si>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</si>
  <si>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</si>
  <si>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</si>
  <si>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</si>
  <si>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</si>
  <si>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</si>
  <si>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</si>
  <si>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</si>
  <si>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</si>
  <si>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</si>
  <si>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</si>
  <si>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</si>
  <si>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</si>
  <si>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</si>
  <si>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</si>
  <si>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</si>
  <si>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</si>
  <si>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</si>
  <si>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</si>
  <si>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</si>
  <si>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</si>
  <si>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</si>
  <si>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105042</t>
  </si>
  <si>
    <t>寻甸回族彝族自治县第三中学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</si>
  <si>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</si>
  <si>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</si>
  <si>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</si>
  <si>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</si>
  <si>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</si>
  <si>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</si>
  <si>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</si>
  <si>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</si>
  <si>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</si>
  <si>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</si>
  <si>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</si>
  <si>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</si>
  <si>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</si>
  <si>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</si>
  <si>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</si>
  <si>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</si>
  <si>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</si>
  <si>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</si>
  <si>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</si>
  <si>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</si>
  <si>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</si>
  <si>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</si>
  <si>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</si>
  <si>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</si>
  <si>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</si>
  <si>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</si>
  <si>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</si>
  <si>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</si>
  <si>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</si>
  <si>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</si>
  <si>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</si>
  <si>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</si>
  <si>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</si>
  <si>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</si>
  <si>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20507</t>
  </si>
  <si>
    <t>特殊教育</t>
  </si>
  <si>
    <t>2050701</t>
  </si>
  <si>
    <t>特殊学校教育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</si>
  <si>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</si>
  <si>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</si>
  <si>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</si>
  <si>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</si>
  <si>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</si>
  <si>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</si>
  <si>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</si>
  <si>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</si>
  <si>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</si>
  <si>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</si>
  <si>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</si>
  <si>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</si>
  <si>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</si>
  <si>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</si>
  <si>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</si>
  <si>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</si>
  <si>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</si>
  <si>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</si>
  <si>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</si>
  <si>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</si>
  <si>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</si>
  <si>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</si>
  <si>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</si>
  <si>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</si>
  <si>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</si>
  <si>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</si>
  <si>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</si>
  <si>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</si>
  <si>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</si>
  <si>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</si>
  <si>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</si>
  <si>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</si>
  <si>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</si>
  <si>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</si>
  <si>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</si>
  <si>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</si>
  <si>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</si>
  <si>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</si>
  <si>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</si>
  <si>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</si>
  <si>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</si>
  <si>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</si>
  <si>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</si>
  <si>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</si>
  <si>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</si>
  <si>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</si>
  <si>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</si>
  <si>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</si>
  <si>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</si>
  <si>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</si>
  <si>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</si>
  <si>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</si>
  <si>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</si>
  <si>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</si>
  <si>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</si>
  <si>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</si>
  <si>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</si>
  <si>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</si>
  <si>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</si>
  <si>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</si>
  <si>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</si>
  <si>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</si>
  <si>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</si>
  <si>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</si>
  <si>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</si>
  <si>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</si>
  <si>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</si>
  <si>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</si>
  <si>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本部门2026年无一般公共预算“三公”经费支出预算，本表无数据。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</si>
  <si>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</si>
  <si>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</si>
  <si>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</si>
  <si>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</si>
  <si>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</si>
  <si>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</si>
  <si>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</si>
  <si>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</si>
  <si>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</si>
  <si>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</si>
  <si>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</si>
  <si>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</si>
  <si>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</si>
  <si>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</si>
  <si>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</si>
  <si>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</si>
  <si>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</si>
  <si>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</si>
  <si>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</si>
  <si>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</si>
  <si>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530129241100002384649</t>
  </si>
  <si>
    <t>社会保障缴费</t>
  </si>
  <si>
    <t>30108</t>
  </si>
  <si>
    <t>机关事业单位基本养老保险缴费</t>
  </si>
  <si>
    <t>30110</t>
  </si>
  <si>
    <t>职工基本医疗保险缴费</t>
  </si>
  <si>
    <t>30111</t>
  </si>
  <si>
    <t>公务员医疗补助缴费</t>
  </si>
  <si>
    <t>30112</t>
  </si>
  <si>
    <t>其他社会保障缴费</t>
  </si>
  <si>
    <t>530129241100002384659</t>
  </si>
  <si>
    <t>事业人员绩效奖励</t>
  </si>
  <si>
    <t>30107</t>
  </si>
  <si>
    <t>绩效工资</t>
  </si>
  <si>
    <t>530129241100002384661</t>
  </si>
  <si>
    <t>事业人员支出工资</t>
  </si>
  <si>
    <t>30101</t>
  </si>
  <si>
    <t>基本工资</t>
  </si>
  <si>
    <t>30102</t>
  </si>
  <si>
    <t>津贴补贴</t>
  </si>
  <si>
    <t>530129241100002384664</t>
  </si>
  <si>
    <t>30113</t>
  </si>
  <si>
    <t>530129241100002384673</t>
  </si>
  <si>
    <t>工会经费</t>
  </si>
  <si>
    <t>30228</t>
  </si>
  <si>
    <t>530129241100002384675</t>
  </si>
  <si>
    <t>一般公用经费支出</t>
  </si>
  <si>
    <t>30201</t>
  </si>
  <si>
    <t>办公费</t>
  </si>
  <si>
    <t>预算05-1表</t>
  </si>
  <si>
    <t>项目分类</t>
  </si>
  <si>
    <t>项目单位</t>
  </si>
  <si>
    <t>经济科目编码</t>
  </si>
  <si>
    <t>经济科目名称</t>
  </si>
  <si>
    <t>本年拨款</t>
  </si>
  <si>
    <t>其中：本次下达</t>
  </si>
  <si>
    <t>专项业务类</t>
  </si>
  <si>
    <t>530129261100005144090</t>
  </si>
  <si>
    <t>2026年国有资源有偿使用收入安排的补助资金</t>
  </si>
  <si>
    <t>民生类</t>
  </si>
  <si>
    <t>530129251100004745650</t>
  </si>
  <si>
    <t>2025年秋季学期普通高中学生“两补”资金</t>
  </si>
  <si>
    <t>530129251100004746248</t>
  </si>
  <si>
    <t>2025年秋季学期义务教育家庭经济困难学生生活补助资金</t>
  </si>
  <si>
    <t>30308</t>
  </si>
  <si>
    <t>助学金</t>
  </si>
  <si>
    <t>530129251100004746351</t>
  </si>
  <si>
    <t>2025年秋季学期普通高中脱贫家庭经济困难学生生活费补助资金</t>
  </si>
  <si>
    <t>30305</t>
  </si>
  <si>
    <t>生活补助</t>
  </si>
  <si>
    <t>530129251100004746879</t>
  </si>
  <si>
    <t>2025年秋季学期普通高中学生资助资金</t>
  </si>
  <si>
    <t>530129261100005137049</t>
  </si>
  <si>
    <t>2026年城乡义务教育补助（特殊教育公用经费）县级资金</t>
  </si>
  <si>
    <t>30216</t>
  </si>
  <si>
    <t>培训费</t>
  </si>
  <si>
    <t>530129261100005137073</t>
  </si>
  <si>
    <t>2026年城乡义务教育补助（普通学校公用经费）县级资金</t>
  </si>
  <si>
    <t>530129261100005137077</t>
  </si>
  <si>
    <t>2026年教育部门办高中生均公用经费</t>
  </si>
  <si>
    <t>30205</t>
  </si>
  <si>
    <t>水费</t>
  </si>
  <si>
    <t>30206</t>
  </si>
  <si>
    <t>电费</t>
  </si>
  <si>
    <t>30207</t>
  </si>
  <si>
    <t>邮电费</t>
  </si>
  <si>
    <t>30211</t>
  </si>
  <si>
    <t>差旅费</t>
  </si>
  <si>
    <t>30213</t>
  </si>
  <si>
    <t>维修（护）费</t>
  </si>
  <si>
    <t>30215</t>
  </si>
  <si>
    <t>会议费</t>
  </si>
  <si>
    <t>30226</t>
  </si>
  <si>
    <t>劳务费</t>
  </si>
  <si>
    <t>预算05-2表</t>
  </si>
  <si>
    <t>项目年度绩效目标</t>
  </si>
  <si>
    <t>一级指标</t>
  </si>
  <si>
    <t>二级指标</t>
  </si>
  <si>
    <t>三级指标</t>
  </si>
  <si>
    <t>指标性质</t>
  </si>
  <si>
    <t>指标值</t>
  </si>
  <si>
    <t>度量单位</t>
  </si>
  <si>
    <t>指标属性</t>
  </si>
  <si>
    <t>指标内容</t>
  </si>
  <si>
    <t>根据《寻甸回族彝族自治县人民政府办公室关于印发寻甸回族彝族自治县非税收入征收成本核定规范支出管理实施细则(试行)的通知》（寻政办发〔2019〕41号）的规定，按比例核定征收成本，用于学校正常运转经费支出。</t>
  </si>
  <si>
    <t>产出指标</t>
  </si>
  <si>
    <t>数量指标</t>
  </si>
  <si>
    <t>缴存财政完成率</t>
  </si>
  <si>
    <t>=</t>
  </si>
  <si>
    <t>100</t>
  </si>
  <si>
    <t>%</t>
  </si>
  <si>
    <t>定量指标</t>
  </si>
  <si>
    <t>反映缴存财政完成率情况</t>
  </si>
  <si>
    <t>时效指标</t>
  </si>
  <si>
    <t>当年支出完成率</t>
  </si>
  <si>
    <t>&gt;=</t>
  </si>
  <si>
    <t>90</t>
  </si>
  <si>
    <t>反映当年支出完成率情况</t>
  </si>
  <si>
    <t>效益指标</t>
  </si>
  <si>
    <t>社会效益</t>
  </si>
  <si>
    <t>学校正常运转</t>
  </si>
  <si>
    <t>长期</t>
  </si>
  <si>
    <t>定性指标</t>
  </si>
  <si>
    <t>反映学校正常运转情况</t>
  </si>
  <si>
    <t>可持续影响</t>
  </si>
  <si>
    <t>教育可持续发展</t>
  </si>
  <si>
    <t>反映教育可持续发展情况</t>
  </si>
  <si>
    <t>满意度指标</t>
  </si>
  <si>
    <t>服务对象满意度</t>
  </si>
  <si>
    <t>师生满意度</t>
  </si>
  <si>
    <t>85</t>
  </si>
  <si>
    <t>反映师生满意度情况</t>
  </si>
  <si>
    <t>做好本部门人员、公用经费保障，按规定落实干部职工各项待遇，支持部门正常履职。特殊教育和随班就读特殊学生7000元/生·年。</t>
  </si>
  <si>
    <t>资金到位率</t>
  </si>
  <si>
    <t>反映补助资金纳入预算情况</t>
  </si>
  <si>
    <t>质量指标</t>
  </si>
  <si>
    <t>年度预算执行率</t>
  </si>
  <si>
    <t>95</t>
  </si>
  <si>
    <t>反映补助经费预算执行情况</t>
  </si>
  <si>
    <t>部门运转</t>
  </si>
  <si>
    <t>正常运转</t>
  </si>
  <si>
    <t>年</t>
  </si>
  <si>
    <t>反映部门运转情况</t>
  </si>
  <si>
    <t>单位人员满意度</t>
  </si>
  <si>
    <t>反映单位人员满意度情况</t>
  </si>
  <si>
    <t>社会公众满意度</t>
  </si>
  <si>
    <t>反映社会公众满意度情况</t>
  </si>
  <si>
    <t>建立城乡公办普通高中生均公用经费财政拨款机制，至2020年，实现我市公办普通高中生均公用经费财政拨款标准不低于1500元/生/年的目标，其中，2017年秋季学期的执行标准不得低于1200元/生/年，在此基础上，各县(市)区可依据财力情况自行研究拟定本地区公办普通高中生均公用经费财政拨款标准。市属普通高中生均公用经费财政拨款标准按照2000元/生/年的标准执行。财政拨付的生均公用经费，不含学校的学费、住宿费收入。各县(市)区原拨款标准高于昆明市拨款标准的，应继续执行，不得降低标准。以后年度，视财力情况和高中发展需要适时调整生均公用经费拨款标准，建立生均公用经费动态调整机制。</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</si>
  <si>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</si>
  <si>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预算06表</t>
  </si>
  <si>
    <t>政府性基金预算支出预算表</t>
  </si>
  <si>
    <t>单位名称：昆明市发展和改革委员会</t>
  </si>
  <si>
    <t>政府性基金预算支出</t>
  </si>
  <si>
    <t>本部门2026年无部门政府性基金预算支出预算，本表无数据。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</si>
  <si>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</si>
  <si>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</si>
  <si>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</si>
  <si>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</si>
  <si>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</si>
  <si>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</si>
  <si>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</si>
  <si>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</si>
  <si>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</si>
  <si>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</si>
  <si>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</si>
  <si>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</si>
  <si>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本部门2026年无部门政府采购预算，本表无数据。</t>
  </si>
  <si>
    <t>预算08表</t>
  </si>
  <si>
    <t>政府购买服务项目</t>
  </si>
  <si>
    <t>政府购买服务指导性目录代码</t>
  </si>
  <si>
    <t>基本支出/项目支出</t>
  </si>
  <si>
    <t>所属服务类别</t>
  </si>
  <si>
    <t>所属服务领域</t>
  </si>
  <si>
    <t>购买内容简述</t>
  </si>
  <si>
    <t>本部门2025年无部门政府购买服务预算，本表无数据。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</si>
  <si>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</si>
  <si>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</si>
  <si>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</si>
  <si>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</si>
  <si>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</si>
  <si>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</si>
  <si>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</si>
  <si>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</si>
  <si>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</si>
  <si>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</si>
  <si>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</si>
  <si>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</si>
  <si>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</si>
  <si>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</si>
  <si>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</si>
  <si>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</si>
  <si>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</si>
  <si>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</si>
  <si>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</si>
  <si>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</si>
  <si>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</si>
  <si>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</si>
  <si>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</si>
  <si>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本部门2025年无县对下转移支付预算，本表无数据。</t>
  </si>
  <si>
    <t>预算09-2表</t>
  </si>
  <si>
    <t>本部门2026年无县对下转移支付绩效目标，本表无数据。</t>
  </si>
  <si>
    <t xml:space="preserve">预算10表
</t>
  </si>
  <si>
    <t>资产类别</t>
  </si>
  <si>
    <t>资产分类代码.名称</t>
  </si>
  <si>
    <t>资产名称</t>
  </si>
  <si>
    <t>计量单位</t>
  </si>
  <si>
    <t>财政部门批复数（元）</t>
  </si>
  <si>
    <t>单价</t>
  </si>
  <si>
    <t>金额</t>
  </si>
  <si>
    <t>本部门2026年无新增资产配置预算，本表无数据。</t>
  </si>
  <si>
    <t>预算11表</t>
  </si>
  <si>
    <t>上级补助</t>
  </si>
  <si>
    <t>本部门2026年无上级转移支付补助项目支出预算，本表无数据。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</si>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</sst>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
    <numFmt numFmtId="177" formatCode="hh:mm:ss"/>
    <numFmt numFmtId="178" formatCode="yyyy\-mm\-dd"/>
    <numFmt numFmtId="179" formatCode="yyyy\-mm\-dd\ hh:mm:ss"/>
    <numFmt numFmtId="180" formatCode="#,##0;\-#,##0;;@"/>
  </numFmts>
  <fonts count="1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family val="2"/>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9"/>
      <name val="宋体"/>
      <charset val="134"/>
      <scheme val="minor"/>
    </font>
  </fonts>
  <fills count="3">
    <fill>
      <patternFill patternType="none"/>
    </fill>
    <fill>
      <patternFill patternType="gray125"/>
    </fill>
    <fill>
      <patternFill patternType="solid">
        <fgColor rgb="FFFFFFFF"/>
        <bgColor indexed="64"/>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9">
    <xf numFmtId="0" fontId="0" fillId="0" borderId="0"/>
    <xf numFmtId="176" fontId="15" fillId="0" borderId="7">
      <alignment horizontal="right" vertical="center"/>
    </xf>
    <xf numFmtId="49" fontId="15" fillId="0" borderId="7">
      <alignment horizontal="left" vertical="center" wrapText="1"/>
    </xf>
    <xf numFmtId="176" fontId="15" fillId="0" borderId="7">
      <alignment horizontal="right" vertical="center"/>
    </xf>
    <xf numFmtId="177" fontId="15" fillId="0" borderId="7">
      <alignment horizontal="right" vertical="center"/>
    </xf>
    <xf numFmtId="178" fontId="15" fillId="0" borderId="7">
      <alignment horizontal="right" vertical="center"/>
    </xf>
    <xf numFmtId="179" fontId="15" fillId="0" borderId="7">
      <alignment horizontal="right" vertical="center"/>
    </xf>
    <xf numFmtId="10" fontId="15" fillId="0" borderId="7">
      <alignment horizontal="right" vertical="center"/>
    </xf>
    <xf numFmtId="180" fontId="15" fillId="0" borderId="7">
      <alignment horizontal="right" vertical="center"/>
    </xf>
  </cellStyleXfs>
  <cellXfs count="221">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2" applyFont="1">
      <alignment horizontal="left" vertical="center" wrapText="1"/>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3" applyNumberFormat="1" applyFont="1">
      <alignment horizontal="right" vertical="center"/>
    </xf>
    <xf numFmtId="0" fontId="2" fillId="0" borderId="7" xfId="0" applyFont="1" applyBorder="1" applyAlignment="1" applyProtection="1">
      <alignment horizontal="left" vertical="center" wrapText="1"/>
      <protection locked="0"/>
    </xf>
    <xf numFmtId="0" fontId="6" fillId="0" borderId="0" xfId="0" applyFont="1" applyProtection="1">
      <protection locked="0"/>
    </xf>
    <xf numFmtId="0" fontId="6" fillId="0" borderId="0" xfId="0" applyFont="1"/>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4" fillId="0" borderId="0" xfId="0" applyFont="1" applyAlignment="1">
      <alignment wrapText="1"/>
    </xf>
    <xf numFmtId="0" fontId="1" fillId="0" borderId="0" xfId="0" applyFont="1" applyAlignment="1">
      <alignment wrapText="1"/>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3"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0" xfId="0" applyFont="1" applyAlignment="1">
      <alignment horizontal="right"/>
    </xf>
    <xf numFmtId="180" fontId="5" fillId="0" borderId="7" xfId="8"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2" fillId="0" borderId="7" xfId="0" applyFont="1" applyBorder="1" applyAlignment="1">
      <alignment horizontal="left" vertical="center"/>
    </xf>
    <xf numFmtId="0" fontId="2" fillId="0" borderId="0" xfId="0" applyFont="1" applyAlignment="1">
      <alignment horizontal="right"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2" fillId="0" borderId="7"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12" xfId="0" applyFont="1" applyBorder="1" applyAlignment="1" applyProtection="1">
      <alignment horizontal="center" vertical="center" wrapText="1"/>
      <protection locked="0"/>
    </xf>
    <xf numFmtId="0" fontId="2" fillId="2" borderId="7" xfId="0" applyFont="1" applyFill="1" applyBorder="1" applyAlignment="1">
      <alignment horizontal="center" vertical="center"/>
    </xf>
    <xf numFmtId="0" fontId="2" fillId="0" borderId="7" xfId="0" applyFont="1" applyBorder="1" applyAlignment="1" applyProtection="1">
      <alignment vertical="center"/>
      <protection locked="0"/>
    </xf>
    <xf numFmtId="0" fontId="11" fillId="0" borderId="0" xfId="0" applyFont="1" applyAlignment="1">
      <alignment horizontal="center" vertical="center"/>
    </xf>
    <xf numFmtId="0" fontId="6" fillId="0" borderId="0" xfId="0" applyFont="1"/>
    <xf numFmtId="0" fontId="6" fillId="0" borderId="0" xfId="0" applyFont="1" applyProtection="1">
      <protection locked="0"/>
    </xf>
    <xf numFmtId="0" fontId="2" fillId="0" borderId="0" xfId="0" applyFont="1" applyAlignment="1">
      <alignment horizontal="left" vertical="center"/>
    </xf>
    <xf numFmtId="0" fontId="1" fillId="2" borderId="0" xfId="0" applyFont="1" applyFill="1" applyAlignment="1" applyProtection="1">
      <alignment horizontal="left" vertical="center" wrapText="1"/>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7" fillId="2" borderId="0" xfId="0" applyFont="1" applyFill="1" applyAlignment="1" applyProtection="1">
      <alignment horizontal="center" vertical="center" wrapText="1"/>
      <protection locked="0"/>
    </xf>
    <xf numFmtId="0" fontId="0" fillId="0" borderId="0" xfId="0"/>
    <xf numFmtId="0" fontId="2" fillId="2" borderId="0" xfId="0" applyFont="1" applyFill="1" applyAlignment="1" applyProtection="1">
      <alignment horizontal="left" vertical="center" wrapText="1"/>
      <protection locked="0"/>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2" borderId="0" xfId="0" applyFont="1" applyFill="1" applyAlignment="1" applyProtection="1">
      <alignment horizontal="right"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2" borderId="12" xfId="0" applyFont="1" applyFill="1" applyBorder="1" applyAlignment="1">
      <alignment horizontal="right" vertical="center"/>
    </xf>
    <xf numFmtId="0" fontId="2" fillId="2" borderId="12" xfId="0" applyFont="1" applyFill="1" applyBorder="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0" fillId="0" borderId="0" xfId="0" applyFont="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8" fillId="0" borderId="0" xfId="0" applyFont="1" applyAlignment="1">
      <alignment horizontal="center" vertical="center"/>
    </xf>
    <xf numFmtId="0" fontId="2" fillId="0" borderId="7" xfId="0" applyFont="1" applyBorder="1" applyAlignment="1">
      <alignment horizontal="left" vertical="center" wrapText="1" indent="1"/>
    </xf>
    <xf numFmtId="0" fontId="2" fillId="2" borderId="7" xfId="0" applyFont="1" applyFill="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9" fillId="0" borderId="0" xfId="0" applyFont="1" applyAlignment="1" applyProtection="1">
      <alignment horizontal="right"/>
      <protection locked="0"/>
    </xf>
    <xf numFmtId="0" fontId="1" fillId="0" borderId="4" xfId="0" applyFont="1" applyBorder="1" applyAlignment="1" applyProtection="1">
      <alignment horizontal="center" vertical="center"/>
      <protection locked="0"/>
    </xf>
    <xf numFmtId="0" fontId="2" fillId="2" borderId="0" xfId="0" applyFont="1" applyFill="1" applyAlignment="1">
      <alignment horizontal="left" vertical="center"/>
    </xf>
    <xf numFmtId="176" fontId="5" fillId="0" borderId="0" xfId="0" applyNumberFormat="1" applyFont="1" applyAlignment="1">
      <alignment horizontal="left" vertical="center"/>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0" fontId="8" fillId="0" borderId="0" xfId="0" applyFont="1" applyAlignment="1">
      <alignment horizontal="center" vertical="center" wrapText="1"/>
    </xf>
    <xf numFmtId="0" fontId="4" fillId="0" borderId="0" xfId="0" applyFont="1" applyProtection="1">
      <protection locked="0"/>
    </xf>
    <xf numFmtId="0" fontId="4" fillId="0" borderId="0" xfId="0" applyFont="1"/>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1" fillId="2" borderId="0" xfId="0" applyFont="1" applyFill="1" applyAlignment="1" applyProtection="1">
      <alignment horizontal="right" vertical="center"/>
      <protection locked="0"/>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1" xfId="0" applyFont="1" applyBorder="1" applyAlignment="1">
      <alignment horizontal="center" vertical="center"/>
    </xf>
  </cellXfs>
  <cellStyles count="9">
    <cellStyle name="DateStyle" xfId="5" xr:uid="{00000000-0005-0000-0000-000035000000}"/>
    <cellStyle name="DateTimeStyle" xfId="6" xr:uid="{00000000-0005-0000-0000-000036000000}"/>
    <cellStyle name="IntegralNumberStyle" xfId="8" xr:uid="{00000000-0005-0000-0000-000038000000}"/>
    <cellStyle name="MoneyStyle" xfId="3" xr:uid="{00000000-0005-0000-0000-000033000000}"/>
    <cellStyle name="NumberStyle" xfId="1" xr:uid="{00000000-0005-0000-0000-000031000000}"/>
    <cellStyle name="PercentStyle" xfId="7" xr:uid="{00000000-0005-0000-0000-000037000000}"/>
    <cellStyle name="TextStyle" xfId="2" xr:uid="{00000000-0005-0000-0000-000032000000}"/>
    <cellStyle name="TimeStyle" xfId="4" xr:uid="{00000000-0005-0000-0000-000034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Right="0"/>
  </sheetPr>
  <dimension ref="A1:D36"/>
  <sheetViews>
    <sheetView showGridLines="0" showZeros="0" topLeftCell="A19" zoomScale="85" zoomScaleNormal="85" workbookViewId="0">
      <selection activeCell="C7" sqref="C7"/>
    </sheetView>
  </sheetViews>
  <sheetFormatPr defaultColWidth="8.54296875" defaultRowHeight="12.75" customHeight="1"/>
  <cols>
    <col min="1" max="4" width="41" customWidth="1"/>
  </cols>
  <sheetData>
    <row r="1" spans="1:4" ht="15" customHeight="1">
      <c r="A1" s="23"/>
      <c r="B1" s="23"/>
      <c r="C1" s="23"/>
      <c r="D1" s="24" t="s">
        <v>0</v>
      </c>
    </row>
    <row r="2" spans="1:4" ht="41.25" customHeight="1">
      <c r="A2" s="98" t="str">
        <f>"2026"&amp;"年部门财务收支预算总表"</f>
        <v>2026年部门财务收支预算总表</v>
      </c>
      <c r="B2" s="99"/>
      <c r="C2" s="99"/>
      <c r="D2" s="99"/>
    </row>
    <row r="3" spans="1:4" ht="17.25" customHeight="1">
      <c r="A3" s="100" t="str">
        <f>"单位名称："&amp;"寻甸回族彝族自治县第三中学"</f>
        <v>单位名称：寻甸回族彝族自治县第三中学</v>
      </c>
      <c r="B3" s="101"/>
      <c r="D3" s="69" t="s">
        <v>1</v>
      </c>
    </row>
    <row r="4" spans="1:4" ht="23.25" customHeight="1">
      <c r="A4" s="102" t="s">
        <v>2</v>
      </c>
      <c r="B4" s="103"/>
      <c r="C4" s="102" t="s">
        <v>3</v>
      </c>
      <c r="D4" s="103"/>
    </row>
    <row r="5" spans="1:4" ht="24" customHeight="1">
      <c r="A5" s="76" t="s">
        <v>4</v>
      </c>
      <c r="B5" s="76" t="s">
        <v>5</v>
      </c>
      <c r="C5" s="76" t="s">
        <v>6</v>
      </c>
      <c r="D5" s="76" t="s">
        <v>5</v>
      </c>
    </row>
    <row r="6" spans="1:4" ht="17.25" customHeight="1">
      <c r="A6" s="77" t="s">
        <v>7</v>
      </c>
      <c r="B6" s="44">
        <v>18484149.399999999</v>
      </c>
      <c r="C6" s="77" t="s">
        <v>8</v>
      </c>
      <c r="D6" s="44"/>
    </row>
    <row r="7" spans="1:4" ht="17.25" customHeight="1">
      <c r="A7" s="77" t="s">
        <v>9</v>
      </c>
      <c r="B7" s="44"/>
      <c r="C7" s="77" t="s">
        <v>10</v>
      </c>
      <c r="D7" s="44"/>
    </row>
    <row r="8" spans="1:4" ht="17.25" customHeight="1">
      <c r="A8" s="77" t="s">
        <v>11</v>
      </c>
      <c r="B8" s="44"/>
      <c r="C8" s="86" t="s">
        <v>12</v>
      </c>
      <c r="D8" s="44"/>
    </row>
    <row r="9" spans="1:4" ht="17.25" customHeight="1">
      <c r="A9" s="77" t="s">
        <v>13</v>
      </c>
      <c r="B9" s="44">
        <v>1022200</v>
      </c>
      <c r="C9" s="86" t="s">
        <v>14</v>
      </c>
      <c r="D9" s="44"/>
    </row>
    <row r="10" spans="1:4" ht="17.25" customHeight="1">
      <c r="A10" s="77" t="s">
        <v>15</v>
      </c>
      <c r="B10" s="44"/>
      <c r="C10" s="86" t="s">
        <v>16</v>
      </c>
      <c r="D10" s="44">
        <v>15451065.6</v>
      </c>
    </row>
    <row r="11" spans="1:4" ht="17.25" customHeight="1">
      <c r="A11" s="77" t="s">
        <v>17</v>
      </c>
      <c r="B11" s="44"/>
      <c r="C11" s="86" t="s">
        <v>18</v>
      </c>
      <c r="D11" s="44"/>
    </row>
    <row r="12" spans="1:4" ht="17.25" customHeight="1">
      <c r="A12" s="77" t="s">
        <v>19</v>
      </c>
      <c r="B12" s="44"/>
      <c r="C12" s="20" t="s">
        <v>20</v>
      </c>
      <c r="D12" s="44"/>
    </row>
    <row r="13" spans="1:4" ht="17.25" customHeight="1">
      <c r="A13" s="77" t="s">
        <v>21</v>
      </c>
      <c r="B13" s="44"/>
      <c r="C13" s="20" t="s">
        <v>22</v>
      </c>
      <c r="D13" s="44">
        <v>1805596.32</v>
      </c>
    </row>
    <row r="14" spans="1:4" ht="17.25" customHeight="1">
      <c r="A14" s="77" t="s">
        <v>23</v>
      </c>
      <c r="B14" s="44"/>
      <c r="C14" s="20" t="s">
        <v>24</v>
      </c>
      <c r="D14" s="44">
        <v>1643465.24</v>
      </c>
    </row>
    <row r="15" spans="1:4" ht="17.25" customHeight="1">
      <c r="A15" s="77" t="s">
        <v>25</v>
      </c>
      <c r="B15" s="56"/>
      <c r="C15" s="20" t="s">
        <v>26</v>
      </c>
      <c r="D15" s="44"/>
    </row>
    <row r="16" spans="1:4" ht="17.25" customHeight="1">
      <c r="A16" s="72"/>
      <c r="B16" s="44"/>
      <c r="C16" s="20" t="s">
        <v>27</v>
      </c>
      <c r="D16" s="44"/>
    </row>
    <row r="17" spans="1:4" ht="17.25" customHeight="1">
      <c r="A17" s="78"/>
      <c r="B17" s="44"/>
      <c r="C17" s="20" t="s">
        <v>28</v>
      </c>
      <c r="D17" s="44"/>
    </row>
    <row r="18" spans="1:4" ht="17.25" customHeight="1">
      <c r="A18" s="78"/>
      <c r="B18" s="44"/>
      <c r="C18" s="20" t="s">
        <v>29</v>
      </c>
      <c r="D18" s="44"/>
    </row>
    <row r="19" spans="1:4" ht="17.25" customHeight="1">
      <c r="A19" s="78"/>
      <c r="B19" s="44"/>
      <c r="C19" s="20" t="s">
        <v>30</v>
      </c>
      <c r="D19" s="44"/>
    </row>
    <row r="20" spans="1:4" ht="17.25" customHeight="1">
      <c r="A20" s="78"/>
      <c r="B20" s="44"/>
      <c r="C20" s="20" t="s">
        <v>31</v>
      </c>
      <c r="D20" s="44"/>
    </row>
    <row r="21" spans="1:4" ht="17.25" customHeight="1">
      <c r="A21" s="78"/>
      <c r="B21" s="44"/>
      <c r="C21" s="20" t="s">
        <v>32</v>
      </c>
      <c r="D21" s="44"/>
    </row>
    <row r="22" spans="1:4" ht="17.25" customHeight="1">
      <c r="A22" s="78"/>
      <c r="B22" s="44"/>
      <c r="C22" s="20" t="s">
        <v>33</v>
      </c>
      <c r="D22" s="44"/>
    </row>
    <row r="23" spans="1:4" ht="17.25" customHeight="1">
      <c r="A23" s="78"/>
      <c r="B23" s="44"/>
      <c r="C23" s="20" t="s">
        <v>34</v>
      </c>
      <c r="D23" s="44"/>
    </row>
    <row r="24" spans="1:4" ht="17.25" customHeight="1">
      <c r="A24" s="78"/>
      <c r="B24" s="44"/>
      <c r="C24" s="20" t="s">
        <v>35</v>
      </c>
      <c r="D24" s="44">
        <v>1354197.24</v>
      </c>
    </row>
    <row r="25" spans="1:4" ht="17.25" customHeight="1">
      <c r="A25" s="78"/>
      <c r="B25" s="44"/>
      <c r="C25" s="20" t="s">
        <v>36</v>
      </c>
      <c r="D25" s="44"/>
    </row>
    <row r="26" spans="1:4" ht="17.25" customHeight="1">
      <c r="A26" s="78"/>
      <c r="B26" s="44"/>
      <c r="C26" s="72" t="s">
        <v>37</v>
      </c>
      <c r="D26" s="44"/>
    </row>
    <row r="27" spans="1:4" ht="17.25" customHeight="1">
      <c r="A27" s="78"/>
      <c r="B27" s="44"/>
      <c r="C27" s="20" t="s">
        <v>38</v>
      </c>
      <c r="D27" s="44"/>
    </row>
    <row r="28" spans="1:4" ht="16.5" customHeight="1">
      <c r="A28" s="78"/>
      <c r="B28" s="44"/>
      <c r="C28" s="20" t="s">
        <v>39</v>
      </c>
      <c r="D28" s="44"/>
    </row>
    <row r="29" spans="1:4" ht="16.5" customHeight="1">
      <c r="A29" s="78"/>
      <c r="B29" s="44"/>
      <c r="C29" s="72" t="s">
        <v>40</v>
      </c>
      <c r="D29" s="44"/>
    </row>
    <row r="30" spans="1:4" ht="17.25" customHeight="1">
      <c r="A30" s="78"/>
      <c r="B30" s="44"/>
      <c r="C30" s="72" t="s">
        <v>41</v>
      </c>
      <c r="D30" s="44"/>
    </row>
    <row r="31" spans="1:4" ht="17.25" customHeight="1">
      <c r="A31" s="78"/>
      <c r="B31" s="44"/>
      <c r="C31" s="20" t="s">
        <v>42</v>
      </c>
      <c r="D31" s="44"/>
    </row>
    <row r="32" spans="1:4" ht="16.5" customHeight="1">
      <c r="A32" s="78" t="s">
        <v>43</v>
      </c>
      <c r="B32" s="44">
        <v>19506349.399999999</v>
      </c>
      <c r="C32" s="78" t="s">
        <v>44</v>
      </c>
      <c r="D32" s="44">
        <v>20254324.399999999</v>
      </c>
    </row>
    <row r="33" spans="1:4" ht="16.5" customHeight="1">
      <c r="A33" s="72" t="s">
        <v>45</v>
      </c>
      <c r="B33" s="44">
        <v>747975</v>
      </c>
      <c r="C33" s="72" t="s">
        <v>46</v>
      </c>
      <c r="D33" s="44"/>
    </row>
    <row r="34" spans="1:4" ht="16.5" customHeight="1">
      <c r="A34" s="20" t="s">
        <v>47</v>
      </c>
      <c r="B34" s="56">
        <v>747975</v>
      </c>
      <c r="C34" s="20" t="s">
        <v>47</v>
      </c>
      <c r="D34" s="56"/>
    </row>
    <row r="35" spans="1:4" ht="16.5" customHeight="1">
      <c r="A35" s="20" t="s">
        <v>48</v>
      </c>
      <c r="B35" s="56"/>
      <c r="C35" s="20" t="s">
        <v>49</v>
      </c>
      <c r="D35" s="56"/>
    </row>
    <row r="36" spans="1:4" ht="16.5" customHeight="1">
      <c r="A36" s="79" t="s">
        <v>50</v>
      </c>
      <c r="B36" s="44">
        <v>20254324.399999999</v>
      </c>
      <c r="C36" s="79" t="s">
        <v>51</v>
      </c>
      <c r="D36" s="44">
        <v>20254324.399999999</v>
      </c>
    </row>
  </sheetData>
  <mergeCells count="4">
    <mergeCell ref="A2:D2"/>
    <mergeCell ref="A3:B3"/>
    <mergeCell ref="A4:B4"/>
    <mergeCell ref="C4:D4"/>
  </mergeCells>
  <phoneticPr fontId="16"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Right="0"/>
  </sheetPr>
  <dimension ref="A1:S36"/>
  <sheetViews>
    <sheetView showZeros="0" topLeftCell="A3" zoomScale="130" zoomScaleNormal="130" workbookViewId="0">
      <selection activeCell="A14" sqref="A14"/>
    </sheetView>
  </sheetViews>
  <sheetFormatPr defaultColWidth="9.1796875" defaultRowHeight="14.25" customHeight="1"/>
  <cols>
    <col min="1" max="1" width="32.1796875" customWidth="1"/>
    <col min="2" max="2" width="20.7265625" customWidth="1"/>
    <col min="3" max="3" width="32.1796875" customWidth="1"/>
    <col min="4" max="4" width="27.7265625" customWidth="1"/>
    <col min="5" max="6" width="36.7265625" customWidth="1"/>
  </cols>
  <sheetData>
    <row r="1" spans="1:19" ht="12" customHeight="1">
      <c r="A1" s="61">
        <v>1</v>
      </c>
      <c r="B1" s="62">
        <v>0</v>
      </c>
      <c r="C1" s="61">
        <v>1</v>
      </c>
      <c r="D1" s="63"/>
      <c r="E1" s="63"/>
      <c r="F1" s="57" t="s">
        <v>327</v>
      </c>
    </row>
    <row r="2" spans="1:19" ht="42" customHeight="1">
      <c r="A2" s="176" t="str">
        <f>"2026"&amp;"年部门政府性基金预算支出预算表"</f>
        <v>2026年部门政府性基金预算支出预算表</v>
      </c>
      <c r="B2" s="176" t="s">
        <v>328</v>
      </c>
      <c r="C2" s="177"/>
      <c r="D2" s="133"/>
      <c r="E2" s="133"/>
      <c r="F2" s="133"/>
    </row>
    <row r="3" spans="1:19" ht="13.5" customHeight="1">
      <c r="A3" s="147" t="str">
        <f>"单位名称："&amp;"寻甸回族彝族自治县第三中学"</f>
        <v>单位名称：寻甸回族彝族自治县第三中学</v>
      </c>
      <c r="B3" s="147" t="s">
        <v>329</v>
      </c>
      <c r="C3" s="178"/>
      <c r="D3" s="63"/>
      <c r="E3" s="63"/>
      <c r="F3" s="57" t="s">
        <v>1</v>
      </c>
    </row>
    <row r="4" spans="1:19" ht="19.5" customHeight="1">
      <c r="A4" s="141" t="s">
        <v>180</v>
      </c>
      <c r="B4" s="182" t="s">
        <v>72</v>
      </c>
      <c r="C4" s="141" t="s">
        <v>73</v>
      </c>
      <c r="D4" s="153" t="s">
        <v>330</v>
      </c>
      <c r="E4" s="137"/>
      <c r="F4" s="138"/>
    </row>
    <row r="5" spans="1:19" ht="18.75" customHeight="1">
      <c r="A5" s="166"/>
      <c r="B5" s="183"/>
      <c r="C5" s="166"/>
      <c r="D5" s="8" t="s">
        <v>55</v>
      </c>
      <c r="E5" s="7" t="s">
        <v>75</v>
      </c>
      <c r="F5" s="8" t="s">
        <v>76</v>
      </c>
    </row>
    <row r="6" spans="1:19" ht="18.75" customHeight="1">
      <c r="A6" s="35">
        <v>1</v>
      </c>
      <c r="B6" s="64" t="s">
        <v>83</v>
      </c>
      <c r="C6" s="35">
        <v>3</v>
      </c>
      <c r="D6" s="65">
        <v>4</v>
      </c>
      <c r="E6" s="65">
        <v>5</v>
      </c>
      <c r="F6" s="65">
        <v>6</v>
      </c>
    </row>
    <row r="7" spans="1:19" ht="21" customHeight="1">
      <c r="A7" s="11"/>
      <c r="B7" s="11"/>
      <c r="C7" s="11"/>
      <c r="D7" s="44"/>
      <c r="E7" s="44"/>
      <c r="F7" s="44"/>
    </row>
    <row r="8" spans="1:19" ht="21" customHeight="1">
      <c r="A8" s="11"/>
      <c r="B8" s="11"/>
      <c r="C8" s="11"/>
      <c r="D8" s="44"/>
      <c r="E8" s="44"/>
      <c r="F8" s="44"/>
    </row>
    <row r="9" spans="1:19" ht="18.75" customHeight="1">
      <c r="A9" s="106" t="s">
        <v>169</v>
      </c>
      <c r="B9" s="106" t="s">
        <v>169</v>
      </c>
      <c r="C9" s="179" t="s">
        <v>169</v>
      </c>
      <c r="D9" s="44"/>
      <c r="E9" s="44"/>
      <c r="F9" s="44"/>
    </row>
    <row r="10" spans="1:19" ht="21" customHeight="1">
      <c r="A10" s="90" t="s">
        <v>331</v>
      </c>
      <c r="B10" s="147"/>
      <c r="C10" s="147"/>
      <c r="D10" s="90"/>
      <c r="E10" s="90"/>
      <c r="F10" s="90"/>
      <c r="G10" s="180"/>
      <c r="H10" s="181"/>
      <c r="I10" s="181"/>
      <c r="J10" s="181"/>
      <c r="K10" s="181"/>
      <c r="L10" s="181"/>
      <c r="M10" s="181"/>
      <c r="N10" s="181"/>
      <c r="O10" s="181"/>
      <c r="P10" s="181"/>
      <c r="Q10" s="181"/>
      <c r="R10" s="181"/>
      <c r="S10" s="181"/>
    </row>
    <row r="36" spans="2:2" ht="14.25" customHeight="1">
      <c r="B36">
        <v>20254324.399999999</v>
      </c>
    </row>
  </sheetData>
  <mergeCells count="8">
    <mergeCell ref="A2:F2"/>
    <mergeCell ref="A3:C3"/>
    <mergeCell ref="D4:F4"/>
    <mergeCell ref="A9:C9"/>
    <mergeCell ref="A10:S10"/>
    <mergeCell ref="A4:A5"/>
    <mergeCell ref="B4:B5"/>
    <mergeCell ref="C4:C5"/>
  </mergeCells>
  <phoneticPr fontId="16"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Right="0"/>
  </sheetPr>
  <dimension ref="A1:S36"/>
  <sheetViews>
    <sheetView showZeros="0" topLeftCell="A3" zoomScale="130" zoomScaleNormal="130" workbookViewId="0">
      <selection activeCell="A11" sqref="A11:S11"/>
    </sheetView>
  </sheetViews>
  <sheetFormatPr defaultColWidth="9.1796875" defaultRowHeight="14.25" customHeight="1"/>
  <cols>
    <col min="1" max="2" width="32.54296875" customWidth="1"/>
    <col min="3" max="3" width="41.1796875" customWidth="1"/>
    <col min="4" max="4" width="21.7265625" customWidth="1"/>
    <col min="5" max="5" width="35.26953125" customWidth="1"/>
    <col min="6" max="6" width="7.7265625" customWidth="1"/>
    <col min="7" max="7" width="11.1796875" customWidth="1"/>
    <col min="8" max="8" width="13.26953125" customWidth="1"/>
    <col min="9" max="18" width="20" customWidth="1"/>
    <col min="19" max="19" width="19.81640625" customWidth="1"/>
  </cols>
  <sheetData>
    <row r="1" spans="1:19" ht="15.75" customHeight="1">
      <c r="B1" s="45"/>
      <c r="C1" s="45"/>
      <c r="R1" s="2"/>
      <c r="S1" s="2" t="s">
        <v>332</v>
      </c>
    </row>
    <row r="2" spans="1:19" ht="41.25" customHeight="1">
      <c r="A2" s="184" t="str">
        <f>"2026"&amp;"年部门政府采购预算表"</f>
        <v>2026年部门政府采购预算表</v>
      </c>
      <c r="B2" s="145"/>
      <c r="C2" s="145"/>
      <c r="D2" s="146"/>
      <c r="E2" s="146"/>
      <c r="F2" s="146"/>
      <c r="G2" s="146"/>
      <c r="H2" s="146"/>
      <c r="I2" s="146"/>
      <c r="J2" s="146"/>
      <c r="K2" s="146"/>
      <c r="L2" s="146"/>
      <c r="M2" s="145"/>
      <c r="N2" s="146"/>
      <c r="O2" s="146"/>
      <c r="P2" s="145"/>
      <c r="Q2" s="146"/>
      <c r="R2" s="145"/>
      <c r="S2" s="145"/>
    </row>
    <row r="3" spans="1:19" ht="18.75" customHeight="1">
      <c r="A3" s="90" t="str">
        <f>"单位名称："&amp;"寻甸回族彝族自治县第三中学"</f>
        <v>单位名称：寻甸回族彝族自治县第三中学</v>
      </c>
      <c r="B3" s="185"/>
      <c r="C3" s="185"/>
      <c r="D3" s="186"/>
      <c r="E3" s="186"/>
      <c r="F3" s="186"/>
      <c r="G3" s="186"/>
      <c r="H3" s="186"/>
      <c r="I3" s="4"/>
      <c r="J3" s="4"/>
      <c r="K3" s="4"/>
      <c r="L3" s="4"/>
      <c r="R3" s="5"/>
      <c r="S3" s="57" t="s">
        <v>1</v>
      </c>
    </row>
    <row r="4" spans="1:19" ht="15.75" customHeight="1">
      <c r="A4" s="168" t="s">
        <v>179</v>
      </c>
      <c r="B4" s="195" t="s">
        <v>180</v>
      </c>
      <c r="C4" s="195" t="s">
        <v>333</v>
      </c>
      <c r="D4" s="197" t="s">
        <v>334</v>
      </c>
      <c r="E4" s="197" t="s">
        <v>335</v>
      </c>
      <c r="F4" s="197" t="s">
        <v>336</v>
      </c>
      <c r="G4" s="197" t="s">
        <v>337</v>
      </c>
      <c r="H4" s="197" t="s">
        <v>338</v>
      </c>
      <c r="I4" s="187" t="s">
        <v>187</v>
      </c>
      <c r="J4" s="187"/>
      <c r="K4" s="187"/>
      <c r="L4" s="187"/>
      <c r="M4" s="151"/>
      <c r="N4" s="187"/>
      <c r="O4" s="187"/>
      <c r="P4" s="150"/>
      <c r="Q4" s="187"/>
      <c r="R4" s="151"/>
      <c r="S4" s="152"/>
    </row>
    <row r="5" spans="1:19" ht="17.25" customHeight="1">
      <c r="A5" s="170"/>
      <c r="B5" s="196"/>
      <c r="C5" s="196"/>
      <c r="D5" s="198"/>
      <c r="E5" s="198"/>
      <c r="F5" s="198"/>
      <c r="G5" s="198"/>
      <c r="H5" s="198"/>
      <c r="I5" s="198" t="s">
        <v>55</v>
      </c>
      <c r="J5" s="198" t="s">
        <v>58</v>
      </c>
      <c r="K5" s="198" t="s">
        <v>339</v>
      </c>
      <c r="L5" s="198" t="s">
        <v>340</v>
      </c>
      <c r="M5" s="200" t="s">
        <v>341</v>
      </c>
      <c r="N5" s="188" t="s">
        <v>342</v>
      </c>
      <c r="O5" s="188"/>
      <c r="P5" s="189"/>
      <c r="Q5" s="188"/>
      <c r="R5" s="190"/>
      <c r="S5" s="191"/>
    </row>
    <row r="6" spans="1:19" ht="54" customHeight="1">
      <c r="A6" s="169"/>
      <c r="B6" s="191"/>
      <c r="C6" s="191"/>
      <c r="D6" s="199"/>
      <c r="E6" s="199"/>
      <c r="F6" s="199"/>
      <c r="G6" s="199"/>
      <c r="H6" s="199"/>
      <c r="I6" s="199"/>
      <c r="J6" s="199" t="s">
        <v>57</v>
      </c>
      <c r="K6" s="199"/>
      <c r="L6" s="199"/>
      <c r="M6" s="201"/>
      <c r="N6" s="51" t="s">
        <v>57</v>
      </c>
      <c r="O6" s="51" t="s">
        <v>64</v>
      </c>
      <c r="P6" s="50" t="s">
        <v>65</v>
      </c>
      <c r="Q6" s="51" t="s">
        <v>66</v>
      </c>
      <c r="R6" s="52" t="s">
        <v>67</v>
      </c>
      <c r="S6" s="50" t="s">
        <v>68</v>
      </c>
    </row>
    <row r="7" spans="1:19" ht="18" customHeight="1">
      <c r="A7" s="58">
        <v>1</v>
      </c>
      <c r="B7" s="58" t="s">
        <v>83</v>
      </c>
      <c r="C7" s="59">
        <v>3</v>
      </c>
      <c r="D7" s="59">
        <v>4</v>
      </c>
      <c r="E7" s="58">
        <v>5</v>
      </c>
      <c r="F7" s="58">
        <v>6</v>
      </c>
      <c r="G7" s="58">
        <v>7</v>
      </c>
      <c r="H7" s="58">
        <v>8</v>
      </c>
      <c r="I7" s="58">
        <v>9</v>
      </c>
      <c r="J7" s="58">
        <v>10</v>
      </c>
      <c r="K7" s="58">
        <v>11</v>
      </c>
      <c r="L7" s="58">
        <v>12</v>
      </c>
      <c r="M7" s="58">
        <v>13</v>
      </c>
      <c r="N7" s="58">
        <v>14</v>
      </c>
      <c r="O7" s="58">
        <v>15</v>
      </c>
      <c r="P7" s="58">
        <v>16</v>
      </c>
      <c r="Q7" s="58">
        <v>17</v>
      </c>
      <c r="R7" s="58">
        <v>18</v>
      </c>
      <c r="S7" s="58">
        <v>19</v>
      </c>
    </row>
    <row r="8" spans="1:19" ht="21" customHeight="1">
      <c r="A8" s="53"/>
      <c r="B8" s="54"/>
      <c r="C8" s="54"/>
      <c r="D8" s="55"/>
      <c r="E8" s="55"/>
      <c r="F8" s="55"/>
      <c r="G8" s="60"/>
      <c r="H8" s="44"/>
      <c r="I8" s="44"/>
      <c r="J8" s="44"/>
      <c r="K8" s="44"/>
      <c r="L8" s="44"/>
      <c r="M8" s="44"/>
      <c r="N8" s="44"/>
      <c r="O8" s="44"/>
      <c r="P8" s="56"/>
      <c r="Q8" s="56"/>
      <c r="R8" s="44"/>
      <c r="S8" s="44"/>
    </row>
    <row r="9" spans="1:19" ht="21" customHeight="1">
      <c r="A9" s="192" t="s">
        <v>169</v>
      </c>
      <c r="B9" s="193"/>
      <c r="C9" s="193"/>
      <c r="D9" s="194"/>
      <c r="E9" s="194"/>
      <c r="F9" s="194"/>
      <c r="G9" s="118"/>
      <c r="H9" s="44"/>
      <c r="I9" s="44"/>
      <c r="J9" s="44"/>
      <c r="K9" s="44"/>
      <c r="L9" s="44"/>
      <c r="M9" s="44"/>
      <c r="N9" s="44"/>
      <c r="O9" s="44"/>
      <c r="P9" s="56"/>
      <c r="Q9" s="56"/>
      <c r="R9" s="44"/>
      <c r="S9" s="44"/>
    </row>
    <row r="10" spans="1:19" ht="21" customHeight="1">
      <c r="A10" s="90" t="s">
        <v>343</v>
      </c>
      <c r="B10" s="147"/>
      <c r="C10" s="147"/>
      <c r="D10" s="90"/>
      <c r="E10" s="90"/>
      <c r="F10" s="90"/>
      <c r="G10" s="180"/>
      <c r="H10" s="181"/>
      <c r="I10" s="181"/>
      <c r="J10" s="181"/>
      <c r="K10" s="181"/>
      <c r="L10" s="181"/>
      <c r="M10" s="181"/>
      <c r="N10" s="181"/>
      <c r="O10" s="181"/>
      <c r="P10" s="181"/>
      <c r="Q10" s="181"/>
      <c r="R10" s="181"/>
      <c r="S10" s="181"/>
    </row>
    <row r="11" spans="1:19" ht="21" customHeight="1">
      <c r="A11" s="90" t="s">
        <v>344</v>
      </c>
      <c r="B11" s="147"/>
      <c r="C11" s="147"/>
      <c r="D11" s="90"/>
      <c r="E11" s="90"/>
      <c r="F11" s="90"/>
      <c r="G11" s="180"/>
      <c r="H11" s="181"/>
      <c r="I11" s="181"/>
      <c r="J11" s="181"/>
      <c r="K11" s="181"/>
      <c r="L11" s="181"/>
      <c r="M11" s="181"/>
      <c r="N11" s="181"/>
      <c r="O11" s="181"/>
      <c r="P11" s="181"/>
      <c r="Q11" s="181"/>
      <c r="R11" s="181"/>
      <c r="S11" s="181"/>
    </row>
    <row r="36" spans="2:2" ht="14.25" customHeight="1">
      <c r="B36">
        <v>20254324.399999999</v>
      </c>
    </row>
  </sheetData>
  <mergeCells count="20">
    <mergeCell ref="A10:S10"/>
    <mergeCell ref="A11:S11"/>
    <mergeCell ref="A4:A6"/>
    <mergeCell ref="B4:B6"/>
    <mergeCell ref="C4:C6"/>
    <mergeCell ref="D4:D6"/>
    <mergeCell ref="E4:E6"/>
    <mergeCell ref="F4:F6"/>
    <mergeCell ref="G4:G6"/>
    <mergeCell ref="H4:H6"/>
    <mergeCell ref="I5:I6"/>
    <mergeCell ref="J5:J6"/>
    <mergeCell ref="K5:K6"/>
    <mergeCell ref="L5:L6"/>
    <mergeCell ref="M5:M6"/>
    <mergeCell ref="A2:S2"/>
    <mergeCell ref="A3:H3"/>
    <mergeCell ref="I4:S4"/>
    <mergeCell ref="N5:S5"/>
    <mergeCell ref="A9:G9"/>
  </mergeCells>
  <phoneticPr fontId="16"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outlinePr summaryRight="0"/>
  </sheetPr>
  <dimension ref="A1:T36"/>
  <sheetViews>
    <sheetView showZeros="0" topLeftCell="A7" zoomScale="115" zoomScaleNormal="115" workbookViewId="0">
      <selection activeCell="A10" sqref="A10"/>
    </sheetView>
  </sheetViews>
  <sheetFormatPr defaultColWidth="9.1796875" defaultRowHeight="14.25" customHeight="1"/>
  <cols>
    <col min="1" max="5" width="39.1796875" customWidth="1"/>
    <col min="6" max="6" width="27.54296875" customWidth="1"/>
    <col min="7" max="7" width="28.54296875" customWidth="1"/>
    <col min="8" max="8" width="28.1796875" customWidth="1"/>
    <col min="9" max="9" width="39.1796875" customWidth="1"/>
    <col min="10" max="18" width="20.36328125" customWidth="1"/>
    <col min="19" max="20" width="20.26953125" customWidth="1"/>
  </cols>
  <sheetData>
    <row r="1" spans="1:20" ht="16.5" customHeight="1">
      <c r="A1" s="40"/>
      <c r="B1" s="45"/>
      <c r="C1" s="45"/>
      <c r="D1" s="45"/>
      <c r="E1" s="45"/>
      <c r="F1" s="45"/>
      <c r="G1" s="45"/>
      <c r="H1" s="40"/>
      <c r="I1" s="40"/>
      <c r="J1" s="40"/>
      <c r="K1" s="40"/>
      <c r="L1" s="40"/>
      <c r="M1" s="40"/>
      <c r="N1" s="46"/>
      <c r="O1" s="40"/>
      <c r="P1" s="40"/>
      <c r="Q1" s="45"/>
      <c r="R1" s="40"/>
      <c r="S1" s="47"/>
      <c r="T1" s="47" t="s">
        <v>345</v>
      </c>
    </row>
    <row r="2" spans="1:20" ht="41.25" customHeight="1">
      <c r="A2" s="184" t="str">
        <f>"2026"&amp;"年部门政府购买服务预算表"</f>
        <v>2026年部门政府购买服务预算表</v>
      </c>
      <c r="B2" s="145"/>
      <c r="C2" s="145"/>
      <c r="D2" s="145"/>
      <c r="E2" s="145"/>
      <c r="F2" s="145"/>
      <c r="G2" s="145"/>
      <c r="H2" s="202"/>
      <c r="I2" s="202"/>
      <c r="J2" s="202"/>
      <c r="K2" s="202"/>
      <c r="L2" s="202"/>
      <c r="M2" s="202"/>
      <c r="N2" s="203"/>
      <c r="O2" s="202"/>
      <c r="P2" s="202"/>
      <c r="Q2" s="145"/>
      <c r="R2" s="202"/>
      <c r="S2" s="203"/>
      <c r="T2" s="145"/>
    </row>
    <row r="3" spans="1:20" ht="22.5" customHeight="1">
      <c r="A3" s="204" t="str">
        <f>"单位名称："&amp;"寻甸回族彝族自治县第三中学"</f>
        <v>单位名称：寻甸回族彝族自治县第三中学</v>
      </c>
      <c r="B3" s="185"/>
      <c r="C3" s="185"/>
      <c r="D3" s="185"/>
      <c r="E3" s="185"/>
      <c r="F3" s="185"/>
      <c r="G3" s="185"/>
      <c r="H3" s="205"/>
      <c r="I3" s="205"/>
      <c r="J3" s="39"/>
      <c r="K3" s="39"/>
      <c r="L3" s="39"/>
      <c r="M3" s="39"/>
      <c r="N3" s="46"/>
      <c r="O3" s="40"/>
      <c r="P3" s="40"/>
      <c r="Q3" s="45"/>
      <c r="R3" s="40"/>
      <c r="S3" s="49"/>
      <c r="T3" s="47" t="s">
        <v>1</v>
      </c>
    </row>
    <row r="4" spans="1:20" ht="24" customHeight="1">
      <c r="A4" s="168" t="s">
        <v>179</v>
      </c>
      <c r="B4" s="195" t="s">
        <v>180</v>
      </c>
      <c r="C4" s="195" t="s">
        <v>333</v>
      </c>
      <c r="D4" s="195" t="s">
        <v>346</v>
      </c>
      <c r="E4" s="195" t="s">
        <v>347</v>
      </c>
      <c r="F4" s="195" t="s">
        <v>348</v>
      </c>
      <c r="G4" s="195" t="s">
        <v>349</v>
      </c>
      <c r="H4" s="197" t="s">
        <v>350</v>
      </c>
      <c r="I4" s="197" t="s">
        <v>351</v>
      </c>
      <c r="J4" s="187" t="s">
        <v>187</v>
      </c>
      <c r="K4" s="187"/>
      <c r="L4" s="187"/>
      <c r="M4" s="187"/>
      <c r="N4" s="151"/>
      <c r="O4" s="187"/>
      <c r="P4" s="187"/>
      <c r="Q4" s="150"/>
      <c r="R4" s="187"/>
      <c r="S4" s="151"/>
      <c r="T4" s="152"/>
    </row>
    <row r="5" spans="1:20" ht="24" customHeight="1">
      <c r="A5" s="170"/>
      <c r="B5" s="196"/>
      <c r="C5" s="196"/>
      <c r="D5" s="196"/>
      <c r="E5" s="196"/>
      <c r="F5" s="196"/>
      <c r="G5" s="196"/>
      <c r="H5" s="198"/>
      <c r="I5" s="198"/>
      <c r="J5" s="198" t="s">
        <v>55</v>
      </c>
      <c r="K5" s="198" t="s">
        <v>58</v>
      </c>
      <c r="L5" s="198" t="s">
        <v>339</v>
      </c>
      <c r="M5" s="198" t="s">
        <v>340</v>
      </c>
      <c r="N5" s="200" t="s">
        <v>341</v>
      </c>
      <c r="O5" s="188" t="s">
        <v>342</v>
      </c>
      <c r="P5" s="188"/>
      <c r="Q5" s="189"/>
      <c r="R5" s="188"/>
      <c r="S5" s="190"/>
      <c r="T5" s="191"/>
    </row>
    <row r="6" spans="1:20" ht="54" customHeight="1">
      <c r="A6" s="169"/>
      <c r="B6" s="191"/>
      <c r="C6" s="191"/>
      <c r="D6" s="191"/>
      <c r="E6" s="191"/>
      <c r="F6" s="191"/>
      <c r="G6" s="191"/>
      <c r="H6" s="199"/>
      <c r="I6" s="199"/>
      <c r="J6" s="199"/>
      <c r="K6" s="199" t="s">
        <v>57</v>
      </c>
      <c r="L6" s="199"/>
      <c r="M6" s="199"/>
      <c r="N6" s="201"/>
      <c r="O6" s="51" t="s">
        <v>57</v>
      </c>
      <c r="P6" s="51" t="s">
        <v>64</v>
      </c>
      <c r="Q6" s="50" t="s">
        <v>65</v>
      </c>
      <c r="R6" s="51" t="s">
        <v>66</v>
      </c>
      <c r="S6" s="52" t="s">
        <v>67</v>
      </c>
      <c r="T6" s="50" t="s">
        <v>68</v>
      </c>
    </row>
    <row r="7" spans="1:20" ht="17.25" customHeight="1">
      <c r="A7" s="9">
        <v>1</v>
      </c>
      <c r="B7" s="50">
        <v>2</v>
      </c>
      <c r="C7" s="9">
        <v>3</v>
      </c>
      <c r="D7" s="9">
        <v>4</v>
      </c>
      <c r="E7" s="50">
        <v>5</v>
      </c>
      <c r="F7" s="9">
        <v>6</v>
      </c>
      <c r="G7" s="9">
        <v>7</v>
      </c>
      <c r="H7" s="50">
        <v>8</v>
      </c>
      <c r="I7" s="9">
        <v>9</v>
      </c>
      <c r="J7" s="9">
        <v>10</v>
      </c>
      <c r="K7" s="50">
        <v>11</v>
      </c>
      <c r="L7" s="9">
        <v>12</v>
      </c>
      <c r="M7" s="9">
        <v>13</v>
      </c>
      <c r="N7" s="50">
        <v>14</v>
      </c>
      <c r="O7" s="9">
        <v>15</v>
      </c>
      <c r="P7" s="9">
        <v>16</v>
      </c>
      <c r="Q7" s="50">
        <v>17</v>
      </c>
      <c r="R7" s="9">
        <v>18</v>
      </c>
      <c r="S7" s="9">
        <v>19</v>
      </c>
      <c r="T7" s="9">
        <v>20</v>
      </c>
    </row>
    <row r="8" spans="1:20" ht="21" customHeight="1">
      <c r="A8" s="53"/>
      <c r="B8" s="54"/>
      <c r="C8" s="54"/>
      <c r="D8" s="54"/>
      <c r="E8" s="54"/>
      <c r="F8" s="54"/>
      <c r="G8" s="54"/>
      <c r="H8" s="55"/>
      <c r="I8" s="55"/>
      <c r="J8" s="44"/>
      <c r="K8" s="44"/>
      <c r="L8" s="44"/>
      <c r="M8" s="44"/>
      <c r="N8" s="44"/>
      <c r="O8" s="44"/>
      <c r="P8" s="44"/>
      <c r="Q8" s="56"/>
      <c r="R8" s="56"/>
      <c r="S8" s="44"/>
      <c r="T8" s="44"/>
    </row>
    <row r="9" spans="1:20" ht="21" customHeight="1">
      <c r="A9" s="192" t="s">
        <v>169</v>
      </c>
      <c r="B9" s="193"/>
      <c r="C9" s="193"/>
      <c r="D9" s="193"/>
      <c r="E9" s="193"/>
      <c r="F9" s="193"/>
      <c r="G9" s="193"/>
      <c r="H9" s="194"/>
      <c r="I9" s="117"/>
      <c r="J9" s="44"/>
      <c r="K9" s="44"/>
      <c r="L9" s="44"/>
      <c r="M9" s="44"/>
      <c r="N9" s="44"/>
      <c r="O9" s="44"/>
      <c r="P9" s="44"/>
      <c r="Q9" s="56"/>
      <c r="R9" s="56"/>
      <c r="S9" s="44"/>
      <c r="T9" s="44"/>
    </row>
    <row r="10" spans="1:20" ht="14.25" customHeight="1">
      <c r="A10" t="s">
        <v>352</v>
      </c>
    </row>
    <row r="36" spans="2:2" ht="14.25" customHeight="1">
      <c r="B36">
        <v>20254324.399999999</v>
      </c>
    </row>
  </sheetData>
  <mergeCells count="19">
    <mergeCell ref="L5:L6"/>
    <mergeCell ref="M5:M6"/>
    <mergeCell ref="N5:N6"/>
    <mergeCell ref="A2:T2"/>
    <mergeCell ref="A3:I3"/>
    <mergeCell ref="J4:T4"/>
    <mergeCell ref="O5:T5"/>
    <mergeCell ref="J5:J6"/>
    <mergeCell ref="K5:K6"/>
    <mergeCell ref="A9:I9"/>
    <mergeCell ref="A4:A6"/>
    <mergeCell ref="B4:B6"/>
    <mergeCell ref="C4:C6"/>
    <mergeCell ref="D4:D6"/>
    <mergeCell ref="E4:E6"/>
    <mergeCell ref="F4:F6"/>
    <mergeCell ref="G4:G6"/>
    <mergeCell ref="H4:H6"/>
    <mergeCell ref="I4:I6"/>
  </mergeCells>
  <phoneticPr fontId="16"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Right="0"/>
  </sheetPr>
  <dimension ref="A1:X36"/>
  <sheetViews>
    <sheetView showZeros="0" topLeftCell="B5" zoomScaleNormal="100" workbookViewId="0">
      <selection activeCell="C15" sqref="C15"/>
    </sheetView>
  </sheetViews>
  <sheetFormatPr defaultColWidth="9.1796875" defaultRowHeight="14.25" customHeight="1"/>
  <cols>
    <col min="1" max="1" width="37.7265625" customWidth="1"/>
    <col min="2" max="24" width="20" customWidth="1"/>
  </cols>
  <sheetData>
    <row r="1" spans="1:24" ht="17.25" customHeight="1">
      <c r="D1" s="38"/>
      <c r="W1" s="2"/>
      <c r="X1" s="2" t="s">
        <v>353</v>
      </c>
    </row>
    <row r="2" spans="1:24" ht="41.25" customHeight="1">
      <c r="A2" s="184" t="str">
        <f>"2026"&amp;"年对下转移支付预算表"</f>
        <v>2026年对下转移支付预算表</v>
      </c>
      <c r="B2" s="146"/>
      <c r="C2" s="146"/>
      <c r="D2" s="146"/>
      <c r="E2" s="146"/>
      <c r="F2" s="146"/>
      <c r="G2" s="146"/>
      <c r="H2" s="146"/>
      <c r="I2" s="146"/>
      <c r="J2" s="146"/>
      <c r="K2" s="146"/>
      <c r="L2" s="146"/>
      <c r="M2" s="146"/>
      <c r="N2" s="146"/>
      <c r="O2" s="146"/>
      <c r="P2" s="146"/>
      <c r="Q2" s="146"/>
      <c r="R2" s="146"/>
      <c r="S2" s="146"/>
      <c r="T2" s="146"/>
      <c r="U2" s="146"/>
      <c r="V2" s="146"/>
      <c r="W2" s="145"/>
      <c r="X2" s="145"/>
    </row>
    <row r="3" spans="1:24" ht="18" customHeight="1">
      <c r="A3" s="204" t="str">
        <f>"单位名称："&amp;"寻甸回族彝族自治县第三中学"</f>
        <v>单位名称：寻甸回族彝族自治县第三中学</v>
      </c>
      <c r="B3" s="205"/>
      <c r="C3" s="205"/>
      <c r="D3" s="206"/>
      <c r="E3" s="207"/>
      <c r="F3" s="207"/>
      <c r="G3" s="207"/>
      <c r="H3" s="207"/>
      <c r="I3" s="207"/>
      <c r="W3" s="5"/>
      <c r="X3" s="5" t="s">
        <v>1</v>
      </c>
    </row>
    <row r="4" spans="1:24" ht="19.5" customHeight="1">
      <c r="A4" s="167" t="s">
        <v>354</v>
      </c>
      <c r="B4" s="153" t="s">
        <v>187</v>
      </c>
      <c r="C4" s="137"/>
      <c r="D4" s="137"/>
      <c r="E4" s="153" t="s">
        <v>355</v>
      </c>
      <c r="F4" s="137"/>
      <c r="G4" s="137"/>
      <c r="H4" s="137"/>
      <c r="I4" s="137"/>
      <c r="J4" s="137"/>
      <c r="K4" s="137"/>
      <c r="L4" s="137"/>
      <c r="M4" s="137"/>
      <c r="N4" s="137"/>
      <c r="O4" s="137"/>
      <c r="P4" s="137"/>
      <c r="Q4" s="137"/>
      <c r="R4" s="137"/>
      <c r="S4" s="137"/>
      <c r="T4" s="137"/>
      <c r="U4" s="137"/>
      <c r="V4" s="137"/>
      <c r="W4" s="150"/>
      <c r="X4" s="152"/>
    </row>
    <row r="5" spans="1:24" ht="40.5" customHeight="1">
      <c r="A5" s="142"/>
      <c r="B5" s="15" t="s">
        <v>55</v>
      </c>
      <c r="C5" s="6" t="s">
        <v>58</v>
      </c>
      <c r="D5" s="41" t="s">
        <v>339</v>
      </c>
      <c r="E5" s="25" t="s">
        <v>356</v>
      </c>
      <c r="F5" s="25" t="s">
        <v>357</v>
      </c>
      <c r="G5" s="25" t="s">
        <v>358</v>
      </c>
      <c r="H5" s="25" t="s">
        <v>359</v>
      </c>
      <c r="I5" s="25" t="s">
        <v>360</v>
      </c>
      <c r="J5" s="25" t="s">
        <v>361</v>
      </c>
      <c r="K5" s="25" t="s">
        <v>362</v>
      </c>
      <c r="L5" s="25" t="s">
        <v>363</v>
      </c>
      <c r="M5" s="25" t="s">
        <v>364</v>
      </c>
      <c r="N5" s="25" t="s">
        <v>365</v>
      </c>
      <c r="O5" s="25" t="s">
        <v>366</v>
      </c>
      <c r="P5" s="25" t="s">
        <v>367</v>
      </c>
      <c r="Q5" s="25" t="s">
        <v>368</v>
      </c>
      <c r="R5" s="25" t="s">
        <v>369</v>
      </c>
      <c r="S5" s="25" t="s">
        <v>370</v>
      </c>
      <c r="T5" s="25" t="s">
        <v>371</v>
      </c>
      <c r="U5" s="25" t="s">
        <v>372</v>
      </c>
      <c r="V5" s="25" t="s">
        <v>373</v>
      </c>
      <c r="W5" s="25" t="s">
        <v>374</v>
      </c>
      <c r="X5" s="42" t="s">
        <v>375</v>
      </c>
    </row>
    <row r="6" spans="1:24" ht="19.5" customHeight="1">
      <c r="A6" s="10">
        <v>1</v>
      </c>
      <c r="B6" s="10">
        <v>2</v>
      </c>
      <c r="C6" s="10">
        <v>3</v>
      </c>
      <c r="D6" s="43">
        <v>4</v>
      </c>
      <c r="E6" s="16">
        <v>5</v>
      </c>
      <c r="F6" s="10">
        <v>6</v>
      </c>
      <c r="G6" s="10">
        <v>7</v>
      </c>
      <c r="H6" s="43">
        <v>8</v>
      </c>
      <c r="I6" s="10">
        <v>9</v>
      </c>
      <c r="J6" s="10">
        <v>10</v>
      </c>
      <c r="K6" s="10">
        <v>11</v>
      </c>
      <c r="L6" s="43">
        <v>12</v>
      </c>
      <c r="M6" s="10">
        <v>13</v>
      </c>
      <c r="N6" s="10">
        <v>14</v>
      </c>
      <c r="O6" s="10">
        <v>15</v>
      </c>
      <c r="P6" s="43">
        <v>16</v>
      </c>
      <c r="Q6" s="10">
        <v>17</v>
      </c>
      <c r="R6" s="10">
        <v>18</v>
      </c>
      <c r="S6" s="10">
        <v>19</v>
      </c>
      <c r="T6" s="43">
        <v>20</v>
      </c>
      <c r="U6" s="43">
        <v>21</v>
      </c>
      <c r="V6" s="43">
        <v>22</v>
      </c>
      <c r="W6" s="16">
        <v>23</v>
      </c>
      <c r="X6" s="16">
        <v>24</v>
      </c>
    </row>
    <row r="7" spans="1:24" ht="19.5" customHeight="1">
      <c r="A7" s="17"/>
      <c r="B7" s="44"/>
      <c r="C7" s="44"/>
      <c r="D7" s="44"/>
      <c r="E7" s="44"/>
      <c r="F7" s="44"/>
      <c r="G7" s="44"/>
      <c r="H7" s="44"/>
      <c r="I7" s="44"/>
      <c r="J7" s="44"/>
      <c r="K7" s="44"/>
      <c r="L7" s="44"/>
      <c r="M7" s="44"/>
      <c r="N7" s="44"/>
      <c r="O7" s="44"/>
      <c r="P7" s="44"/>
      <c r="Q7" s="44"/>
      <c r="R7" s="44"/>
      <c r="S7" s="44"/>
      <c r="T7" s="44"/>
      <c r="U7" s="44"/>
      <c r="V7" s="44"/>
      <c r="W7" s="44"/>
      <c r="X7" s="44"/>
    </row>
    <row r="8" spans="1:24" ht="19.5" customHeight="1">
      <c r="A8" s="36"/>
      <c r="B8" s="44"/>
      <c r="C8" s="44"/>
      <c r="D8" s="44"/>
      <c r="E8" s="44"/>
      <c r="F8" s="44"/>
      <c r="G8" s="44"/>
      <c r="H8" s="44"/>
      <c r="I8" s="44"/>
      <c r="J8" s="44"/>
      <c r="K8" s="44"/>
      <c r="L8" s="44"/>
      <c r="M8" s="44"/>
      <c r="N8" s="44"/>
      <c r="O8" s="44"/>
      <c r="P8" s="44"/>
      <c r="Q8" s="44"/>
      <c r="R8" s="44"/>
      <c r="S8" s="44"/>
      <c r="T8" s="44"/>
      <c r="U8" s="44"/>
      <c r="V8" s="44"/>
      <c r="W8" s="44"/>
      <c r="X8" s="44"/>
    </row>
    <row r="9" spans="1:24" ht="14.25" customHeight="1">
      <c r="A9" t="s">
        <v>376</v>
      </c>
    </row>
    <row r="36" spans="2:2" ht="14.25" customHeight="1">
      <c r="B36">
        <v>20254324.399999999</v>
      </c>
    </row>
  </sheetData>
  <mergeCells count="5">
    <mergeCell ref="A2:X2"/>
    <mergeCell ref="A3:I3"/>
    <mergeCell ref="B4:D4"/>
    <mergeCell ref="E4:X4"/>
    <mergeCell ref="A4:A5"/>
  </mergeCells>
  <phoneticPr fontId="16"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Right="0"/>
  </sheetPr>
  <dimension ref="A1:J36"/>
  <sheetViews>
    <sheetView showZeros="0" topLeftCell="A3" zoomScale="115" zoomScaleNormal="115" workbookViewId="0">
      <selection activeCell="B15" sqref="B15"/>
    </sheetView>
  </sheetViews>
  <sheetFormatPr defaultColWidth="9.1796875" defaultRowHeight="12" customHeight="1"/>
  <cols>
    <col min="1" max="1" width="34.26953125" customWidth="1"/>
    <col min="2" max="2" width="29" customWidth="1"/>
    <col min="3" max="5" width="23.54296875" customWidth="1"/>
    <col min="6" max="6" width="11.26953125" customWidth="1"/>
    <col min="7" max="7" width="25.1796875" customWidth="1"/>
    <col min="8" max="8" width="15.54296875" customWidth="1"/>
    <col min="9" max="9" width="13.36328125" customWidth="1"/>
    <col min="10" max="10" width="18.81640625" customWidth="1"/>
  </cols>
  <sheetData>
    <row r="1" spans="1:10" ht="16.5" customHeight="1">
      <c r="J1" s="2" t="s">
        <v>377</v>
      </c>
    </row>
    <row r="2" spans="1:10" ht="41.25" customHeight="1">
      <c r="A2" s="173" t="str">
        <f>"2026"&amp;"年对下转移支付绩效目标表"</f>
        <v>2026年对下转移支付绩效目标表</v>
      </c>
      <c r="B2" s="146"/>
      <c r="C2" s="146"/>
      <c r="D2" s="146"/>
      <c r="E2" s="146"/>
      <c r="F2" s="145"/>
      <c r="G2" s="146"/>
      <c r="H2" s="145"/>
      <c r="I2" s="145"/>
      <c r="J2" s="146"/>
    </row>
    <row r="3" spans="1:10" ht="17.25" customHeight="1">
      <c r="A3" s="147" t="str">
        <f>"单位名称："&amp;"寻甸回族彝族自治县第三中学"</f>
        <v>单位名称：寻甸回族彝族自治县第三中学</v>
      </c>
      <c r="B3" s="99"/>
      <c r="C3" s="99"/>
      <c r="D3" s="99"/>
      <c r="E3" s="99"/>
      <c r="F3" s="99"/>
      <c r="G3" s="99"/>
      <c r="H3" s="99"/>
    </row>
    <row r="4" spans="1:10" ht="44.25" customHeight="1">
      <c r="A4" s="34" t="s">
        <v>354</v>
      </c>
      <c r="B4" s="34" t="s">
        <v>273</v>
      </c>
      <c r="C4" s="34" t="s">
        <v>274</v>
      </c>
      <c r="D4" s="34" t="s">
        <v>275</v>
      </c>
      <c r="E4" s="34" t="s">
        <v>276</v>
      </c>
      <c r="F4" s="35" t="s">
        <v>277</v>
      </c>
      <c r="G4" s="34" t="s">
        <v>278</v>
      </c>
      <c r="H4" s="35" t="s">
        <v>279</v>
      </c>
      <c r="I4" s="35" t="s">
        <v>280</v>
      </c>
      <c r="J4" s="34" t="s">
        <v>281</v>
      </c>
    </row>
    <row r="5" spans="1:10" ht="14.25" customHeight="1">
      <c r="A5" s="34">
        <v>1</v>
      </c>
      <c r="B5" s="34">
        <v>2</v>
      </c>
      <c r="C5" s="34">
        <v>3</v>
      </c>
      <c r="D5" s="34">
        <v>4</v>
      </c>
      <c r="E5" s="34">
        <v>5</v>
      </c>
      <c r="F5" s="35">
        <v>6</v>
      </c>
      <c r="G5" s="34">
        <v>7</v>
      </c>
      <c r="H5" s="35">
        <v>8</v>
      </c>
      <c r="I5" s="35">
        <v>9</v>
      </c>
      <c r="J5" s="34">
        <v>10</v>
      </c>
    </row>
    <row r="6" spans="1:10" ht="42" customHeight="1">
      <c r="A6" s="17"/>
      <c r="B6" s="36"/>
      <c r="C6" s="36"/>
      <c r="D6" s="36"/>
      <c r="E6" s="28"/>
      <c r="F6" s="37"/>
      <c r="G6" s="28"/>
      <c r="H6" s="37"/>
      <c r="I6" s="37"/>
      <c r="J6" s="28"/>
    </row>
    <row r="7" spans="1:10" ht="42" customHeight="1">
      <c r="A7" s="17"/>
      <c r="B7" s="11"/>
      <c r="C7" s="11"/>
      <c r="D7" s="11"/>
      <c r="E7" s="17"/>
      <c r="F7" s="11"/>
      <c r="G7" s="17"/>
      <c r="H7" s="11"/>
      <c r="I7" s="11"/>
      <c r="J7" s="17"/>
    </row>
    <row r="8" spans="1:10" ht="12" customHeight="1">
      <c r="A8" t="s">
        <v>378</v>
      </c>
    </row>
    <row r="36" spans="2:2" ht="12" customHeight="1">
      <c r="B36">
        <v>20254324.399999999</v>
      </c>
    </row>
  </sheetData>
  <mergeCells count="2">
    <mergeCell ref="A2:J2"/>
    <mergeCell ref="A3:H3"/>
  </mergeCells>
  <phoneticPr fontId="16"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Right="0"/>
  </sheetPr>
  <dimension ref="A1:I36"/>
  <sheetViews>
    <sheetView showZeros="0" topLeftCell="E6" zoomScale="145" zoomScaleNormal="145" workbookViewId="0">
      <selection activeCell="E9" sqref="E9"/>
    </sheetView>
  </sheetViews>
  <sheetFormatPr defaultColWidth="10.36328125" defaultRowHeight="14.25" customHeight="1"/>
  <cols>
    <col min="1" max="3" width="33.7265625" customWidth="1"/>
    <col min="4" max="4" width="45.54296875" customWidth="1"/>
    <col min="5" max="5" width="27.54296875" customWidth="1"/>
    <col min="6" max="6" width="21.7265625" customWidth="1"/>
    <col min="7" max="9" width="26.26953125" customWidth="1"/>
  </cols>
  <sheetData>
    <row r="1" spans="1:9" ht="14.25" customHeight="1">
      <c r="A1" s="208" t="s">
        <v>379</v>
      </c>
      <c r="B1" s="209"/>
      <c r="C1" s="209"/>
      <c r="D1" s="210"/>
      <c r="E1" s="210"/>
      <c r="F1" s="210"/>
      <c r="G1" s="209"/>
      <c r="H1" s="209"/>
      <c r="I1" s="210"/>
    </row>
    <row r="2" spans="1:9" ht="41.25" customHeight="1">
      <c r="A2" s="98" t="str">
        <f>"2026"&amp;"年新增资产配置预算表"</f>
        <v>2026年新增资产配置预算表</v>
      </c>
      <c r="B2" s="89"/>
      <c r="C2" s="89"/>
      <c r="D2" s="88"/>
      <c r="E2" s="88"/>
      <c r="F2" s="88"/>
      <c r="G2" s="89"/>
      <c r="H2" s="89"/>
      <c r="I2" s="88"/>
    </row>
    <row r="3" spans="1:9" ht="14.25" customHeight="1">
      <c r="A3" s="100" t="str">
        <f>"单位名称："&amp;"寻甸回族彝族自治县第三中学"</f>
        <v>单位名称：寻甸回族彝族自治县第三中学</v>
      </c>
      <c r="B3" s="211"/>
      <c r="C3" s="211"/>
      <c r="D3" s="23"/>
      <c r="F3" s="22"/>
      <c r="G3" s="21"/>
      <c r="H3" s="21"/>
      <c r="I3" s="24" t="s">
        <v>1</v>
      </c>
    </row>
    <row r="4" spans="1:9" ht="28.5" customHeight="1">
      <c r="A4" s="93" t="s">
        <v>179</v>
      </c>
      <c r="B4" s="94" t="s">
        <v>180</v>
      </c>
      <c r="C4" s="92" t="s">
        <v>380</v>
      </c>
      <c r="D4" s="93" t="s">
        <v>381</v>
      </c>
      <c r="E4" s="93" t="s">
        <v>382</v>
      </c>
      <c r="F4" s="93" t="s">
        <v>383</v>
      </c>
      <c r="G4" s="94" t="s">
        <v>384</v>
      </c>
      <c r="H4" s="212"/>
      <c r="I4" s="93"/>
    </row>
    <row r="5" spans="1:9" ht="21" customHeight="1">
      <c r="A5" s="92"/>
      <c r="B5" s="97"/>
      <c r="C5" s="97"/>
      <c r="D5" s="96"/>
      <c r="E5" s="97"/>
      <c r="F5" s="97"/>
      <c r="G5" s="25" t="s">
        <v>337</v>
      </c>
      <c r="H5" s="25" t="s">
        <v>385</v>
      </c>
      <c r="I5" s="25" t="s">
        <v>386</v>
      </c>
    </row>
    <row r="6" spans="1:9" ht="17.25" customHeight="1">
      <c r="A6" s="26" t="s">
        <v>82</v>
      </c>
      <c r="B6" s="27" t="s">
        <v>83</v>
      </c>
      <c r="C6" s="26" t="s">
        <v>84</v>
      </c>
      <c r="D6" s="28" t="s">
        <v>85</v>
      </c>
      <c r="E6" s="26" t="s">
        <v>86</v>
      </c>
      <c r="F6" s="27" t="s">
        <v>87</v>
      </c>
      <c r="G6" s="29" t="s">
        <v>88</v>
      </c>
      <c r="H6" s="28" t="s">
        <v>89</v>
      </c>
      <c r="I6" s="28">
        <v>9</v>
      </c>
    </row>
    <row r="7" spans="1:9" ht="19.5" customHeight="1">
      <c r="A7" s="30"/>
      <c r="B7" s="20"/>
      <c r="C7" s="20"/>
      <c r="D7" s="17"/>
      <c r="E7" s="11"/>
      <c r="F7" s="29"/>
      <c r="G7" s="31"/>
      <c r="H7" s="32"/>
      <c r="I7" s="32"/>
    </row>
    <row r="8" spans="1:9" ht="19.5" customHeight="1">
      <c r="A8" s="213" t="s">
        <v>55</v>
      </c>
      <c r="B8" s="214"/>
      <c r="C8" s="214"/>
      <c r="D8" s="215"/>
      <c r="E8" s="216"/>
      <c r="F8" s="216"/>
      <c r="G8" s="31"/>
      <c r="H8" s="32"/>
      <c r="I8" s="32"/>
    </row>
    <row r="9" spans="1:9" ht="14.25" customHeight="1">
      <c r="E9" t="s">
        <v>387</v>
      </c>
    </row>
    <row r="36" spans="2:2" ht="14.25" customHeight="1">
      <c r="B36">
        <v>20254324.399999999</v>
      </c>
    </row>
  </sheetData>
  <mergeCells count="11">
    <mergeCell ref="A1:I1"/>
    <mergeCell ref="A2:I2"/>
    <mergeCell ref="A3:C3"/>
    <mergeCell ref="G4:I4"/>
    <mergeCell ref="A8:F8"/>
    <mergeCell ref="A4:A5"/>
    <mergeCell ref="B4:B5"/>
    <mergeCell ref="C4:C5"/>
    <mergeCell ref="D4:D5"/>
    <mergeCell ref="E4:E5"/>
    <mergeCell ref="F4:F5"/>
  </mergeCells>
  <phoneticPr fontId="16"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Right="0"/>
  </sheetPr>
  <dimension ref="A1:K36"/>
  <sheetViews>
    <sheetView showZeros="0" topLeftCell="A2" workbookViewId="0">
      <selection activeCell="C14" sqref="C14"/>
    </sheetView>
  </sheetViews>
  <sheetFormatPr defaultColWidth="9.1796875" defaultRowHeight="14.25" customHeight="1"/>
  <cols>
    <col min="1" max="1" width="19.26953125" customWidth="1"/>
    <col min="2" max="2" width="33.81640625" customWidth="1"/>
    <col min="3" max="3" width="23.81640625" customWidth="1"/>
    <col min="4" max="4" width="11.1796875" customWidth="1"/>
    <col min="5" max="5" width="17.7265625" customWidth="1"/>
    <col min="6" max="6" width="9.81640625" customWidth="1"/>
    <col min="7" max="7" width="17.7265625" customWidth="1"/>
    <col min="8" max="11" width="23.1796875" customWidth="1"/>
  </cols>
  <sheetData>
    <row r="1" spans="1:11" ht="14.25" customHeight="1">
      <c r="D1" s="1"/>
      <c r="E1" s="1"/>
      <c r="F1" s="1"/>
      <c r="G1" s="1"/>
      <c r="K1" s="2" t="s">
        <v>388</v>
      </c>
    </row>
    <row r="2" spans="1:11" ht="41.25" customHeight="1">
      <c r="A2" s="146" t="str">
        <f>"2026"&amp;"年上级转移支付补助项目支出预算表"</f>
        <v>2026年上级转移支付补助项目支出预算表</v>
      </c>
      <c r="B2" s="146"/>
      <c r="C2" s="146"/>
      <c r="D2" s="146"/>
      <c r="E2" s="146"/>
      <c r="F2" s="146"/>
      <c r="G2" s="146"/>
      <c r="H2" s="146"/>
      <c r="I2" s="146"/>
      <c r="J2" s="146"/>
      <c r="K2" s="146"/>
    </row>
    <row r="3" spans="1:11" ht="13.5" customHeight="1">
      <c r="A3" s="147" t="str">
        <f>"单位名称："&amp;"寻甸回族彝族自治县第三中学"</f>
        <v>单位名称：寻甸回族彝族自治县第三中学</v>
      </c>
      <c r="B3" s="148"/>
      <c r="C3" s="148"/>
      <c r="D3" s="148"/>
      <c r="E3" s="148"/>
      <c r="F3" s="148"/>
      <c r="G3" s="148"/>
      <c r="H3" s="4"/>
      <c r="I3" s="4"/>
      <c r="J3" s="4"/>
      <c r="K3" s="5" t="s">
        <v>1</v>
      </c>
    </row>
    <row r="4" spans="1:11" ht="21.75" customHeight="1">
      <c r="A4" s="159" t="s">
        <v>228</v>
      </c>
      <c r="B4" s="159" t="s">
        <v>182</v>
      </c>
      <c r="C4" s="159" t="s">
        <v>229</v>
      </c>
      <c r="D4" s="168" t="s">
        <v>183</v>
      </c>
      <c r="E4" s="168" t="s">
        <v>184</v>
      </c>
      <c r="F4" s="168" t="s">
        <v>230</v>
      </c>
      <c r="G4" s="168" t="s">
        <v>231</v>
      </c>
      <c r="H4" s="167" t="s">
        <v>55</v>
      </c>
      <c r="I4" s="153" t="s">
        <v>389</v>
      </c>
      <c r="J4" s="137"/>
      <c r="K4" s="138"/>
    </row>
    <row r="5" spans="1:11" ht="21.75" customHeight="1">
      <c r="A5" s="165"/>
      <c r="B5" s="165"/>
      <c r="C5" s="165"/>
      <c r="D5" s="170"/>
      <c r="E5" s="170"/>
      <c r="F5" s="170"/>
      <c r="G5" s="170"/>
      <c r="H5" s="155"/>
      <c r="I5" s="168" t="s">
        <v>58</v>
      </c>
      <c r="J5" s="168" t="s">
        <v>59</v>
      </c>
      <c r="K5" s="168" t="s">
        <v>60</v>
      </c>
    </row>
    <row r="6" spans="1:11" ht="40.5" customHeight="1">
      <c r="A6" s="160"/>
      <c r="B6" s="160"/>
      <c r="C6" s="160"/>
      <c r="D6" s="169"/>
      <c r="E6" s="169"/>
      <c r="F6" s="169"/>
      <c r="G6" s="169"/>
      <c r="H6" s="142"/>
      <c r="I6" s="169" t="s">
        <v>57</v>
      </c>
      <c r="J6" s="169"/>
      <c r="K6" s="169"/>
    </row>
    <row r="7" spans="1:11" ht="15" customHeight="1">
      <c r="A7" s="10">
        <v>1</v>
      </c>
      <c r="B7" s="10">
        <v>2</v>
      </c>
      <c r="C7" s="10">
        <v>3</v>
      </c>
      <c r="D7" s="10">
        <v>4</v>
      </c>
      <c r="E7" s="10">
        <v>5</v>
      </c>
      <c r="F7" s="10">
        <v>6</v>
      </c>
      <c r="G7" s="10">
        <v>7</v>
      </c>
      <c r="H7" s="10">
        <v>8</v>
      </c>
      <c r="I7" s="10">
        <v>9</v>
      </c>
      <c r="J7" s="16">
        <v>10</v>
      </c>
      <c r="K7" s="16">
        <v>11</v>
      </c>
    </row>
    <row r="8" spans="1:11" ht="18.75" customHeight="1">
      <c r="A8" s="17"/>
      <c r="B8" s="11"/>
      <c r="C8" s="17"/>
      <c r="D8" s="17"/>
      <c r="E8" s="17"/>
      <c r="F8" s="17"/>
      <c r="G8" s="17"/>
      <c r="H8" s="18"/>
      <c r="I8" s="19"/>
      <c r="J8" s="19"/>
      <c r="K8" s="18"/>
    </row>
    <row r="9" spans="1:11" ht="18.75" customHeight="1">
      <c r="A9" s="20"/>
      <c r="B9" s="11"/>
      <c r="C9" s="11"/>
      <c r="D9" s="11"/>
      <c r="E9" s="11"/>
      <c r="F9" s="11"/>
      <c r="G9" s="11"/>
      <c r="H9" s="13"/>
      <c r="I9" s="13"/>
      <c r="J9" s="13"/>
      <c r="K9" s="18"/>
    </row>
    <row r="10" spans="1:11" ht="18.75" customHeight="1">
      <c r="A10" s="161" t="s">
        <v>169</v>
      </c>
      <c r="B10" s="162"/>
      <c r="C10" s="162"/>
      <c r="D10" s="162"/>
      <c r="E10" s="162"/>
      <c r="F10" s="162"/>
      <c r="G10" s="130"/>
      <c r="H10" s="13"/>
      <c r="I10" s="13"/>
      <c r="J10" s="13"/>
      <c r="K10" s="18"/>
    </row>
    <row r="11" spans="1:11" ht="14.25" customHeight="1">
      <c r="A11" t="s">
        <v>390</v>
      </c>
    </row>
    <row r="36" spans="2:2" ht="14.25" customHeight="1">
      <c r="B36">
        <v>20254324.399999999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6"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Right="0"/>
  </sheetPr>
  <dimension ref="A1:G36"/>
  <sheetViews>
    <sheetView showZeros="0" tabSelected="1" topLeftCell="C6" zoomScale="181" zoomScaleNormal="181" workbookViewId="0">
      <selection activeCell="B32" sqref="B32"/>
    </sheetView>
  </sheetViews>
  <sheetFormatPr defaultColWidth="9.1796875" defaultRowHeight="14.25" customHeight="1"/>
  <cols>
    <col min="1" max="1" width="35.26953125" customWidth="1"/>
    <col min="2" max="4" width="28" customWidth="1"/>
    <col min="5" max="7" width="23.81640625" customWidth="1"/>
  </cols>
  <sheetData>
    <row r="1" spans="1:7" ht="13.5" customHeight="1">
      <c r="D1" s="1"/>
      <c r="G1" s="2" t="s">
        <v>391</v>
      </c>
    </row>
    <row r="2" spans="1:7" ht="41.25" customHeight="1">
      <c r="A2" s="146" t="str">
        <f>"2026"&amp;"年部门项目中期规划预算表"</f>
        <v>2026年部门项目中期规划预算表</v>
      </c>
      <c r="B2" s="146"/>
      <c r="C2" s="146"/>
      <c r="D2" s="146"/>
      <c r="E2" s="146"/>
      <c r="F2" s="146"/>
      <c r="G2" s="146"/>
    </row>
    <row r="3" spans="1:7" ht="13.5" customHeight="1">
      <c r="A3" s="147" t="str">
        <f>"单位名称："&amp;"寻甸回族彝族自治县第三中学"</f>
        <v>单位名称：寻甸回族彝族自治县第三中学</v>
      </c>
      <c r="B3" s="148"/>
      <c r="C3" s="148"/>
      <c r="D3" s="148"/>
      <c r="E3" s="4"/>
      <c r="F3" s="4"/>
      <c r="G3" s="5" t="s">
        <v>1</v>
      </c>
    </row>
    <row r="4" spans="1:7" ht="21.75" customHeight="1">
      <c r="A4" s="159" t="s">
        <v>229</v>
      </c>
      <c r="B4" s="159" t="s">
        <v>228</v>
      </c>
      <c r="C4" s="159" t="s">
        <v>182</v>
      </c>
      <c r="D4" s="168" t="s">
        <v>392</v>
      </c>
      <c r="E4" s="153" t="s">
        <v>58</v>
      </c>
      <c r="F4" s="137"/>
      <c r="G4" s="138"/>
    </row>
    <row r="5" spans="1:7" ht="21.75" customHeight="1">
      <c r="A5" s="165"/>
      <c r="B5" s="165"/>
      <c r="C5" s="165"/>
      <c r="D5" s="170"/>
      <c r="E5" s="220" t="str">
        <f>"2026"&amp;"年"</f>
        <v>2026年</v>
      </c>
      <c r="F5" s="168" t="str">
        <f>("2026"+1)&amp;"年"</f>
        <v>2027年</v>
      </c>
      <c r="G5" s="168" t="str">
        <f>("2026"+2)&amp;"年"</f>
        <v>2028年</v>
      </c>
    </row>
    <row r="6" spans="1:7" ht="40.5" customHeight="1">
      <c r="A6" s="160"/>
      <c r="B6" s="160"/>
      <c r="C6" s="160"/>
      <c r="D6" s="169"/>
      <c r="E6" s="142"/>
      <c r="F6" s="169" t="s">
        <v>57</v>
      </c>
      <c r="G6" s="169"/>
    </row>
    <row r="7" spans="1:7" ht="15" customHeight="1">
      <c r="A7" s="10">
        <v>1</v>
      </c>
      <c r="B7" s="10">
        <v>2</v>
      </c>
      <c r="C7" s="10">
        <v>3</v>
      </c>
      <c r="D7" s="10">
        <v>4</v>
      </c>
      <c r="E7" s="10">
        <v>5</v>
      </c>
      <c r="F7" s="10">
        <v>6</v>
      </c>
      <c r="G7" s="10">
        <v>7</v>
      </c>
    </row>
    <row r="8" spans="1:7" ht="17.25" customHeight="1">
      <c r="A8" s="11" t="s">
        <v>70</v>
      </c>
      <c r="B8" s="12"/>
      <c r="C8" s="12"/>
      <c r="D8" s="11"/>
      <c r="E8" s="13">
        <v>1158017.6000000001</v>
      </c>
      <c r="F8" s="13"/>
      <c r="G8" s="13"/>
    </row>
    <row r="9" spans="1:7" ht="18.75" customHeight="1">
      <c r="A9" s="11"/>
      <c r="B9" s="11" t="s">
        <v>393</v>
      </c>
      <c r="C9" s="11" t="s">
        <v>236</v>
      </c>
      <c r="D9" s="11" t="s">
        <v>394</v>
      </c>
      <c r="E9" s="13">
        <v>68100</v>
      </c>
      <c r="F9" s="13"/>
      <c r="G9" s="13"/>
    </row>
    <row r="10" spans="1:7" ht="18.75" customHeight="1">
      <c r="A10" s="14"/>
      <c r="B10" s="11" t="s">
        <v>395</v>
      </c>
      <c r="C10" s="11" t="s">
        <v>251</v>
      </c>
      <c r="D10" s="11" t="s">
        <v>394</v>
      </c>
      <c r="E10" s="13">
        <v>672</v>
      </c>
      <c r="F10" s="13"/>
      <c r="G10" s="13"/>
    </row>
    <row r="11" spans="1:7" ht="18.75" customHeight="1">
      <c r="A11" s="14"/>
      <c r="B11" s="11" t="s">
        <v>395</v>
      </c>
      <c r="C11" s="11" t="s">
        <v>255</v>
      </c>
      <c r="D11" s="11" t="s">
        <v>394</v>
      </c>
      <c r="E11" s="13">
        <v>13745.6</v>
      </c>
      <c r="F11" s="13"/>
      <c r="G11" s="13"/>
    </row>
    <row r="12" spans="1:7" ht="18.75" customHeight="1">
      <c r="A12" s="14"/>
      <c r="B12" s="11" t="s">
        <v>395</v>
      </c>
      <c r="C12" s="11" t="s">
        <v>257</v>
      </c>
      <c r="D12" s="11" t="s">
        <v>394</v>
      </c>
      <c r="E12" s="13">
        <v>1075500</v>
      </c>
      <c r="F12" s="13"/>
      <c r="G12" s="13"/>
    </row>
    <row r="13" spans="1:7" ht="18.75" customHeight="1">
      <c r="A13" s="217" t="s">
        <v>55</v>
      </c>
      <c r="B13" s="218" t="s">
        <v>396</v>
      </c>
      <c r="C13" s="218"/>
      <c r="D13" s="219"/>
      <c r="E13" s="13">
        <v>1158017.6000000001</v>
      </c>
      <c r="F13" s="13"/>
      <c r="G13" s="13"/>
    </row>
    <row r="36" spans="2:2" ht="14.25" customHeight="1">
      <c r="B36">
        <v>20254324.399999999</v>
      </c>
    </row>
  </sheetData>
  <mergeCells count="11">
    <mergeCell ref="A2:G2"/>
    <mergeCell ref="A3:D3"/>
    <mergeCell ref="E4:G4"/>
    <mergeCell ref="A13:D13"/>
    <mergeCell ref="A4:A6"/>
    <mergeCell ref="B4:B6"/>
    <mergeCell ref="C4:C6"/>
    <mergeCell ref="D4:D6"/>
    <mergeCell ref="E5:E6"/>
    <mergeCell ref="F5:F6"/>
    <mergeCell ref="G5:G6"/>
  </mergeCells>
  <phoneticPr fontId="16"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Right="0"/>
  </sheetPr>
  <dimension ref="A1:S9"/>
  <sheetViews>
    <sheetView showGridLines="0" showZeros="0" topLeftCell="C1" zoomScaleNormal="100" workbookViewId="0">
      <selection activeCell="C13" sqref="C13"/>
    </sheetView>
  </sheetViews>
  <sheetFormatPr defaultColWidth="8.54296875" defaultRowHeight="12.75" customHeight="1"/>
  <cols>
    <col min="1" max="1" width="15.90625" customWidth="1"/>
    <col min="2" max="2" width="35" customWidth="1"/>
    <col min="3" max="19" width="22" customWidth="1"/>
  </cols>
  <sheetData>
    <row r="1" spans="1:19" ht="17.25" customHeight="1">
      <c r="A1" s="104" t="s">
        <v>52</v>
      </c>
      <c r="B1" s="99"/>
      <c r="C1" s="99"/>
      <c r="D1" s="99"/>
      <c r="E1" s="99"/>
      <c r="F1" s="99"/>
      <c r="G1" s="99"/>
      <c r="H1" s="99"/>
      <c r="I1" s="99"/>
      <c r="J1" s="99"/>
      <c r="K1" s="99"/>
      <c r="L1" s="99"/>
      <c r="M1" s="99"/>
      <c r="N1" s="99"/>
      <c r="O1" s="99"/>
      <c r="P1" s="99"/>
      <c r="Q1" s="99"/>
      <c r="R1" s="99"/>
      <c r="S1" s="99"/>
    </row>
    <row r="2" spans="1:19" ht="41.25" customHeight="1">
      <c r="A2" s="98" t="str">
        <f>"2026"&amp;"年部门收入预算表"</f>
        <v>2026年部门收入预算表</v>
      </c>
      <c r="B2" s="99"/>
      <c r="C2" s="99"/>
      <c r="D2" s="99"/>
      <c r="E2" s="99"/>
      <c r="F2" s="99"/>
      <c r="G2" s="99"/>
      <c r="H2" s="99"/>
      <c r="I2" s="99"/>
      <c r="J2" s="99"/>
      <c r="K2" s="99"/>
      <c r="L2" s="99"/>
      <c r="M2" s="99"/>
      <c r="N2" s="99"/>
      <c r="O2" s="99"/>
      <c r="P2" s="99"/>
      <c r="Q2" s="99"/>
      <c r="R2" s="99"/>
      <c r="S2" s="99"/>
    </row>
    <row r="3" spans="1:19" ht="17.25" customHeight="1">
      <c r="A3" s="100" t="str">
        <f>"单位名称："&amp;"寻甸回族彝族自治县第三中学"</f>
        <v>单位名称：寻甸回族彝族自治县第三中学</v>
      </c>
      <c r="B3" s="99"/>
      <c r="S3" s="23" t="s">
        <v>1</v>
      </c>
    </row>
    <row r="4" spans="1:19" ht="21.75" customHeight="1">
      <c r="A4" s="112" t="s">
        <v>53</v>
      </c>
      <c r="B4" s="115" t="s">
        <v>54</v>
      </c>
      <c r="C4" s="115" t="s">
        <v>55</v>
      </c>
      <c r="D4" s="105" t="s">
        <v>56</v>
      </c>
      <c r="E4" s="105"/>
      <c r="F4" s="105"/>
      <c r="G4" s="105"/>
      <c r="H4" s="105"/>
      <c r="I4" s="106"/>
      <c r="J4" s="105"/>
      <c r="K4" s="105"/>
      <c r="L4" s="105"/>
      <c r="M4" s="105"/>
      <c r="N4" s="107"/>
      <c r="O4" s="105" t="s">
        <v>45</v>
      </c>
      <c r="P4" s="105"/>
      <c r="Q4" s="105"/>
      <c r="R4" s="105"/>
      <c r="S4" s="107"/>
    </row>
    <row r="5" spans="1:19" ht="27" customHeight="1">
      <c r="A5" s="113"/>
      <c r="B5" s="116"/>
      <c r="C5" s="116"/>
      <c r="D5" s="116" t="s">
        <v>57</v>
      </c>
      <c r="E5" s="116" t="s">
        <v>58</v>
      </c>
      <c r="F5" s="116" t="s">
        <v>59</v>
      </c>
      <c r="G5" s="116" t="s">
        <v>60</v>
      </c>
      <c r="H5" s="116" t="s">
        <v>61</v>
      </c>
      <c r="I5" s="108" t="s">
        <v>62</v>
      </c>
      <c r="J5" s="109"/>
      <c r="K5" s="109"/>
      <c r="L5" s="109"/>
      <c r="M5" s="109"/>
      <c r="N5" s="110"/>
      <c r="O5" s="116" t="s">
        <v>57</v>
      </c>
      <c r="P5" s="116" t="s">
        <v>58</v>
      </c>
      <c r="Q5" s="116" t="s">
        <v>59</v>
      </c>
      <c r="R5" s="116" t="s">
        <v>60</v>
      </c>
      <c r="S5" s="116" t="s">
        <v>63</v>
      </c>
    </row>
    <row r="6" spans="1:19" ht="30" customHeight="1">
      <c r="A6" s="114"/>
      <c r="B6" s="117"/>
      <c r="C6" s="118"/>
      <c r="D6" s="118"/>
      <c r="E6" s="118"/>
      <c r="F6" s="118"/>
      <c r="G6" s="118"/>
      <c r="H6" s="118"/>
      <c r="I6" s="37" t="s">
        <v>57</v>
      </c>
      <c r="J6" s="84" t="s">
        <v>64</v>
      </c>
      <c r="K6" s="84" t="s">
        <v>65</v>
      </c>
      <c r="L6" s="84" t="s">
        <v>66</v>
      </c>
      <c r="M6" s="84" t="s">
        <v>67</v>
      </c>
      <c r="N6" s="84" t="s">
        <v>68</v>
      </c>
      <c r="O6" s="119"/>
      <c r="P6" s="119"/>
      <c r="Q6" s="119"/>
      <c r="R6" s="119"/>
      <c r="S6" s="118"/>
    </row>
    <row r="7" spans="1:19" ht="15" customHeight="1">
      <c r="A7" s="85">
        <v>1</v>
      </c>
      <c r="B7" s="85">
        <v>2</v>
      </c>
      <c r="C7" s="85">
        <v>3</v>
      </c>
      <c r="D7" s="85">
        <v>4</v>
      </c>
      <c r="E7" s="85">
        <v>5</v>
      </c>
      <c r="F7" s="85">
        <v>6</v>
      </c>
      <c r="G7" s="85">
        <v>7</v>
      </c>
      <c r="H7" s="85">
        <v>8</v>
      </c>
      <c r="I7" s="37">
        <v>9</v>
      </c>
      <c r="J7" s="85">
        <v>10</v>
      </c>
      <c r="K7" s="85">
        <v>11</v>
      </c>
      <c r="L7" s="85">
        <v>12</v>
      </c>
      <c r="M7" s="85">
        <v>13</v>
      </c>
      <c r="N7" s="85">
        <v>14</v>
      </c>
      <c r="O7" s="85">
        <v>15</v>
      </c>
      <c r="P7" s="85">
        <v>16</v>
      </c>
      <c r="Q7" s="85">
        <v>17</v>
      </c>
      <c r="R7" s="85">
        <v>18</v>
      </c>
      <c r="S7" s="85">
        <v>19</v>
      </c>
    </row>
    <row r="8" spans="1:19" ht="18" customHeight="1">
      <c r="A8" s="11" t="s">
        <v>69</v>
      </c>
      <c r="B8" s="11" t="s">
        <v>70</v>
      </c>
      <c r="C8" s="56">
        <v>20254324.399999999</v>
      </c>
      <c r="D8" s="44">
        <v>19506349.399999999</v>
      </c>
      <c r="E8" s="44">
        <v>18484149.399999999</v>
      </c>
      <c r="F8" s="44"/>
      <c r="G8" s="44"/>
      <c r="H8" s="44">
        <v>1022200</v>
      </c>
      <c r="I8" s="44"/>
      <c r="J8" s="44"/>
      <c r="K8" s="44"/>
      <c r="L8" s="44"/>
      <c r="M8" s="44"/>
      <c r="N8" s="44"/>
      <c r="O8" s="44">
        <v>747975</v>
      </c>
      <c r="P8" s="44">
        <v>747975</v>
      </c>
      <c r="Q8" s="44"/>
      <c r="R8" s="44"/>
      <c r="S8" s="44"/>
    </row>
    <row r="9" spans="1:19" ht="18" customHeight="1">
      <c r="A9" s="92" t="s">
        <v>55</v>
      </c>
      <c r="B9" s="111"/>
      <c r="C9" s="44">
        <v>20254324.399999999</v>
      </c>
      <c r="D9" s="44">
        <v>19506349.399999999</v>
      </c>
      <c r="E9" s="44">
        <v>18484149.399999999</v>
      </c>
      <c r="F9" s="44"/>
      <c r="G9" s="44"/>
      <c r="H9" s="44">
        <v>1022200</v>
      </c>
      <c r="I9" s="44"/>
      <c r="J9" s="44"/>
      <c r="K9" s="44"/>
      <c r="L9" s="44"/>
      <c r="M9" s="44"/>
      <c r="N9" s="44"/>
      <c r="O9" s="44">
        <v>747975</v>
      </c>
      <c r="P9" s="44">
        <v>747975</v>
      </c>
      <c r="Q9" s="44"/>
      <c r="R9" s="44"/>
      <c r="S9" s="44"/>
    </row>
  </sheetData>
  <mergeCells count="20">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A1:S1"/>
    <mergeCell ref="A2:S2"/>
    <mergeCell ref="A3:B3"/>
    <mergeCell ref="D4:N4"/>
    <mergeCell ref="O4:S4"/>
  </mergeCells>
  <phoneticPr fontId="16"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Right="0"/>
  </sheetPr>
  <dimension ref="A1:O36"/>
  <sheetViews>
    <sheetView showGridLines="0" showZeros="0" topLeftCell="A12" zoomScale="85" zoomScaleNormal="85" workbookViewId="0">
      <selection activeCell="B32" sqref="B32"/>
    </sheetView>
  </sheetViews>
  <sheetFormatPr defaultColWidth="8.54296875" defaultRowHeight="12.75" customHeight="1"/>
  <cols>
    <col min="1" max="1" width="14.26953125" customWidth="1"/>
    <col min="2" max="2" width="37.54296875" customWidth="1"/>
    <col min="3" max="8" width="24.54296875" customWidth="1"/>
    <col min="9" max="9" width="26.7265625" customWidth="1"/>
    <col min="10" max="11" width="24.36328125" customWidth="1"/>
    <col min="12" max="15" width="24.54296875" customWidth="1"/>
  </cols>
  <sheetData>
    <row r="1" spans="1:15" ht="17.25" customHeight="1">
      <c r="A1" s="120" t="s">
        <v>71</v>
      </c>
      <c r="B1" s="99"/>
      <c r="C1" s="99"/>
      <c r="D1" s="99"/>
      <c r="E1" s="99"/>
      <c r="F1" s="99"/>
      <c r="G1" s="99"/>
      <c r="H1" s="99"/>
      <c r="I1" s="99"/>
      <c r="J1" s="99"/>
      <c r="K1" s="99"/>
      <c r="L1" s="99"/>
      <c r="M1" s="99"/>
      <c r="N1" s="99"/>
      <c r="O1" s="99"/>
    </row>
    <row r="2" spans="1:15" ht="41.25" customHeight="1">
      <c r="A2" s="98" t="str">
        <f>"2026"&amp;"年部门支出预算表"</f>
        <v>2026年部门支出预算表</v>
      </c>
      <c r="B2" s="99"/>
      <c r="C2" s="99"/>
      <c r="D2" s="99"/>
      <c r="E2" s="99"/>
      <c r="F2" s="99"/>
      <c r="G2" s="99"/>
      <c r="H2" s="99"/>
      <c r="I2" s="99"/>
      <c r="J2" s="99"/>
      <c r="K2" s="99"/>
      <c r="L2" s="99"/>
      <c r="M2" s="99"/>
      <c r="N2" s="99"/>
      <c r="O2" s="99"/>
    </row>
    <row r="3" spans="1:15" ht="17.25" customHeight="1">
      <c r="A3" s="100" t="str">
        <f>"单位名称："&amp;"寻甸回族彝族自治县第三中学"</f>
        <v>单位名称：寻甸回族彝族自治县第三中学</v>
      </c>
      <c r="B3" s="99"/>
      <c r="O3" s="23" t="s">
        <v>1</v>
      </c>
    </row>
    <row r="4" spans="1:15" ht="27" customHeight="1">
      <c r="A4" s="131" t="s">
        <v>72</v>
      </c>
      <c r="B4" s="131" t="s">
        <v>73</v>
      </c>
      <c r="C4" s="131" t="s">
        <v>55</v>
      </c>
      <c r="D4" s="121" t="s">
        <v>58</v>
      </c>
      <c r="E4" s="122"/>
      <c r="F4" s="123"/>
      <c r="G4" s="126" t="s">
        <v>59</v>
      </c>
      <c r="H4" s="126" t="s">
        <v>60</v>
      </c>
      <c r="I4" s="126" t="s">
        <v>74</v>
      </c>
      <c r="J4" s="121" t="s">
        <v>62</v>
      </c>
      <c r="K4" s="122"/>
      <c r="L4" s="122"/>
      <c r="M4" s="122"/>
      <c r="N4" s="124"/>
      <c r="O4" s="125"/>
    </row>
    <row r="5" spans="1:15" ht="42" customHeight="1">
      <c r="A5" s="132"/>
      <c r="B5" s="132"/>
      <c r="C5" s="127"/>
      <c r="D5" s="81" t="s">
        <v>57</v>
      </c>
      <c r="E5" s="81" t="s">
        <v>75</v>
      </c>
      <c r="F5" s="81" t="s">
        <v>76</v>
      </c>
      <c r="G5" s="127"/>
      <c r="H5" s="127"/>
      <c r="I5" s="128"/>
      <c r="J5" s="81" t="s">
        <v>57</v>
      </c>
      <c r="K5" s="76" t="s">
        <v>77</v>
      </c>
      <c r="L5" s="76" t="s">
        <v>78</v>
      </c>
      <c r="M5" s="76" t="s">
        <v>79</v>
      </c>
      <c r="N5" s="76" t="s">
        <v>80</v>
      </c>
      <c r="O5" s="76" t="s">
        <v>81</v>
      </c>
    </row>
    <row r="6" spans="1:15" ht="18" customHeight="1">
      <c r="A6" s="26" t="s">
        <v>82</v>
      </c>
      <c r="B6" s="26" t="s">
        <v>83</v>
      </c>
      <c r="C6" s="26" t="s">
        <v>84</v>
      </c>
      <c r="D6" s="29" t="s">
        <v>85</v>
      </c>
      <c r="E6" s="29" t="s">
        <v>86</v>
      </c>
      <c r="F6" s="29" t="s">
        <v>87</v>
      </c>
      <c r="G6" s="29" t="s">
        <v>88</v>
      </c>
      <c r="H6" s="29" t="s">
        <v>89</v>
      </c>
      <c r="I6" s="29" t="s">
        <v>90</v>
      </c>
      <c r="J6" s="29" t="s">
        <v>91</v>
      </c>
      <c r="K6" s="29" t="s">
        <v>92</v>
      </c>
      <c r="L6" s="29" t="s">
        <v>93</v>
      </c>
      <c r="M6" s="29" t="s">
        <v>94</v>
      </c>
      <c r="N6" s="26" t="s">
        <v>95</v>
      </c>
      <c r="O6" s="29" t="s">
        <v>96</v>
      </c>
    </row>
    <row r="7" spans="1:15" ht="21" customHeight="1">
      <c r="A7" s="30" t="s">
        <v>97</v>
      </c>
      <c r="B7" s="30" t="s">
        <v>98</v>
      </c>
      <c r="C7" s="44">
        <v>15451065.6</v>
      </c>
      <c r="D7" s="44">
        <v>14428865.6</v>
      </c>
      <c r="E7" s="44">
        <v>12522873</v>
      </c>
      <c r="F7" s="44">
        <v>1905992.6</v>
      </c>
      <c r="G7" s="44"/>
      <c r="H7" s="44"/>
      <c r="I7" s="44">
        <v>1022200</v>
      </c>
      <c r="J7" s="44"/>
      <c r="K7" s="44"/>
      <c r="L7" s="44"/>
      <c r="M7" s="44"/>
      <c r="N7" s="44"/>
      <c r="O7" s="44"/>
    </row>
    <row r="8" spans="1:15" ht="21" customHeight="1">
      <c r="A8" s="82" t="s">
        <v>99</v>
      </c>
      <c r="B8" s="82" t="s">
        <v>100</v>
      </c>
      <c r="C8" s="44">
        <v>15450393.6</v>
      </c>
      <c r="D8" s="44">
        <v>14428193.6</v>
      </c>
      <c r="E8" s="44">
        <v>12522873</v>
      </c>
      <c r="F8" s="44">
        <v>1905320.6</v>
      </c>
      <c r="G8" s="44"/>
      <c r="H8" s="44"/>
      <c r="I8" s="44">
        <v>1022200</v>
      </c>
      <c r="J8" s="44"/>
      <c r="K8" s="44"/>
      <c r="L8" s="44"/>
      <c r="M8" s="44"/>
      <c r="N8" s="44"/>
      <c r="O8" s="44"/>
    </row>
    <row r="9" spans="1:15" ht="21" customHeight="1">
      <c r="A9" s="83" t="s">
        <v>101</v>
      </c>
      <c r="B9" s="83" t="s">
        <v>102</v>
      </c>
      <c r="C9" s="44">
        <v>461620.6</v>
      </c>
      <c r="D9" s="44">
        <v>461620.6</v>
      </c>
      <c r="E9" s="44"/>
      <c r="F9" s="44">
        <v>461620.6</v>
      </c>
      <c r="G9" s="44"/>
      <c r="H9" s="44"/>
      <c r="I9" s="44"/>
      <c r="J9" s="44"/>
      <c r="K9" s="44"/>
      <c r="L9" s="44"/>
      <c r="M9" s="44"/>
      <c r="N9" s="44"/>
      <c r="O9" s="44"/>
    </row>
    <row r="10" spans="1:15" ht="21" customHeight="1">
      <c r="A10" s="83" t="s">
        <v>103</v>
      </c>
      <c r="B10" s="83" t="s">
        <v>104</v>
      </c>
      <c r="C10" s="44">
        <v>14988773</v>
      </c>
      <c r="D10" s="44">
        <v>13966573</v>
      </c>
      <c r="E10" s="44">
        <v>12522873</v>
      </c>
      <c r="F10" s="44">
        <v>1443700</v>
      </c>
      <c r="G10" s="44"/>
      <c r="H10" s="44"/>
      <c r="I10" s="44">
        <v>1022200</v>
      </c>
      <c r="J10" s="44"/>
      <c r="K10" s="44"/>
      <c r="L10" s="44"/>
      <c r="M10" s="44"/>
      <c r="N10" s="44"/>
      <c r="O10" s="44"/>
    </row>
    <row r="11" spans="1:15" ht="21" customHeight="1">
      <c r="A11" s="82" t="s">
        <v>105</v>
      </c>
      <c r="B11" s="82" t="s">
        <v>106</v>
      </c>
      <c r="C11" s="44">
        <v>672</v>
      </c>
      <c r="D11" s="44">
        <v>672</v>
      </c>
      <c r="E11" s="44"/>
      <c r="F11" s="44">
        <v>672</v>
      </c>
      <c r="G11" s="44"/>
      <c r="H11" s="44"/>
      <c r="I11" s="44"/>
      <c r="J11" s="44"/>
      <c r="K11" s="44"/>
      <c r="L11" s="44"/>
      <c r="M11" s="44"/>
      <c r="N11" s="44"/>
      <c r="O11" s="44"/>
    </row>
    <row r="12" spans="1:15" ht="21" customHeight="1">
      <c r="A12" s="83" t="s">
        <v>107</v>
      </c>
      <c r="B12" s="83" t="s">
        <v>108</v>
      </c>
      <c r="C12" s="44">
        <v>672</v>
      </c>
      <c r="D12" s="44">
        <v>672</v>
      </c>
      <c r="E12" s="44"/>
      <c r="F12" s="44">
        <v>672</v>
      </c>
      <c r="G12" s="44"/>
      <c r="H12" s="44"/>
      <c r="I12" s="44"/>
      <c r="J12" s="44"/>
      <c r="K12" s="44"/>
      <c r="L12" s="44"/>
      <c r="M12" s="44"/>
      <c r="N12" s="44"/>
      <c r="O12" s="44"/>
    </row>
    <row r="13" spans="1:15" ht="21" customHeight="1">
      <c r="A13" s="30" t="s">
        <v>109</v>
      </c>
      <c r="B13" s="30" t="s">
        <v>110</v>
      </c>
      <c r="C13" s="44">
        <v>1805596.32</v>
      </c>
      <c r="D13" s="44">
        <v>1805596.32</v>
      </c>
      <c r="E13" s="44">
        <v>1805596.32</v>
      </c>
      <c r="F13" s="44"/>
      <c r="G13" s="44"/>
      <c r="H13" s="44"/>
      <c r="I13" s="44"/>
      <c r="J13" s="44"/>
      <c r="K13" s="44"/>
      <c r="L13" s="44"/>
      <c r="M13" s="44"/>
      <c r="N13" s="44"/>
      <c r="O13" s="44"/>
    </row>
    <row r="14" spans="1:15" ht="21" customHeight="1">
      <c r="A14" s="82" t="s">
        <v>111</v>
      </c>
      <c r="B14" s="82" t="s">
        <v>112</v>
      </c>
      <c r="C14" s="44">
        <v>1805596.32</v>
      </c>
      <c r="D14" s="44">
        <v>1805596.32</v>
      </c>
      <c r="E14" s="44">
        <v>1805596.32</v>
      </c>
      <c r="F14" s="44"/>
      <c r="G14" s="44"/>
      <c r="H14" s="44"/>
      <c r="I14" s="44"/>
      <c r="J14" s="44"/>
      <c r="K14" s="44"/>
      <c r="L14" s="44"/>
      <c r="M14" s="44"/>
      <c r="N14" s="44"/>
      <c r="O14" s="44"/>
    </row>
    <row r="15" spans="1:15" ht="21" customHeight="1">
      <c r="A15" s="83" t="s">
        <v>113</v>
      </c>
      <c r="B15" s="83" t="s">
        <v>114</v>
      </c>
      <c r="C15" s="44">
        <v>1805596.32</v>
      </c>
      <c r="D15" s="44">
        <v>1805596.32</v>
      </c>
      <c r="E15" s="44">
        <v>1805596.32</v>
      </c>
      <c r="F15" s="44"/>
      <c r="G15" s="44"/>
      <c r="H15" s="44"/>
      <c r="I15" s="44"/>
      <c r="J15" s="44"/>
      <c r="K15" s="44"/>
      <c r="L15" s="44"/>
      <c r="M15" s="44"/>
      <c r="N15" s="44"/>
      <c r="O15" s="44"/>
    </row>
    <row r="16" spans="1:15" ht="21" customHeight="1">
      <c r="A16" s="30" t="s">
        <v>115</v>
      </c>
      <c r="B16" s="30" t="s">
        <v>116</v>
      </c>
      <c r="C16" s="44">
        <v>1643465.24</v>
      </c>
      <c r="D16" s="44">
        <v>1643465.24</v>
      </c>
      <c r="E16" s="44">
        <v>1643465.24</v>
      </c>
      <c r="F16" s="44"/>
      <c r="G16" s="44"/>
      <c r="H16" s="44"/>
      <c r="I16" s="44"/>
      <c r="J16" s="44"/>
      <c r="K16" s="44"/>
      <c r="L16" s="44"/>
      <c r="M16" s="44"/>
      <c r="N16" s="44"/>
      <c r="O16" s="44"/>
    </row>
    <row r="17" spans="1:15" ht="21" customHeight="1">
      <c r="A17" s="82" t="s">
        <v>117</v>
      </c>
      <c r="B17" s="82" t="s">
        <v>118</v>
      </c>
      <c r="C17" s="44">
        <v>1643465.24</v>
      </c>
      <c r="D17" s="44">
        <v>1643465.24</v>
      </c>
      <c r="E17" s="44">
        <v>1643465.24</v>
      </c>
      <c r="F17" s="44"/>
      <c r="G17" s="44"/>
      <c r="H17" s="44"/>
      <c r="I17" s="44"/>
      <c r="J17" s="44"/>
      <c r="K17" s="44"/>
      <c r="L17" s="44"/>
      <c r="M17" s="44"/>
      <c r="N17" s="44"/>
      <c r="O17" s="44"/>
    </row>
    <row r="18" spans="1:15" ht="21" customHeight="1">
      <c r="A18" s="83" t="s">
        <v>119</v>
      </c>
      <c r="B18" s="83" t="s">
        <v>120</v>
      </c>
      <c r="C18" s="44">
        <v>1034884.32</v>
      </c>
      <c r="D18" s="44">
        <v>1034884.32</v>
      </c>
      <c r="E18" s="44">
        <v>1034884.32</v>
      </c>
      <c r="F18" s="44"/>
      <c r="G18" s="44"/>
      <c r="H18" s="44"/>
      <c r="I18" s="44"/>
      <c r="J18" s="44"/>
      <c r="K18" s="44"/>
      <c r="L18" s="44"/>
      <c r="M18" s="44"/>
      <c r="N18" s="44"/>
      <c r="O18" s="44"/>
    </row>
    <row r="19" spans="1:15" ht="21" customHeight="1">
      <c r="A19" s="83" t="s">
        <v>121</v>
      </c>
      <c r="B19" s="83" t="s">
        <v>122</v>
      </c>
      <c r="C19" s="44">
        <v>522668.85</v>
      </c>
      <c r="D19" s="44">
        <v>522668.85</v>
      </c>
      <c r="E19" s="44">
        <v>522668.85</v>
      </c>
      <c r="F19" s="44"/>
      <c r="G19" s="44"/>
      <c r="H19" s="44"/>
      <c r="I19" s="44"/>
      <c r="J19" s="44"/>
      <c r="K19" s="44"/>
      <c r="L19" s="44"/>
      <c r="M19" s="44"/>
      <c r="N19" s="44"/>
      <c r="O19" s="44"/>
    </row>
    <row r="20" spans="1:15" ht="21" customHeight="1">
      <c r="A20" s="83" t="s">
        <v>123</v>
      </c>
      <c r="B20" s="83" t="s">
        <v>124</v>
      </c>
      <c r="C20" s="44">
        <v>85912.07</v>
      </c>
      <c r="D20" s="44">
        <v>85912.07</v>
      </c>
      <c r="E20" s="44">
        <v>85912.07</v>
      </c>
      <c r="F20" s="44"/>
      <c r="G20" s="44"/>
      <c r="H20" s="44"/>
      <c r="I20" s="44"/>
      <c r="J20" s="44"/>
      <c r="K20" s="44"/>
      <c r="L20" s="44"/>
      <c r="M20" s="44"/>
      <c r="N20" s="44"/>
      <c r="O20" s="44"/>
    </row>
    <row r="21" spans="1:15" ht="21" customHeight="1">
      <c r="A21" s="30" t="s">
        <v>125</v>
      </c>
      <c r="B21" s="30" t="s">
        <v>126</v>
      </c>
      <c r="C21" s="44">
        <v>1354197.24</v>
      </c>
      <c r="D21" s="44">
        <v>1354197.24</v>
      </c>
      <c r="E21" s="44">
        <v>1354197.24</v>
      </c>
      <c r="F21" s="44"/>
      <c r="G21" s="44"/>
      <c r="H21" s="44"/>
      <c r="I21" s="44"/>
      <c r="J21" s="44"/>
      <c r="K21" s="44"/>
      <c r="L21" s="44"/>
      <c r="M21" s="44"/>
      <c r="N21" s="44"/>
      <c r="O21" s="44"/>
    </row>
    <row r="22" spans="1:15" ht="21" customHeight="1">
      <c r="A22" s="82" t="s">
        <v>127</v>
      </c>
      <c r="B22" s="82" t="s">
        <v>128</v>
      </c>
      <c r="C22" s="44">
        <v>1354197.24</v>
      </c>
      <c r="D22" s="44">
        <v>1354197.24</v>
      </c>
      <c r="E22" s="44">
        <v>1354197.24</v>
      </c>
      <c r="F22" s="44"/>
      <c r="G22" s="44"/>
      <c r="H22" s="44"/>
      <c r="I22" s="44"/>
      <c r="J22" s="44"/>
      <c r="K22" s="44"/>
      <c r="L22" s="44"/>
      <c r="M22" s="44"/>
      <c r="N22" s="44"/>
      <c r="O22" s="44"/>
    </row>
    <row r="23" spans="1:15" ht="21" customHeight="1">
      <c r="A23" s="83" t="s">
        <v>129</v>
      </c>
      <c r="B23" s="83" t="s">
        <v>130</v>
      </c>
      <c r="C23" s="44">
        <v>1354197.24</v>
      </c>
      <c r="D23" s="44">
        <v>1354197.24</v>
      </c>
      <c r="E23" s="44">
        <v>1354197.24</v>
      </c>
      <c r="F23" s="44"/>
      <c r="G23" s="44"/>
      <c r="H23" s="44"/>
      <c r="I23" s="44"/>
      <c r="J23" s="44"/>
      <c r="K23" s="44"/>
      <c r="L23" s="44"/>
      <c r="M23" s="44"/>
      <c r="N23" s="44"/>
      <c r="O23" s="44"/>
    </row>
    <row r="24" spans="1:15" ht="21" customHeight="1">
      <c r="A24" s="129" t="s">
        <v>55</v>
      </c>
      <c r="B24" s="130"/>
      <c r="C24" s="44">
        <v>20254324.399999999</v>
      </c>
      <c r="D24" s="44">
        <v>19232124.399999999</v>
      </c>
      <c r="E24" s="44">
        <v>17326131.800000001</v>
      </c>
      <c r="F24" s="44">
        <v>1905992.6</v>
      </c>
      <c r="G24" s="44"/>
      <c r="H24" s="44"/>
      <c r="I24" s="44">
        <v>1022200</v>
      </c>
      <c r="J24" s="44"/>
      <c r="K24" s="44"/>
      <c r="L24" s="44"/>
      <c r="M24" s="44"/>
      <c r="N24" s="44"/>
      <c r="O24" s="44"/>
    </row>
    <row r="36" spans="2:2" ht="12.75" customHeight="1">
      <c r="B36">
        <v>20254324.399999999</v>
      </c>
    </row>
  </sheetData>
  <mergeCells count="12">
    <mergeCell ref="A24:B24"/>
    <mergeCell ref="A4:A5"/>
    <mergeCell ref="B4:B5"/>
    <mergeCell ref="C4:C5"/>
    <mergeCell ref="G4:G5"/>
    <mergeCell ref="A1:O1"/>
    <mergeCell ref="A2:O2"/>
    <mergeCell ref="A3:B3"/>
    <mergeCell ref="D4:F4"/>
    <mergeCell ref="J4:O4"/>
    <mergeCell ref="H4:H5"/>
    <mergeCell ref="I4:I5"/>
  </mergeCells>
  <phoneticPr fontId="16"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Right="0"/>
  </sheetPr>
  <dimension ref="A1:D34"/>
  <sheetViews>
    <sheetView showGridLines="0" showZeros="0" topLeftCell="A23" zoomScaleNormal="100" workbookViewId="0">
      <selection activeCell="C31" sqref="C31"/>
    </sheetView>
  </sheetViews>
  <sheetFormatPr defaultColWidth="8.54296875" defaultRowHeight="12.75" customHeight="1"/>
  <cols>
    <col min="1" max="4" width="35.54296875" customWidth="1"/>
  </cols>
  <sheetData>
    <row r="1" spans="1:4" ht="15" customHeight="1">
      <c r="A1" s="21"/>
      <c r="B1" s="23"/>
      <c r="C1" s="23"/>
      <c r="D1" s="23" t="s">
        <v>131</v>
      </c>
    </row>
    <row r="2" spans="1:4" ht="41.25" customHeight="1">
      <c r="A2" s="98" t="str">
        <f>"2026"&amp;"年部门财政拨款收支预算总表"</f>
        <v>2026年部门财政拨款收支预算总表</v>
      </c>
      <c r="B2" s="99"/>
      <c r="C2" s="99"/>
      <c r="D2" s="99"/>
    </row>
    <row r="3" spans="1:4" ht="17.25" customHeight="1">
      <c r="A3" s="100" t="str">
        <f>"单位名称："&amp;"寻甸回族彝族自治县第三中学"</f>
        <v>单位名称：寻甸回族彝族自治县第三中学</v>
      </c>
      <c r="B3" s="101"/>
      <c r="D3" s="23" t="s">
        <v>1</v>
      </c>
    </row>
    <row r="4" spans="1:4" ht="17.25" customHeight="1">
      <c r="A4" s="102" t="s">
        <v>2</v>
      </c>
      <c r="B4" s="103"/>
      <c r="C4" s="102" t="s">
        <v>3</v>
      </c>
      <c r="D4" s="103"/>
    </row>
    <row r="5" spans="1:4" ht="18.75" customHeight="1">
      <c r="A5" s="76" t="s">
        <v>4</v>
      </c>
      <c r="B5" s="76" t="s">
        <v>5</v>
      </c>
      <c r="C5" s="76" t="s">
        <v>6</v>
      </c>
      <c r="D5" s="76" t="s">
        <v>5</v>
      </c>
    </row>
    <row r="6" spans="1:4" ht="16.5" customHeight="1">
      <c r="A6" s="77" t="s">
        <v>132</v>
      </c>
      <c r="B6" s="44">
        <v>18484149.399999999</v>
      </c>
      <c r="C6" s="77" t="s">
        <v>133</v>
      </c>
      <c r="D6" s="56">
        <v>19232124.399999999</v>
      </c>
    </row>
    <row r="7" spans="1:4" ht="16.5" customHeight="1">
      <c r="A7" s="77" t="s">
        <v>134</v>
      </c>
      <c r="B7" s="44">
        <v>18484149.399999999</v>
      </c>
      <c r="C7" s="77" t="s">
        <v>135</v>
      </c>
      <c r="D7" s="56"/>
    </row>
    <row r="8" spans="1:4" ht="16.5" customHeight="1">
      <c r="A8" s="77" t="s">
        <v>136</v>
      </c>
      <c r="B8" s="44"/>
      <c r="C8" s="77" t="s">
        <v>137</v>
      </c>
      <c r="D8" s="56"/>
    </row>
    <row r="9" spans="1:4" ht="16.5" customHeight="1">
      <c r="A9" s="77" t="s">
        <v>138</v>
      </c>
      <c r="B9" s="44"/>
      <c r="C9" s="77" t="s">
        <v>139</v>
      </c>
      <c r="D9" s="56"/>
    </row>
    <row r="10" spans="1:4" ht="16.5" customHeight="1">
      <c r="A10" s="77" t="s">
        <v>140</v>
      </c>
      <c r="B10" s="44">
        <v>747975</v>
      </c>
      <c r="C10" s="77" t="s">
        <v>141</v>
      </c>
      <c r="D10" s="56"/>
    </row>
    <row r="11" spans="1:4" ht="16.5" customHeight="1">
      <c r="A11" s="77" t="s">
        <v>134</v>
      </c>
      <c r="B11" s="44">
        <v>747975</v>
      </c>
      <c r="C11" s="77" t="s">
        <v>142</v>
      </c>
      <c r="D11" s="56">
        <v>14428865.6</v>
      </c>
    </row>
    <row r="12" spans="1:4" ht="16.5" customHeight="1">
      <c r="A12" s="72" t="s">
        <v>136</v>
      </c>
      <c r="B12" s="44"/>
      <c r="C12" s="36" t="s">
        <v>143</v>
      </c>
      <c r="D12" s="56"/>
    </row>
    <row r="13" spans="1:4" ht="16.5" customHeight="1">
      <c r="A13" s="72" t="s">
        <v>138</v>
      </c>
      <c r="B13" s="44"/>
      <c r="C13" s="36" t="s">
        <v>144</v>
      </c>
      <c r="D13" s="56"/>
    </row>
    <row r="14" spans="1:4" ht="16.5" customHeight="1">
      <c r="A14" s="78"/>
      <c r="B14" s="44"/>
      <c r="C14" s="36" t="s">
        <v>145</v>
      </c>
      <c r="D14" s="56">
        <v>1805596.32</v>
      </c>
    </row>
    <row r="15" spans="1:4" ht="16.5" customHeight="1">
      <c r="A15" s="78"/>
      <c r="B15" s="44"/>
      <c r="C15" s="36" t="s">
        <v>146</v>
      </c>
      <c r="D15" s="56">
        <v>1643465.24</v>
      </c>
    </row>
    <row r="16" spans="1:4" ht="16.5" customHeight="1">
      <c r="A16" s="78"/>
      <c r="B16" s="44"/>
      <c r="C16" s="36" t="s">
        <v>147</v>
      </c>
      <c r="D16" s="56"/>
    </row>
    <row r="17" spans="1:4" ht="16.5" customHeight="1">
      <c r="A17" s="78"/>
      <c r="B17" s="44"/>
      <c r="C17" s="36" t="s">
        <v>148</v>
      </c>
      <c r="D17" s="56"/>
    </row>
    <row r="18" spans="1:4" ht="16.5" customHeight="1">
      <c r="A18" s="78"/>
      <c r="B18" s="44"/>
      <c r="C18" s="36" t="s">
        <v>149</v>
      </c>
      <c r="D18" s="56"/>
    </row>
    <row r="19" spans="1:4" ht="16.5" customHeight="1">
      <c r="A19" s="78"/>
      <c r="B19" s="44"/>
      <c r="C19" s="36" t="s">
        <v>150</v>
      </c>
      <c r="D19" s="56"/>
    </row>
    <row r="20" spans="1:4" ht="16.5" customHeight="1">
      <c r="A20" s="78"/>
      <c r="B20" s="44"/>
      <c r="C20" s="36" t="s">
        <v>151</v>
      </c>
      <c r="D20" s="56"/>
    </row>
    <row r="21" spans="1:4" ht="16.5" customHeight="1">
      <c r="A21" s="78"/>
      <c r="B21" s="44"/>
      <c r="C21" s="36" t="s">
        <v>152</v>
      </c>
      <c r="D21" s="56"/>
    </row>
    <row r="22" spans="1:4" ht="16.5" customHeight="1">
      <c r="A22" s="78"/>
      <c r="B22" s="44"/>
      <c r="C22" s="36" t="s">
        <v>153</v>
      </c>
      <c r="D22" s="56"/>
    </row>
    <row r="23" spans="1:4" ht="16.5" customHeight="1">
      <c r="A23" s="78"/>
      <c r="B23" s="44"/>
      <c r="C23" s="36" t="s">
        <v>154</v>
      </c>
      <c r="D23" s="56"/>
    </row>
    <row r="24" spans="1:4" ht="16.5" customHeight="1">
      <c r="A24" s="78"/>
      <c r="B24" s="44"/>
      <c r="C24" s="36" t="s">
        <v>155</v>
      </c>
      <c r="D24" s="56"/>
    </row>
    <row r="25" spans="1:4" ht="16.5" customHeight="1">
      <c r="A25" s="78"/>
      <c r="B25" s="44"/>
      <c r="C25" s="36" t="s">
        <v>156</v>
      </c>
      <c r="D25" s="56">
        <v>1354197.24</v>
      </c>
    </row>
    <row r="26" spans="1:4" ht="16.5" customHeight="1">
      <c r="A26" s="78"/>
      <c r="B26" s="44"/>
      <c r="C26" s="36" t="s">
        <v>157</v>
      </c>
      <c r="D26" s="56"/>
    </row>
    <row r="27" spans="1:4" ht="16.5" customHeight="1">
      <c r="A27" s="78"/>
      <c r="B27" s="44"/>
      <c r="C27" s="36" t="s">
        <v>158</v>
      </c>
      <c r="D27" s="56"/>
    </row>
    <row r="28" spans="1:4" ht="16.5" customHeight="1">
      <c r="A28" s="78"/>
      <c r="B28" s="44"/>
      <c r="C28" s="36" t="s">
        <v>159</v>
      </c>
      <c r="D28" s="56"/>
    </row>
    <row r="29" spans="1:4" ht="16.5" customHeight="1">
      <c r="A29" s="78"/>
      <c r="B29" s="44"/>
      <c r="C29" s="36" t="s">
        <v>160</v>
      </c>
      <c r="D29" s="56"/>
    </row>
    <row r="30" spans="1:4" ht="16.5" customHeight="1">
      <c r="A30" s="78"/>
      <c r="B30" s="44"/>
      <c r="C30" s="36" t="s">
        <v>161</v>
      </c>
      <c r="D30" s="56"/>
    </row>
    <row r="31" spans="1:4" ht="16.5" customHeight="1">
      <c r="A31" s="78"/>
      <c r="B31" s="44"/>
      <c r="C31" s="72" t="s">
        <v>162</v>
      </c>
      <c r="D31" s="56"/>
    </row>
    <row r="32" spans="1:4" ht="16.5" customHeight="1">
      <c r="A32" s="78"/>
      <c r="B32" s="44"/>
      <c r="C32" s="72" t="s">
        <v>163</v>
      </c>
      <c r="D32" s="56"/>
    </row>
    <row r="33" spans="1:4" ht="16.5" customHeight="1">
      <c r="A33" s="78"/>
      <c r="B33" s="44"/>
      <c r="C33" s="17" t="s">
        <v>164</v>
      </c>
      <c r="D33" s="56"/>
    </row>
    <row r="34" spans="1:4" ht="15" customHeight="1">
      <c r="A34" s="79" t="s">
        <v>50</v>
      </c>
      <c r="B34" s="80">
        <v>19232124.399999999</v>
      </c>
      <c r="C34" s="79" t="s">
        <v>51</v>
      </c>
      <c r="D34" s="80">
        <v>19232124.399999999</v>
      </c>
    </row>
  </sheetData>
  <mergeCells count="4">
    <mergeCell ref="A2:D2"/>
    <mergeCell ref="A3:B3"/>
    <mergeCell ref="A4:B4"/>
    <mergeCell ref="C4:D4"/>
  </mergeCells>
  <phoneticPr fontId="16"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Right="0"/>
  </sheetPr>
  <dimension ref="A1:G34"/>
  <sheetViews>
    <sheetView showZeros="0" topLeftCell="A11" zoomScaleNormal="100" workbookViewId="0">
      <selection activeCell="B22" sqref="B22"/>
    </sheetView>
  </sheetViews>
  <sheetFormatPr defaultColWidth="9.1796875" defaultRowHeight="14.25" customHeight="1"/>
  <cols>
    <col min="1" max="1" width="20.1796875" customWidth="1"/>
    <col min="2" max="2" width="44" customWidth="1"/>
    <col min="3" max="7" width="24.1796875" customWidth="1"/>
  </cols>
  <sheetData>
    <row r="1" spans="1:7" ht="14.25" customHeight="1">
      <c r="D1" s="68"/>
      <c r="F1" s="38"/>
      <c r="G1" s="69" t="s">
        <v>165</v>
      </c>
    </row>
    <row r="2" spans="1:7" ht="41.25" customHeight="1">
      <c r="A2" s="133" t="str">
        <f>"2026"&amp;"年一般公共预算支出预算表（按功能科目分类）"</f>
        <v>2026年一般公共预算支出预算表（按功能科目分类）</v>
      </c>
      <c r="B2" s="133"/>
      <c r="C2" s="133"/>
      <c r="D2" s="133"/>
      <c r="E2" s="133"/>
      <c r="F2" s="133"/>
      <c r="G2" s="133"/>
    </row>
    <row r="3" spans="1:7" ht="18" customHeight="1">
      <c r="A3" s="3" t="str">
        <f>"单位名称："&amp;"寻甸回族彝族自治县第三中学"</f>
        <v>单位名称：寻甸回族彝族自治县第三中学</v>
      </c>
      <c r="F3" s="63"/>
      <c r="G3" s="69" t="s">
        <v>1</v>
      </c>
    </row>
    <row r="4" spans="1:7" ht="20.25" customHeight="1">
      <c r="A4" s="134" t="s">
        <v>166</v>
      </c>
      <c r="B4" s="135"/>
      <c r="C4" s="141" t="s">
        <v>55</v>
      </c>
      <c r="D4" s="136" t="s">
        <v>75</v>
      </c>
      <c r="E4" s="137"/>
      <c r="F4" s="138"/>
      <c r="G4" s="143" t="s">
        <v>76</v>
      </c>
    </row>
    <row r="5" spans="1:7" ht="20.25" customHeight="1">
      <c r="A5" s="74" t="s">
        <v>72</v>
      </c>
      <c r="B5" s="74" t="s">
        <v>73</v>
      </c>
      <c r="C5" s="142"/>
      <c r="D5" s="65" t="s">
        <v>57</v>
      </c>
      <c r="E5" s="65" t="s">
        <v>167</v>
      </c>
      <c r="F5" s="65" t="s">
        <v>168</v>
      </c>
      <c r="G5" s="144"/>
    </row>
    <row r="6" spans="1:7" ht="15" customHeight="1">
      <c r="A6" s="33" t="s">
        <v>82</v>
      </c>
      <c r="B6" s="33" t="s">
        <v>83</v>
      </c>
      <c r="C6" s="33" t="s">
        <v>84</v>
      </c>
      <c r="D6" s="33" t="s">
        <v>85</v>
      </c>
      <c r="E6" s="33" t="s">
        <v>86</v>
      </c>
      <c r="F6" s="33" t="s">
        <v>87</v>
      </c>
      <c r="G6" s="33" t="s">
        <v>88</v>
      </c>
    </row>
    <row r="7" spans="1:7" ht="18" customHeight="1">
      <c r="A7" s="17" t="s">
        <v>97</v>
      </c>
      <c r="B7" s="17" t="s">
        <v>98</v>
      </c>
      <c r="C7" s="44">
        <v>14428865.6</v>
      </c>
      <c r="D7" s="44">
        <v>12522873</v>
      </c>
      <c r="E7" s="44">
        <v>12293193</v>
      </c>
      <c r="F7" s="44">
        <v>229680</v>
      </c>
      <c r="G7" s="44">
        <v>1905992.6</v>
      </c>
    </row>
    <row r="8" spans="1:7" ht="18" customHeight="1">
      <c r="A8" s="67" t="s">
        <v>99</v>
      </c>
      <c r="B8" s="67" t="s">
        <v>100</v>
      </c>
      <c r="C8" s="44">
        <v>14428193.6</v>
      </c>
      <c r="D8" s="44">
        <v>12522873</v>
      </c>
      <c r="E8" s="44">
        <v>12293193</v>
      </c>
      <c r="F8" s="44">
        <v>229680</v>
      </c>
      <c r="G8" s="44">
        <v>1905320.6</v>
      </c>
    </row>
    <row r="9" spans="1:7" ht="18" customHeight="1">
      <c r="A9" s="75" t="s">
        <v>101</v>
      </c>
      <c r="B9" s="75" t="s">
        <v>102</v>
      </c>
      <c r="C9" s="44">
        <v>461620.6</v>
      </c>
      <c r="D9" s="44"/>
      <c r="E9" s="44"/>
      <c r="F9" s="44"/>
      <c r="G9" s="44">
        <v>461620.6</v>
      </c>
    </row>
    <row r="10" spans="1:7" ht="18" customHeight="1">
      <c r="A10" s="75" t="s">
        <v>103</v>
      </c>
      <c r="B10" s="75" t="s">
        <v>104</v>
      </c>
      <c r="C10" s="44">
        <v>13966573</v>
      </c>
      <c r="D10" s="44">
        <v>12522873</v>
      </c>
      <c r="E10" s="44">
        <v>12293193</v>
      </c>
      <c r="F10" s="44">
        <v>229680</v>
      </c>
      <c r="G10" s="44">
        <v>1443700</v>
      </c>
    </row>
    <row r="11" spans="1:7" ht="18" customHeight="1">
      <c r="A11" s="67" t="s">
        <v>105</v>
      </c>
      <c r="B11" s="67" t="s">
        <v>106</v>
      </c>
      <c r="C11" s="44">
        <v>672</v>
      </c>
      <c r="D11" s="44"/>
      <c r="E11" s="44"/>
      <c r="F11" s="44"/>
      <c r="G11" s="44">
        <v>672</v>
      </c>
    </row>
    <row r="12" spans="1:7" ht="18" customHeight="1">
      <c r="A12" s="75" t="s">
        <v>107</v>
      </c>
      <c r="B12" s="75" t="s">
        <v>108</v>
      </c>
      <c r="C12" s="44">
        <v>672</v>
      </c>
      <c r="D12" s="44"/>
      <c r="E12" s="44"/>
      <c r="F12" s="44"/>
      <c r="G12" s="44">
        <v>672</v>
      </c>
    </row>
    <row r="13" spans="1:7" ht="18" customHeight="1">
      <c r="A13" s="17" t="s">
        <v>109</v>
      </c>
      <c r="B13" s="17" t="s">
        <v>110</v>
      </c>
      <c r="C13" s="44">
        <v>1805596.32</v>
      </c>
      <c r="D13" s="44">
        <v>1805596.32</v>
      </c>
      <c r="E13" s="44">
        <v>1805596.32</v>
      </c>
      <c r="F13" s="44"/>
      <c r="G13" s="44"/>
    </row>
    <row r="14" spans="1:7" ht="18" customHeight="1">
      <c r="A14" s="67" t="s">
        <v>111</v>
      </c>
      <c r="B14" s="67" t="s">
        <v>112</v>
      </c>
      <c r="C14" s="44">
        <v>1805596.32</v>
      </c>
      <c r="D14" s="44">
        <v>1805596.32</v>
      </c>
      <c r="E14" s="44">
        <v>1805596.32</v>
      </c>
      <c r="F14" s="44"/>
      <c r="G14" s="44"/>
    </row>
    <row r="15" spans="1:7" ht="18" customHeight="1">
      <c r="A15" s="75" t="s">
        <v>113</v>
      </c>
      <c r="B15" s="75" t="s">
        <v>114</v>
      </c>
      <c r="C15" s="44">
        <v>1805596.32</v>
      </c>
      <c r="D15" s="44">
        <v>1805596.32</v>
      </c>
      <c r="E15" s="44">
        <v>1805596.32</v>
      </c>
      <c r="F15" s="44"/>
      <c r="G15" s="44"/>
    </row>
    <row r="16" spans="1:7" ht="18" customHeight="1">
      <c r="A16" s="17" t="s">
        <v>115</v>
      </c>
      <c r="B16" s="17" t="s">
        <v>116</v>
      </c>
      <c r="C16" s="44">
        <v>1643465.24</v>
      </c>
      <c r="D16" s="44">
        <v>1643465.24</v>
      </c>
      <c r="E16" s="44">
        <v>1643465.24</v>
      </c>
      <c r="F16" s="44"/>
      <c r="G16" s="44"/>
    </row>
    <row r="17" spans="1:7" ht="18" customHeight="1">
      <c r="A17" s="67" t="s">
        <v>117</v>
      </c>
      <c r="B17" s="67" t="s">
        <v>118</v>
      </c>
      <c r="C17" s="44">
        <v>1643465.24</v>
      </c>
      <c r="D17" s="44">
        <v>1643465.24</v>
      </c>
      <c r="E17" s="44">
        <v>1643465.24</v>
      </c>
      <c r="F17" s="44"/>
      <c r="G17" s="44"/>
    </row>
    <row r="18" spans="1:7" ht="18" customHeight="1">
      <c r="A18" s="75" t="s">
        <v>119</v>
      </c>
      <c r="B18" s="75" t="s">
        <v>120</v>
      </c>
      <c r="C18" s="44">
        <v>1034884.32</v>
      </c>
      <c r="D18" s="44">
        <v>1034884.32</v>
      </c>
      <c r="E18" s="44">
        <v>1034884.32</v>
      </c>
      <c r="F18" s="44"/>
      <c r="G18" s="44"/>
    </row>
    <row r="19" spans="1:7" ht="18" customHeight="1">
      <c r="A19" s="75" t="s">
        <v>121</v>
      </c>
      <c r="B19" s="75" t="s">
        <v>122</v>
      </c>
      <c r="C19" s="44">
        <v>522668.85</v>
      </c>
      <c r="D19" s="44">
        <v>522668.85</v>
      </c>
      <c r="E19" s="44">
        <v>522668.85</v>
      </c>
      <c r="F19" s="44"/>
      <c r="G19" s="44"/>
    </row>
    <row r="20" spans="1:7" ht="18" customHeight="1">
      <c r="A20" s="75" t="s">
        <v>123</v>
      </c>
      <c r="B20" s="75" t="s">
        <v>124</v>
      </c>
      <c r="C20" s="44">
        <v>85912.07</v>
      </c>
      <c r="D20" s="44">
        <v>85912.07</v>
      </c>
      <c r="E20" s="44">
        <v>85912.07</v>
      </c>
      <c r="F20" s="44"/>
      <c r="G20" s="44"/>
    </row>
    <row r="21" spans="1:7" ht="18" customHeight="1">
      <c r="A21" s="17" t="s">
        <v>125</v>
      </c>
      <c r="B21" s="17" t="s">
        <v>126</v>
      </c>
      <c r="C21" s="44">
        <v>1354197.24</v>
      </c>
      <c r="D21" s="44">
        <v>1354197.24</v>
      </c>
      <c r="E21" s="44">
        <v>1354197.24</v>
      </c>
      <c r="F21" s="44"/>
      <c r="G21" s="44"/>
    </row>
    <row r="22" spans="1:7" ht="18" customHeight="1">
      <c r="A22" s="67" t="s">
        <v>127</v>
      </c>
      <c r="B22" s="67" t="s">
        <v>128</v>
      </c>
      <c r="C22" s="44">
        <v>1354197.24</v>
      </c>
      <c r="D22" s="44">
        <v>1354197.24</v>
      </c>
      <c r="E22" s="44">
        <v>1354197.24</v>
      </c>
      <c r="F22" s="44"/>
      <c r="G22" s="44"/>
    </row>
    <row r="23" spans="1:7" ht="18" customHeight="1">
      <c r="A23" s="75" t="s">
        <v>129</v>
      </c>
      <c r="B23" s="75" t="s">
        <v>130</v>
      </c>
      <c r="C23" s="44">
        <v>1354197.24</v>
      </c>
      <c r="D23" s="44">
        <v>1354197.24</v>
      </c>
      <c r="E23" s="44">
        <v>1354197.24</v>
      </c>
      <c r="F23" s="44"/>
      <c r="G23" s="44"/>
    </row>
    <row r="24" spans="1:7" ht="18" customHeight="1">
      <c r="A24" s="139" t="s">
        <v>169</v>
      </c>
      <c r="B24" s="140" t="s">
        <v>169</v>
      </c>
      <c r="C24" s="44">
        <v>19232124.399999999</v>
      </c>
      <c r="D24" s="44">
        <v>17326131.800000001</v>
      </c>
      <c r="E24" s="44">
        <v>17096451.800000001</v>
      </c>
      <c r="F24" s="44">
        <v>229680</v>
      </c>
      <c r="G24" s="44">
        <v>1905992.6</v>
      </c>
    </row>
    <row r="34" spans="2:2" ht="14.25" customHeight="1">
      <c r="B34">
        <v>20254324.399999999</v>
      </c>
    </row>
  </sheetData>
  <mergeCells count="6">
    <mergeCell ref="A2:G2"/>
    <mergeCell ref="A4:B4"/>
    <mergeCell ref="D4:F4"/>
    <mergeCell ref="A24:B24"/>
    <mergeCell ref="C4:C5"/>
    <mergeCell ref="G4:G5"/>
  </mergeCells>
  <phoneticPr fontId="16"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Right="0"/>
  </sheetPr>
  <dimension ref="A1:F36"/>
  <sheetViews>
    <sheetView showZeros="0" topLeftCell="A3" zoomScale="115" zoomScaleNormal="115" workbookViewId="0">
      <selection activeCell="D16" sqref="D16"/>
    </sheetView>
  </sheetViews>
  <sheetFormatPr defaultColWidth="10.36328125" defaultRowHeight="14.25" customHeight="1"/>
  <cols>
    <col min="1" max="6" width="28.1796875" customWidth="1"/>
  </cols>
  <sheetData>
    <row r="1" spans="1:6" ht="14.25" customHeight="1">
      <c r="A1" s="22"/>
      <c r="B1" s="22"/>
      <c r="C1" s="22"/>
      <c r="D1" s="22"/>
      <c r="E1" s="21"/>
      <c r="F1" s="73" t="s">
        <v>170</v>
      </c>
    </row>
    <row r="2" spans="1:6" ht="41.25" customHeight="1">
      <c r="A2" s="87" t="str">
        <f>"2026"&amp;"年一般公共预算“三公”经费支出预算表"</f>
        <v>2026年一般公共预算“三公”经费支出预算表</v>
      </c>
      <c r="B2" s="88"/>
      <c r="C2" s="88"/>
      <c r="D2" s="88"/>
      <c r="E2" s="89"/>
      <c r="F2" s="88"/>
    </row>
    <row r="3" spans="1:6" ht="14.25" customHeight="1">
      <c r="A3" s="90" t="str">
        <f>"单位名称："&amp;"寻甸回族彝族自治县第三中学"</f>
        <v>单位名称：寻甸回族彝族自治县第三中学</v>
      </c>
      <c r="B3" s="91"/>
      <c r="D3" s="22"/>
      <c r="E3" s="21"/>
      <c r="F3" s="24" t="s">
        <v>1</v>
      </c>
    </row>
    <row r="4" spans="1:6" ht="27" customHeight="1">
      <c r="A4" s="93" t="s">
        <v>171</v>
      </c>
      <c r="B4" s="93" t="s">
        <v>172</v>
      </c>
      <c r="C4" s="92" t="s">
        <v>173</v>
      </c>
      <c r="D4" s="93"/>
      <c r="E4" s="94"/>
      <c r="F4" s="93" t="s">
        <v>174</v>
      </c>
    </row>
    <row r="5" spans="1:6" ht="28.5" customHeight="1">
      <c r="A5" s="95"/>
      <c r="B5" s="96"/>
      <c r="C5" s="25" t="s">
        <v>57</v>
      </c>
      <c r="D5" s="25" t="s">
        <v>175</v>
      </c>
      <c r="E5" s="25" t="s">
        <v>176</v>
      </c>
      <c r="F5" s="97"/>
    </row>
    <row r="6" spans="1:6" ht="17.25" customHeight="1">
      <c r="A6" s="29" t="s">
        <v>82</v>
      </c>
      <c r="B6" s="29" t="s">
        <v>83</v>
      </c>
      <c r="C6" s="29" t="s">
        <v>84</v>
      </c>
      <c r="D6" s="29" t="s">
        <v>85</v>
      </c>
      <c r="E6" s="29" t="s">
        <v>86</v>
      </c>
      <c r="F6" s="29" t="s">
        <v>87</v>
      </c>
    </row>
    <row r="7" spans="1:6" ht="17.25" customHeight="1">
      <c r="A7" s="44"/>
      <c r="B7" s="44"/>
      <c r="C7" s="44"/>
      <c r="D7" s="44"/>
      <c r="E7" s="44"/>
      <c r="F7" s="44"/>
    </row>
    <row r="8" spans="1:6" ht="14.25" customHeight="1">
      <c r="A8" t="s">
        <v>177</v>
      </c>
    </row>
    <row r="36" spans="2:2" ht="14.25" customHeight="1">
      <c r="B36">
        <v>20254324.399999999</v>
      </c>
    </row>
  </sheetData>
  <mergeCells count="6">
    <mergeCell ref="A2:F2"/>
    <mergeCell ref="A3:B3"/>
    <mergeCell ref="C4:E4"/>
    <mergeCell ref="A4:A5"/>
    <mergeCell ref="B4:B5"/>
    <mergeCell ref="F4:F5"/>
  </mergeCells>
  <phoneticPr fontId="16"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Right="0"/>
  </sheetPr>
  <dimension ref="A1:X25"/>
  <sheetViews>
    <sheetView showZeros="0" topLeftCell="E13" zoomScale="130" zoomScaleNormal="130" workbookViewId="0">
      <selection activeCell="A25" sqref="A25:H25"/>
    </sheetView>
  </sheetViews>
  <sheetFormatPr defaultColWidth="9.1796875" defaultRowHeight="14.25" customHeight="1"/>
  <cols>
    <col min="1" max="2" width="32.81640625" customWidth="1"/>
    <col min="3" max="3" width="20.7265625" customWidth="1"/>
    <col min="4" max="4" width="31.26953125" customWidth="1"/>
    <col min="5" max="5" width="10.1796875" customWidth="1"/>
    <col min="6" max="6" width="17.54296875" customWidth="1"/>
    <col min="7" max="7" width="10.26953125" customWidth="1"/>
    <col min="8" max="8" width="23" customWidth="1"/>
    <col min="9" max="24" width="18.7265625" customWidth="1"/>
  </cols>
  <sheetData>
    <row r="1" spans="1:24" ht="13.5" customHeight="1">
      <c r="B1" s="68"/>
      <c r="C1" s="70"/>
      <c r="E1" s="71"/>
      <c r="F1" s="71"/>
      <c r="G1" s="71"/>
      <c r="H1" s="71"/>
      <c r="I1" s="45"/>
      <c r="J1" s="45"/>
      <c r="K1" s="45"/>
      <c r="L1" s="45"/>
      <c r="M1" s="45"/>
      <c r="N1" s="45"/>
      <c r="R1" s="45"/>
      <c r="V1" s="70"/>
      <c r="X1" s="2" t="s">
        <v>178</v>
      </c>
    </row>
    <row r="2" spans="1:24" ht="45.75" customHeight="1">
      <c r="A2" s="145" t="str">
        <f>"2026"&amp;"年部门基本支出预算表"</f>
        <v>2026年部门基本支出预算表</v>
      </c>
      <c r="B2" s="146"/>
      <c r="C2" s="145"/>
      <c r="D2" s="145"/>
      <c r="E2" s="145"/>
      <c r="F2" s="145"/>
      <c r="G2" s="145"/>
      <c r="H2" s="145"/>
      <c r="I2" s="145"/>
      <c r="J2" s="145"/>
      <c r="K2" s="145"/>
      <c r="L2" s="145"/>
      <c r="M2" s="145"/>
      <c r="N2" s="145"/>
      <c r="O2" s="146"/>
      <c r="P2" s="146"/>
      <c r="Q2" s="146"/>
      <c r="R2" s="145"/>
      <c r="S2" s="145"/>
      <c r="T2" s="145"/>
      <c r="U2" s="145"/>
      <c r="V2" s="145"/>
      <c r="W2" s="145"/>
      <c r="X2" s="145"/>
    </row>
    <row r="3" spans="1:24" ht="18.75" customHeight="1">
      <c r="A3" s="147" t="str">
        <f>"单位名称："&amp;"寻甸回族彝族自治县第三中学"</f>
        <v>单位名称：寻甸回族彝族自治县第三中学</v>
      </c>
      <c r="B3" s="148"/>
      <c r="C3" s="149"/>
      <c r="D3" s="149"/>
      <c r="E3" s="149"/>
      <c r="F3" s="149"/>
      <c r="G3" s="149"/>
      <c r="H3" s="149"/>
      <c r="I3" s="48"/>
      <c r="J3" s="48"/>
      <c r="K3" s="48"/>
      <c r="L3" s="48"/>
      <c r="M3" s="48"/>
      <c r="N3" s="48"/>
      <c r="O3" s="4"/>
      <c r="P3" s="4"/>
      <c r="Q3" s="4"/>
      <c r="R3" s="48"/>
      <c r="V3" s="70"/>
      <c r="X3" s="2" t="s">
        <v>1</v>
      </c>
    </row>
    <row r="4" spans="1:24" ht="18" customHeight="1">
      <c r="A4" s="159" t="s">
        <v>179</v>
      </c>
      <c r="B4" s="159" t="s">
        <v>180</v>
      </c>
      <c r="C4" s="159" t="s">
        <v>181</v>
      </c>
      <c r="D4" s="159" t="s">
        <v>182</v>
      </c>
      <c r="E4" s="159" t="s">
        <v>183</v>
      </c>
      <c r="F4" s="159" t="s">
        <v>184</v>
      </c>
      <c r="G4" s="159" t="s">
        <v>185</v>
      </c>
      <c r="H4" s="159" t="s">
        <v>186</v>
      </c>
      <c r="I4" s="136" t="s">
        <v>187</v>
      </c>
      <c r="J4" s="150" t="s">
        <v>187</v>
      </c>
      <c r="K4" s="150"/>
      <c r="L4" s="150"/>
      <c r="M4" s="150"/>
      <c r="N4" s="150"/>
      <c r="O4" s="137"/>
      <c r="P4" s="137"/>
      <c r="Q4" s="137"/>
      <c r="R4" s="151" t="s">
        <v>61</v>
      </c>
      <c r="S4" s="150" t="s">
        <v>62</v>
      </c>
      <c r="T4" s="150"/>
      <c r="U4" s="150"/>
      <c r="V4" s="150"/>
      <c r="W4" s="150"/>
      <c r="X4" s="152"/>
    </row>
    <row r="5" spans="1:24" ht="18" customHeight="1">
      <c r="A5" s="165"/>
      <c r="B5" s="155"/>
      <c r="C5" s="166"/>
      <c r="D5" s="165"/>
      <c r="E5" s="165"/>
      <c r="F5" s="165"/>
      <c r="G5" s="165"/>
      <c r="H5" s="165"/>
      <c r="I5" s="141" t="s">
        <v>188</v>
      </c>
      <c r="J5" s="136" t="s">
        <v>58</v>
      </c>
      <c r="K5" s="150"/>
      <c r="L5" s="150"/>
      <c r="M5" s="150"/>
      <c r="N5" s="152"/>
      <c r="O5" s="153" t="s">
        <v>189</v>
      </c>
      <c r="P5" s="137"/>
      <c r="Q5" s="138"/>
      <c r="R5" s="159" t="s">
        <v>61</v>
      </c>
      <c r="S5" s="136" t="s">
        <v>62</v>
      </c>
      <c r="T5" s="151" t="s">
        <v>64</v>
      </c>
      <c r="U5" s="150" t="s">
        <v>62</v>
      </c>
      <c r="V5" s="151" t="s">
        <v>66</v>
      </c>
      <c r="W5" s="151" t="s">
        <v>67</v>
      </c>
      <c r="X5" s="154" t="s">
        <v>68</v>
      </c>
    </row>
    <row r="6" spans="1:24" ht="19.5" customHeight="1">
      <c r="A6" s="155"/>
      <c r="B6" s="155"/>
      <c r="C6" s="155"/>
      <c r="D6" s="155"/>
      <c r="E6" s="155"/>
      <c r="F6" s="155"/>
      <c r="G6" s="155"/>
      <c r="H6" s="155"/>
      <c r="I6" s="155"/>
      <c r="J6" s="157" t="s">
        <v>190</v>
      </c>
      <c r="K6" s="159" t="s">
        <v>191</v>
      </c>
      <c r="L6" s="159" t="s">
        <v>192</v>
      </c>
      <c r="M6" s="159" t="s">
        <v>193</v>
      </c>
      <c r="N6" s="159" t="s">
        <v>194</v>
      </c>
      <c r="O6" s="159" t="s">
        <v>58</v>
      </c>
      <c r="P6" s="159" t="s">
        <v>59</v>
      </c>
      <c r="Q6" s="159" t="s">
        <v>60</v>
      </c>
      <c r="R6" s="155"/>
      <c r="S6" s="159" t="s">
        <v>57</v>
      </c>
      <c r="T6" s="159" t="s">
        <v>64</v>
      </c>
      <c r="U6" s="159" t="s">
        <v>195</v>
      </c>
      <c r="V6" s="159" t="s">
        <v>66</v>
      </c>
      <c r="W6" s="159" t="s">
        <v>67</v>
      </c>
      <c r="X6" s="159" t="s">
        <v>68</v>
      </c>
    </row>
    <row r="7" spans="1:24" ht="37.5" customHeight="1">
      <c r="A7" s="156"/>
      <c r="B7" s="142"/>
      <c r="C7" s="156"/>
      <c r="D7" s="156"/>
      <c r="E7" s="156"/>
      <c r="F7" s="156"/>
      <c r="G7" s="156"/>
      <c r="H7" s="156"/>
      <c r="I7" s="156"/>
      <c r="J7" s="158" t="s">
        <v>57</v>
      </c>
      <c r="K7" s="160" t="s">
        <v>196</v>
      </c>
      <c r="L7" s="160" t="s">
        <v>192</v>
      </c>
      <c r="M7" s="160" t="s">
        <v>193</v>
      </c>
      <c r="N7" s="160" t="s">
        <v>194</v>
      </c>
      <c r="O7" s="160" t="s">
        <v>192</v>
      </c>
      <c r="P7" s="160" t="s">
        <v>193</v>
      </c>
      <c r="Q7" s="160" t="s">
        <v>194</v>
      </c>
      <c r="R7" s="160" t="s">
        <v>61</v>
      </c>
      <c r="S7" s="160" t="s">
        <v>57</v>
      </c>
      <c r="T7" s="160" t="s">
        <v>64</v>
      </c>
      <c r="U7" s="160" t="s">
        <v>195</v>
      </c>
      <c r="V7" s="160" t="s">
        <v>66</v>
      </c>
      <c r="W7" s="160" t="s">
        <v>67</v>
      </c>
      <c r="X7" s="160" t="s">
        <v>68</v>
      </c>
    </row>
    <row r="8" spans="1:24" ht="14.25" customHeight="1">
      <c r="A8" s="16">
        <v>1</v>
      </c>
      <c r="B8" s="16">
        <v>2</v>
      </c>
      <c r="C8" s="16">
        <v>3</v>
      </c>
      <c r="D8" s="16">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v>21</v>
      </c>
      <c r="V8" s="16">
        <v>22</v>
      </c>
      <c r="W8" s="16">
        <v>23</v>
      </c>
      <c r="X8" s="16">
        <v>24</v>
      </c>
    </row>
    <row r="9" spans="1:24" ht="20.25" customHeight="1">
      <c r="A9" s="72" t="s">
        <v>197</v>
      </c>
      <c r="B9" s="72" t="s">
        <v>70</v>
      </c>
      <c r="C9" s="72" t="s">
        <v>198</v>
      </c>
      <c r="D9" s="72" t="s">
        <v>199</v>
      </c>
      <c r="E9" s="72" t="s">
        <v>113</v>
      </c>
      <c r="F9" s="72" t="s">
        <v>114</v>
      </c>
      <c r="G9" s="72" t="s">
        <v>200</v>
      </c>
      <c r="H9" s="72" t="s">
        <v>201</v>
      </c>
      <c r="I9" s="44">
        <v>1805596.32</v>
      </c>
      <c r="J9" s="44">
        <v>1805596.32</v>
      </c>
      <c r="K9" s="44"/>
      <c r="L9" s="44"/>
      <c r="M9" s="56">
        <v>1805596.32</v>
      </c>
      <c r="N9" s="44"/>
      <c r="O9" s="44"/>
      <c r="P9" s="44"/>
      <c r="Q9" s="44"/>
      <c r="R9" s="44"/>
      <c r="S9" s="44"/>
      <c r="T9" s="44"/>
      <c r="U9" s="44"/>
      <c r="V9" s="44"/>
      <c r="W9" s="44"/>
      <c r="X9" s="44"/>
    </row>
    <row r="10" spans="1:24" ht="20.25" customHeight="1">
      <c r="A10" s="72" t="s">
        <v>197</v>
      </c>
      <c r="B10" s="72" t="s">
        <v>70</v>
      </c>
      <c r="C10" s="72" t="s">
        <v>198</v>
      </c>
      <c r="D10" s="72" t="s">
        <v>199</v>
      </c>
      <c r="E10" s="72" t="s">
        <v>119</v>
      </c>
      <c r="F10" s="72" t="s">
        <v>120</v>
      </c>
      <c r="G10" s="72" t="s">
        <v>202</v>
      </c>
      <c r="H10" s="72" t="s">
        <v>203</v>
      </c>
      <c r="I10" s="44">
        <v>1034884.32</v>
      </c>
      <c r="J10" s="44">
        <v>1034884.32</v>
      </c>
      <c r="K10" s="14"/>
      <c r="L10" s="14"/>
      <c r="M10" s="56">
        <v>1034884.32</v>
      </c>
      <c r="N10" s="14"/>
      <c r="O10" s="44"/>
      <c r="P10" s="44"/>
      <c r="Q10" s="44"/>
      <c r="R10" s="44"/>
      <c r="S10" s="44"/>
      <c r="T10" s="44"/>
      <c r="U10" s="44"/>
      <c r="V10" s="44"/>
      <c r="W10" s="44"/>
      <c r="X10" s="44"/>
    </row>
    <row r="11" spans="1:24" ht="20.25" customHeight="1">
      <c r="A11" s="72" t="s">
        <v>197</v>
      </c>
      <c r="B11" s="72" t="s">
        <v>70</v>
      </c>
      <c r="C11" s="72" t="s">
        <v>198</v>
      </c>
      <c r="D11" s="72" t="s">
        <v>199</v>
      </c>
      <c r="E11" s="72" t="s">
        <v>121</v>
      </c>
      <c r="F11" s="72" t="s">
        <v>122</v>
      </c>
      <c r="G11" s="72" t="s">
        <v>204</v>
      </c>
      <c r="H11" s="72" t="s">
        <v>205</v>
      </c>
      <c r="I11" s="44">
        <v>522668.85</v>
      </c>
      <c r="J11" s="44">
        <v>522668.85</v>
      </c>
      <c r="K11" s="14"/>
      <c r="L11" s="14"/>
      <c r="M11" s="56">
        <v>522668.85</v>
      </c>
      <c r="N11" s="14"/>
      <c r="O11" s="44"/>
      <c r="P11" s="44"/>
      <c r="Q11" s="44"/>
      <c r="R11" s="44"/>
      <c r="S11" s="44"/>
      <c r="T11" s="44"/>
      <c r="U11" s="44"/>
      <c r="V11" s="44"/>
      <c r="W11" s="44"/>
      <c r="X11" s="44"/>
    </row>
    <row r="12" spans="1:24" ht="20.25" customHeight="1">
      <c r="A12" s="72" t="s">
        <v>197</v>
      </c>
      <c r="B12" s="72" t="s">
        <v>70</v>
      </c>
      <c r="C12" s="72" t="s">
        <v>198</v>
      </c>
      <c r="D12" s="72" t="s">
        <v>199</v>
      </c>
      <c r="E12" s="72" t="s">
        <v>103</v>
      </c>
      <c r="F12" s="72" t="s">
        <v>104</v>
      </c>
      <c r="G12" s="72" t="s">
        <v>206</v>
      </c>
      <c r="H12" s="72" t="s">
        <v>207</v>
      </c>
      <c r="I12" s="44">
        <v>38016</v>
      </c>
      <c r="J12" s="44">
        <v>38016</v>
      </c>
      <c r="K12" s="14"/>
      <c r="L12" s="14"/>
      <c r="M12" s="56">
        <v>38016</v>
      </c>
      <c r="N12" s="14"/>
      <c r="O12" s="44"/>
      <c r="P12" s="44"/>
      <c r="Q12" s="44"/>
      <c r="R12" s="44"/>
      <c r="S12" s="44"/>
      <c r="T12" s="44"/>
      <c r="U12" s="44"/>
      <c r="V12" s="44"/>
      <c r="W12" s="44"/>
      <c r="X12" s="44"/>
    </row>
    <row r="13" spans="1:24" ht="20.25" customHeight="1">
      <c r="A13" s="72" t="s">
        <v>197</v>
      </c>
      <c r="B13" s="72" t="s">
        <v>70</v>
      </c>
      <c r="C13" s="72" t="s">
        <v>198</v>
      </c>
      <c r="D13" s="72" t="s">
        <v>199</v>
      </c>
      <c r="E13" s="72" t="s">
        <v>123</v>
      </c>
      <c r="F13" s="72" t="s">
        <v>124</v>
      </c>
      <c r="G13" s="72" t="s">
        <v>206</v>
      </c>
      <c r="H13" s="72" t="s">
        <v>207</v>
      </c>
      <c r="I13" s="44">
        <v>45139.91</v>
      </c>
      <c r="J13" s="44">
        <v>45139.91</v>
      </c>
      <c r="K13" s="14"/>
      <c r="L13" s="14"/>
      <c r="M13" s="56">
        <v>45139.91</v>
      </c>
      <c r="N13" s="14"/>
      <c r="O13" s="44"/>
      <c r="P13" s="44"/>
      <c r="Q13" s="44"/>
      <c r="R13" s="44"/>
      <c r="S13" s="44"/>
      <c r="T13" s="44"/>
      <c r="U13" s="44"/>
      <c r="V13" s="44"/>
      <c r="W13" s="44"/>
      <c r="X13" s="44"/>
    </row>
    <row r="14" spans="1:24" ht="20.25" customHeight="1">
      <c r="A14" s="72" t="s">
        <v>197</v>
      </c>
      <c r="B14" s="72" t="s">
        <v>70</v>
      </c>
      <c r="C14" s="72" t="s">
        <v>198</v>
      </c>
      <c r="D14" s="72" t="s">
        <v>199</v>
      </c>
      <c r="E14" s="72" t="s">
        <v>123</v>
      </c>
      <c r="F14" s="72" t="s">
        <v>124</v>
      </c>
      <c r="G14" s="72" t="s">
        <v>206</v>
      </c>
      <c r="H14" s="72" t="s">
        <v>207</v>
      </c>
      <c r="I14" s="44">
        <v>40772.160000000003</v>
      </c>
      <c r="J14" s="44">
        <v>40772.160000000003</v>
      </c>
      <c r="K14" s="14"/>
      <c r="L14" s="14"/>
      <c r="M14" s="56">
        <v>40772.160000000003</v>
      </c>
      <c r="N14" s="14"/>
      <c r="O14" s="44"/>
      <c r="P14" s="44"/>
      <c r="Q14" s="44"/>
      <c r="R14" s="44"/>
      <c r="S14" s="44"/>
      <c r="T14" s="44"/>
      <c r="U14" s="44"/>
      <c r="V14" s="44"/>
      <c r="W14" s="44"/>
      <c r="X14" s="44"/>
    </row>
    <row r="15" spans="1:24" ht="20.25" customHeight="1">
      <c r="A15" s="72" t="s">
        <v>197</v>
      </c>
      <c r="B15" s="72" t="s">
        <v>70</v>
      </c>
      <c r="C15" s="72" t="s">
        <v>208</v>
      </c>
      <c r="D15" s="72" t="s">
        <v>209</v>
      </c>
      <c r="E15" s="72" t="s">
        <v>103</v>
      </c>
      <c r="F15" s="72" t="s">
        <v>104</v>
      </c>
      <c r="G15" s="72" t="s">
        <v>210</v>
      </c>
      <c r="H15" s="72" t="s">
        <v>211</v>
      </c>
      <c r="I15" s="44">
        <v>1782000</v>
      </c>
      <c r="J15" s="44">
        <v>1782000</v>
      </c>
      <c r="K15" s="14"/>
      <c r="L15" s="14"/>
      <c r="M15" s="56">
        <v>1782000</v>
      </c>
      <c r="N15" s="14"/>
      <c r="O15" s="44"/>
      <c r="P15" s="44"/>
      <c r="Q15" s="44"/>
      <c r="R15" s="44"/>
      <c r="S15" s="44"/>
      <c r="T15" s="44"/>
      <c r="U15" s="44"/>
      <c r="V15" s="44"/>
      <c r="W15" s="44"/>
      <c r="X15" s="44"/>
    </row>
    <row r="16" spans="1:24" ht="20.25" customHeight="1">
      <c r="A16" s="72" t="s">
        <v>197</v>
      </c>
      <c r="B16" s="72" t="s">
        <v>70</v>
      </c>
      <c r="C16" s="72" t="s">
        <v>212</v>
      </c>
      <c r="D16" s="72" t="s">
        <v>213</v>
      </c>
      <c r="E16" s="72" t="s">
        <v>103</v>
      </c>
      <c r="F16" s="72" t="s">
        <v>104</v>
      </c>
      <c r="G16" s="72" t="s">
        <v>214</v>
      </c>
      <c r="H16" s="72" t="s">
        <v>215</v>
      </c>
      <c r="I16" s="44">
        <v>4783356</v>
      </c>
      <c r="J16" s="44">
        <v>4783356</v>
      </c>
      <c r="K16" s="14"/>
      <c r="L16" s="14"/>
      <c r="M16" s="56">
        <v>4783356</v>
      </c>
      <c r="N16" s="14"/>
      <c r="O16" s="44"/>
      <c r="P16" s="44"/>
      <c r="Q16" s="44"/>
      <c r="R16" s="44"/>
      <c r="S16" s="44"/>
      <c r="T16" s="44"/>
      <c r="U16" s="44"/>
      <c r="V16" s="44"/>
      <c r="W16" s="44"/>
      <c r="X16" s="44"/>
    </row>
    <row r="17" spans="1:24" ht="20.25" customHeight="1">
      <c r="A17" s="72" t="s">
        <v>197</v>
      </c>
      <c r="B17" s="72" t="s">
        <v>70</v>
      </c>
      <c r="C17" s="72" t="s">
        <v>212</v>
      </c>
      <c r="D17" s="72" t="s">
        <v>213</v>
      </c>
      <c r="E17" s="72" t="s">
        <v>103</v>
      </c>
      <c r="F17" s="72" t="s">
        <v>104</v>
      </c>
      <c r="G17" s="72" t="s">
        <v>216</v>
      </c>
      <c r="H17" s="72" t="s">
        <v>217</v>
      </c>
      <c r="I17" s="44">
        <v>494436</v>
      </c>
      <c r="J17" s="44">
        <v>494436</v>
      </c>
      <c r="K17" s="14"/>
      <c r="L17" s="14"/>
      <c r="M17" s="56">
        <v>494436</v>
      </c>
      <c r="N17" s="14"/>
      <c r="O17" s="44"/>
      <c r="P17" s="44"/>
      <c r="Q17" s="44"/>
      <c r="R17" s="44"/>
      <c r="S17" s="44"/>
      <c r="T17" s="44"/>
      <c r="U17" s="44"/>
      <c r="V17" s="44"/>
      <c r="W17" s="44"/>
      <c r="X17" s="44"/>
    </row>
    <row r="18" spans="1:24" ht="20.25" customHeight="1">
      <c r="A18" s="72" t="s">
        <v>197</v>
      </c>
      <c r="B18" s="72" t="s">
        <v>70</v>
      </c>
      <c r="C18" s="72" t="s">
        <v>212</v>
      </c>
      <c r="D18" s="72" t="s">
        <v>213</v>
      </c>
      <c r="E18" s="72" t="s">
        <v>103</v>
      </c>
      <c r="F18" s="72" t="s">
        <v>104</v>
      </c>
      <c r="G18" s="72" t="s">
        <v>210</v>
      </c>
      <c r="H18" s="72" t="s">
        <v>211</v>
      </c>
      <c r="I18" s="44">
        <v>1822080</v>
      </c>
      <c r="J18" s="44">
        <v>1822080</v>
      </c>
      <c r="K18" s="14"/>
      <c r="L18" s="14"/>
      <c r="M18" s="56">
        <v>1822080</v>
      </c>
      <c r="N18" s="14"/>
      <c r="O18" s="44"/>
      <c r="P18" s="44"/>
      <c r="Q18" s="44"/>
      <c r="R18" s="44"/>
      <c r="S18" s="44"/>
      <c r="T18" s="44"/>
      <c r="U18" s="44"/>
      <c r="V18" s="44"/>
      <c r="W18" s="44"/>
      <c r="X18" s="44"/>
    </row>
    <row r="19" spans="1:24" ht="20.25" customHeight="1">
      <c r="A19" s="72" t="s">
        <v>197</v>
      </c>
      <c r="B19" s="72" t="s">
        <v>70</v>
      </c>
      <c r="C19" s="72" t="s">
        <v>212</v>
      </c>
      <c r="D19" s="72" t="s">
        <v>213</v>
      </c>
      <c r="E19" s="72" t="s">
        <v>103</v>
      </c>
      <c r="F19" s="72" t="s">
        <v>104</v>
      </c>
      <c r="G19" s="72" t="s">
        <v>210</v>
      </c>
      <c r="H19" s="72" t="s">
        <v>211</v>
      </c>
      <c r="I19" s="44">
        <v>418413</v>
      </c>
      <c r="J19" s="44">
        <v>418413</v>
      </c>
      <c r="K19" s="14"/>
      <c r="L19" s="14"/>
      <c r="M19" s="56">
        <v>418413</v>
      </c>
      <c r="N19" s="14"/>
      <c r="O19" s="44"/>
      <c r="P19" s="44"/>
      <c r="Q19" s="44"/>
      <c r="R19" s="44"/>
      <c r="S19" s="44"/>
      <c r="T19" s="44"/>
      <c r="U19" s="44"/>
      <c r="V19" s="44"/>
      <c r="W19" s="44"/>
      <c r="X19" s="44"/>
    </row>
    <row r="20" spans="1:24" ht="20.25" customHeight="1">
      <c r="A20" s="72" t="s">
        <v>197</v>
      </c>
      <c r="B20" s="72" t="s">
        <v>70</v>
      </c>
      <c r="C20" s="72" t="s">
        <v>212</v>
      </c>
      <c r="D20" s="72" t="s">
        <v>213</v>
      </c>
      <c r="E20" s="72" t="s">
        <v>103</v>
      </c>
      <c r="F20" s="72" t="s">
        <v>104</v>
      </c>
      <c r="G20" s="72" t="s">
        <v>210</v>
      </c>
      <c r="H20" s="72" t="s">
        <v>211</v>
      </c>
      <c r="I20" s="44">
        <v>2954892</v>
      </c>
      <c r="J20" s="44">
        <v>2954892</v>
      </c>
      <c r="K20" s="14"/>
      <c r="L20" s="14"/>
      <c r="M20" s="56">
        <v>2954892</v>
      </c>
      <c r="N20" s="14"/>
      <c r="O20" s="44"/>
      <c r="P20" s="44"/>
      <c r="Q20" s="44"/>
      <c r="R20" s="44"/>
      <c r="S20" s="44"/>
      <c r="T20" s="44"/>
      <c r="U20" s="44"/>
      <c r="V20" s="44"/>
      <c r="W20" s="44"/>
      <c r="X20" s="44"/>
    </row>
    <row r="21" spans="1:24" ht="20.25" customHeight="1">
      <c r="A21" s="72" t="s">
        <v>197</v>
      </c>
      <c r="B21" s="72" t="s">
        <v>70</v>
      </c>
      <c r="C21" s="72" t="s">
        <v>218</v>
      </c>
      <c r="D21" s="72" t="s">
        <v>130</v>
      </c>
      <c r="E21" s="72" t="s">
        <v>129</v>
      </c>
      <c r="F21" s="72" t="s">
        <v>130</v>
      </c>
      <c r="G21" s="72" t="s">
        <v>219</v>
      </c>
      <c r="H21" s="72" t="s">
        <v>130</v>
      </c>
      <c r="I21" s="44">
        <v>1354197.24</v>
      </c>
      <c r="J21" s="44">
        <v>1354197.24</v>
      </c>
      <c r="K21" s="14"/>
      <c r="L21" s="14"/>
      <c r="M21" s="56">
        <v>1354197.24</v>
      </c>
      <c r="N21" s="14"/>
      <c r="O21" s="44"/>
      <c r="P21" s="44"/>
      <c r="Q21" s="44"/>
      <c r="R21" s="44"/>
      <c r="S21" s="44"/>
      <c r="T21" s="44"/>
      <c r="U21" s="44"/>
      <c r="V21" s="44"/>
      <c r="W21" s="44"/>
      <c r="X21" s="44"/>
    </row>
    <row r="22" spans="1:24" ht="20.25" customHeight="1">
      <c r="A22" s="72" t="s">
        <v>197</v>
      </c>
      <c r="B22" s="72" t="s">
        <v>70</v>
      </c>
      <c r="C22" s="72" t="s">
        <v>220</v>
      </c>
      <c r="D22" s="72" t="s">
        <v>221</v>
      </c>
      <c r="E22" s="72" t="s">
        <v>103</v>
      </c>
      <c r="F22" s="72" t="s">
        <v>104</v>
      </c>
      <c r="G22" s="72" t="s">
        <v>222</v>
      </c>
      <c r="H22" s="72" t="s">
        <v>221</v>
      </c>
      <c r="I22" s="44">
        <v>229680</v>
      </c>
      <c r="J22" s="44">
        <v>229680</v>
      </c>
      <c r="K22" s="14"/>
      <c r="L22" s="14"/>
      <c r="M22" s="56">
        <v>229680</v>
      </c>
      <c r="N22" s="14"/>
      <c r="O22" s="44"/>
      <c r="P22" s="44"/>
      <c r="Q22" s="44"/>
      <c r="R22" s="44"/>
      <c r="S22" s="44"/>
      <c r="T22" s="44"/>
      <c r="U22" s="44"/>
      <c r="V22" s="44"/>
      <c r="W22" s="44"/>
      <c r="X22" s="44"/>
    </row>
    <row r="23" spans="1:24" ht="20.25" customHeight="1">
      <c r="A23" s="72" t="s">
        <v>197</v>
      </c>
      <c r="B23" s="72" t="s">
        <v>70</v>
      </c>
      <c r="C23" s="72" t="s">
        <v>223</v>
      </c>
      <c r="D23" s="72" t="s">
        <v>224</v>
      </c>
      <c r="E23" s="72" t="s">
        <v>103</v>
      </c>
      <c r="F23" s="72" t="s">
        <v>104</v>
      </c>
      <c r="G23" s="72" t="s">
        <v>225</v>
      </c>
      <c r="H23" s="72" t="s">
        <v>226</v>
      </c>
      <c r="I23" s="44">
        <v>854000</v>
      </c>
      <c r="J23" s="44"/>
      <c r="K23" s="14"/>
      <c r="L23" s="14"/>
      <c r="M23" s="56"/>
      <c r="N23" s="14"/>
      <c r="O23" s="44"/>
      <c r="P23" s="44"/>
      <c r="Q23" s="44"/>
      <c r="R23" s="44">
        <v>854000</v>
      </c>
      <c r="S23" s="44"/>
      <c r="T23" s="44"/>
      <c r="U23" s="44"/>
      <c r="V23" s="44"/>
      <c r="W23" s="44"/>
      <c r="X23" s="44"/>
    </row>
    <row r="24" spans="1:24" ht="20.25" customHeight="1">
      <c r="A24" s="72" t="s">
        <v>197</v>
      </c>
      <c r="B24" s="72" t="s">
        <v>70</v>
      </c>
      <c r="C24" s="72" t="s">
        <v>223</v>
      </c>
      <c r="D24" s="72" t="s">
        <v>224</v>
      </c>
      <c r="E24" s="72" t="s">
        <v>103</v>
      </c>
      <c r="F24" s="72" t="s">
        <v>104</v>
      </c>
      <c r="G24" s="72" t="s">
        <v>225</v>
      </c>
      <c r="H24" s="72" t="s">
        <v>226</v>
      </c>
      <c r="I24" s="44">
        <v>168200</v>
      </c>
      <c r="J24" s="44"/>
      <c r="K24" s="14"/>
      <c r="L24" s="14"/>
      <c r="M24" s="56"/>
      <c r="N24" s="14"/>
      <c r="O24" s="44"/>
      <c r="P24" s="44"/>
      <c r="Q24" s="44"/>
      <c r="R24" s="44">
        <v>168200</v>
      </c>
      <c r="S24" s="44"/>
      <c r="T24" s="44"/>
      <c r="U24" s="44"/>
      <c r="V24" s="44"/>
      <c r="W24" s="44"/>
      <c r="X24" s="44"/>
    </row>
    <row r="25" spans="1:24" ht="17.25" customHeight="1">
      <c r="A25" s="161" t="s">
        <v>169</v>
      </c>
      <c r="B25" s="162"/>
      <c r="C25" s="163"/>
      <c r="D25" s="163"/>
      <c r="E25" s="163"/>
      <c r="F25" s="163"/>
      <c r="G25" s="163"/>
      <c r="H25" s="164"/>
      <c r="I25" s="44">
        <v>18348331.800000001</v>
      </c>
      <c r="J25" s="44">
        <v>17326131.800000001</v>
      </c>
      <c r="K25" s="44"/>
      <c r="L25" s="44"/>
      <c r="M25" s="56">
        <v>17326131.800000001</v>
      </c>
      <c r="N25" s="44"/>
      <c r="O25" s="44"/>
      <c r="P25" s="44"/>
      <c r="Q25" s="44"/>
      <c r="R25" s="44">
        <v>1022200</v>
      </c>
      <c r="S25" s="44"/>
      <c r="T25" s="44"/>
      <c r="U25" s="44"/>
      <c r="V25" s="44"/>
      <c r="W25" s="44"/>
      <c r="X25" s="44"/>
    </row>
  </sheetData>
  <mergeCells count="31">
    <mergeCell ref="X6:X7"/>
    <mergeCell ref="S6:S7"/>
    <mergeCell ref="T6:T7"/>
    <mergeCell ref="U6:U7"/>
    <mergeCell ref="V6:V7"/>
    <mergeCell ref="W6:W7"/>
    <mergeCell ref="A25:H25"/>
    <mergeCell ref="A4:A7"/>
    <mergeCell ref="B4:B7"/>
    <mergeCell ref="C4:C7"/>
    <mergeCell ref="D4:D7"/>
    <mergeCell ref="E4:E7"/>
    <mergeCell ref="F4:F7"/>
    <mergeCell ref="G4:G7"/>
    <mergeCell ref="H4:H7"/>
    <mergeCell ref="A2:X2"/>
    <mergeCell ref="A3:H3"/>
    <mergeCell ref="I4:X4"/>
    <mergeCell ref="J5:N5"/>
    <mergeCell ref="O5:Q5"/>
    <mergeCell ref="S5:X5"/>
    <mergeCell ref="I5:I7"/>
    <mergeCell ref="J6:J7"/>
    <mergeCell ref="K6:K7"/>
    <mergeCell ref="L6:L7"/>
    <mergeCell ref="M6:M7"/>
    <mergeCell ref="N6:N7"/>
    <mergeCell ref="O6:O7"/>
    <mergeCell ref="P6:P7"/>
    <mergeCell ref="Q6:Q7"/>
    <mergeCell ref="R5:R7"/>
  </mergeCells>
  <phoneticPr fontId="16"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Right="0"/>
  </sheetPr>
  <dimension ref="A1:W39"/>
  <sheetViews>
    <sheetView showZeros="0" topLeftCell="E4" zoomScale="115" zoomScaleNormal="115" workbookViewId="0">
      <selection activeCell="J15" sqref="J15"/>
    </sheetView>
  </sheetViews>
  <sheetFormatPr defaultColWidth="9.1796875" defaultRowHeight="14.25" customHeight="1"/>
  <cols>
    <col min="1" max="1" width="10.26953125" customWidth="1"/>
    <col min="2" max="2" width="13.36328125" customWidth="1"/>
    <col min="3" max="3" width="32.81640625" customWidth="1"/>
    <col min="4" max="4" width="23.81640625" customWidth="1"/>
    <col min="5" max="5" width="11.1796875" customWidth="1"/>
    <col min="6" max="6" width="17.7265625" customWidth="1"/>
    <col min="7" max="7" width="9.81640625" customWidth="1"/>
    <col min="8" max="8" width="17.7265625" customWidth="1"/>
    <col min="9" max="13" width="20" customWidth="1"/>
    <col min="14" max="14" width="12.26953125" customWidth="1"/>
    <col min="15" max="15" width="12.7265625" customWidth="1"/>
    <col min="16" max="16" width="11.1796875" customWidth="1"/>
    <col min="17" max="21" width="19.81640625" customWidth="1"/>
    <col min="22" max="22" width="20" customWidth="1"/>
    <col min="23" max="23" width="19.81640625" customWidth="1"/>
  </cols>
  <sheetData>
    <row r="1" spans="1:23" ht="13.5" customHeight="1">
      <c r="B1" s="68"/>
      <c r="E1" s="1"/>
      <c r="F1" s="1"/>
      <c r="G1" s="1"/>
      <c r="H1" s="1"/>
      <c r="U1" s="68"/>
      <c r="W1" s="69" t="s">
        <v>227</v>
      </c>
    </row>
    <row r="2" spans="1:23" ht="46.5" customHeight="1">
      <c r="A2" s="146" t="str">
        <f>"2026"&amp;"年部门项目支出预算表"</f>
        <v>2026年部门项目支出预算表</v>
      </c>
      <c r="B2" s="146"/>
      <c r="C2" s="146"/>
      <c r="D2" s="146"/>
      <c r="E2" s="146"/>
      <c r="F2" s="146"/>
      <c r="G2" s="146"/>
      <c r="H2" s="146"/>
      <c r="I2" s="146"/>
      <c r="J2" s="146"/>
      <c r="K2" s="146"/>
      <c r="L2" s="146"/>
      <c r="M2" s="146"/>
      <c r="N2" s="146"/>
      <c r="O2" s="146"/>
      <c r="P2" s="146"/>
      <c r="Q2" s="146"/>
      <c r="R2" s="146"/>
      <c r="S2" s="146"/>
      <c r="T2" s="146"/>
      <c r="U2" s="146"/>
      <c r="V2" s="146"/>
      <c r="W2" s="146"/>
    </row>
    <row r="3" spans="1:23" ht="13.5" customHeight="1">
      <c r="A3" s="147" t="str">
        <f>"单位名称："&amp;"寻甸回族彝族自治县第三中学"</f>
        <v>单位名称：寻甸回族彝族自治县第三中学</v>
      </c>
      <c r="B3" s="148"/>
      <c r="C3" s="148"/>
      <c r="D3" s="148"/>
      <c r="E3" s="148"/>
      <c r="F3" s="148"/>
      <c r="G3" s="148"/>
      <c r="H3" s="148"/>
      <c r="I3" s="4"/>
      <c r="J3" s="4"/>
      <c r="K3" s="4"/>
      <c r="L3" s="4"/>
      <c r="M3" s="4"/>
      <c r="N3" s="4"/>
      <c r="O3" s="4"/>
      <c r="P3" s="4"/>
      <c r="Q3" s="4"/>
      <c r="U3" s="68"/>
      <c r="W3" s="57" t="s">
        <v>1</v>
      </c>
    </row>
    <row r="4" spans="1:23" ht="21.75" customHeight="1">
      <c r="A4" s="159" t="s">
        <v>228</v>
      </c>
      <c r="B4" s="168" t="s">
        <v>181</v>
      </c>
      <c r="C4" s="159" t="s">
        <v>182</v>
      </c>
      <c r="D4" s="159" t="s">
        <v>229</v>
      </c>
      <c r="E4" s="168" t="s">
        <v>183</v>
      </c>
      <c r="F4" s="168" t="s">
        <v>184</v>
      </c>
      <c r="G4" s="168" t="s">
        <v>230</v>
      </c>
      <c r="H4" s="168" t="s">
        <v>231</v>
      </c>
      <c r="I4" s="167" t="s">
        <v>55</v>
      </c>
      <c r="J4" s="153" t="s">
        <v>232</v>
      </c>
      <c r="K4" s="137"/>
      <c r="L4" s="137"/>
      <c r="M4" s="138"/>
      <c r="N4" s="153" t="s">
        <v>189</v>
      </c>
      <c r="O4" s="137"/>
      <c r="P4" s="138"/>
      <c r="Q4" s="168" t="s">
        <v>61</v>
      </c>
      <c r="R4" s="153" t="s">
        <v>62</v>
      </c>
      <c r="S4" s="137"/>
      <c r="T4" s="137"/>
      <c r="U4" s="137"/>
      <c r="V4" s="137"/>
      <c r="W4" s="138"/>
    </row>
    <row r="5" spans="1:23" ht="21.75" customHeight="1">
      <c r="A5" s="165"/>
      <c r="B5" s="155"/>
      <c r="C5" s="165"/>
      <c r="D5" s="165"/>
      <c r="E5" s="170"/>
      <c r="F5" s="170"/>
      <c r="G5" s="170"/>
      <c r="H5" s="170"/>
      <c r="I5" s="155"/>
      <c r="J5" s="171" t="s">
        <v>58</v>
      </c>
      <c r="K5" s="143"/>
      <c r="L5" s="168" t="s">
        <v>59</v>
      </c>
      <c r="M5" s="168" t="s">
        <v>60</v>
      </c>
      <c r="N5" s="168" t="s">
        <v>58</v>
      </c>
      <c r="O5" s="168" t="s">
        <v>59</v>
      </c>
      <c r="P5" s="168" t="s">
        <v>60</v>
      </c>
      <c r="Q5" s="170"/>
      <c r="R5" s="168" t="s">
        <v>57</v>
      </c>
      <c r="S5" s="168" t="s">
        <v>64</v>
      </c>
      <c r="T5" s="168" t="s">
        <v>195</v>
      </c>
      <c r="U5" s="168" t="s">
        <v>66</v>
      </c>
      <c r="V5" s="168" t="s">
        <v>67</v>
      </c>
      <c r="W5" s="168" t="s">
        <v>68</v>
      </c>
    </row>
    <row r="6" spans="1:23" ht="21" customHeight="1">
      <c r="A6" s="155"/>
      <c r="B6" s="155"/>
      <c r="C6" s="155"/>
      <c r="D6" s="155"/>
      <c r="E6" s="155"/>
      <c r="F6" s="155"/>
      <c r="G6" s="155"/>
      <c r="H6" s="155"/>
      <c r="I6" s="155"/>
      <c r="J6" s="172" t="s">
        <v>57</v>
      </c>
      <c r="K6" s="144"/>
      <c r="L6" s="155"/>
      <c r="M6" s="155"/>
      <c r="N6" s="155"/>
      <c r="O6" s="155"/>
      <c r="P6" s="155"/>
      <c r="Q6" s="155"/>
      <c r="R6" s="155"/>
      <c r="S6" s="155"/>
      <c r="T6" s="155"/>
      <c r="U6" s="155"/>
      <c r="V6" s="155"/>
      <c r="W6" s="155"/>
    </row>
    <row r="7" spans="1:23" ht="39.75" customHeight="1">
      <c r="A7" s="160"/>
      <c r="B7" s="142"/>
      <c r="C7" s="160"/>
      <c r="D7" s="160"/>
      <c r="E7" s="169"/>
      <c r="F7" s="169"/>
      <c r="G7" s="169"/>
      <c r="H7" s="169"/>
      <c r="I7" s="142"/>
      <c r="J7" s="34" t="s">
        <v>57</v>
      </c>
      <c r="K7" s="34" t="s">
        <v>233</v>
      </c>
      <c r="L7" s="169"/>
      <c r="M7" s="169"/>
      <c r="N7" s="169"/>
      <c r="O7" s="169"/>
      <c r="P7" s="169"/>
      <c r="Q7" s="169"/>
      <c r="R7" s="169"/>
      <c r="S7" s="169"/>
      <c r="T7" s="169"/>
      <c r="U7" s="142"/>
      <c r="V7" s="169"/>
      <c r="W7" s="169"/>
    </row>
    <row r="8" spans="1:23" ht="15" customHeight="1">
      <c r="A8" s="10">
        <v>1</v>
      </c>
      <c r="B8" s="10">
        <v>2</v>
      </c>
      <c r="C8" s="10">
        <v>3</v>
      </c>
      <c r="D8" s="10">
        <v>4</v>
      </c>
      <c r="E8" s="10">
        <v>5</v>
      </c>
      <c r="F8" s="10">
        <v>6</v>
      </c>
      <c r="G8" s="10">
        <v>7</v>
      </c>
      <c r="H8" s="10">
        <v>8</v>
      </c>
      <c r="I8" s="10">
        <v>9</v>
      </c>
      <c r="J8" s="10">
        <v>10</v>
      </c>
      <c r="K8" s="10">
        <v>11</v>
      </c>
      <c r="L8" s="16">
        <v>12</v>
      </c>
      <c r="M8" s="16">
        <v>13</v>
      </c>
      <c r="N8" s="16">
        <v>14</v>
      </c>
      <c r="O8" s="16">
        <v>15</v>
      </c>
      <c r="P8" s="16">
        <v>16</v>
      </c>
      <c r="Q8" s="16">
        <v>17</v>
      </c>
      <c r="R8" s="16">
        <v>18</v>
      </c>
      <c r="S8" s="16">
        <v>19</v>
      </c>
      <c r="T8" s="16">
        <v>20</v>
      </c>
      <c r="U8" s="10">
        <v>21</v>
      </c>
      <c r="V8" s="16">
        <v>22</v>
      </c>
      <c r="W8" s="10">
        <v>23</v>
      </c>
    </row>
    <row r="9" spans="1:23" ht="21.75" customHeight="1">
      <c r="A9" s="36" t="s">
        <v>234</v>
      </c>
      <c r="B9" s="36" t="s">
        <v>235</v>
      </c>
      <c r="C9" s="36" t="s">
        <v>236</v>
      </c>
      <c r="D9" s="36" t="s">
        <v>70</v>
      </c>
      <c r="E9" s="36" t="s">
        <v>103</v>
      </c>
      <c r="F9" s="36" t="s">
        <v>104</v>
      </c>
      <c r="G9" s="36" t="s">
        <v>225</v>
      </c>
      <c r="H9" s="36" t="s">
        <v>226</v>
      </c>
      <c r="I9" s="44">
        <v>68100</v>
      </c>
      <c r="J9" s="44">
        <v>68100</v>
      </c>
      <c r="K9" s="56">
        <v>68100</v>
      </c>
      <c r="L9" s="44"/>
      <c r="M9" s="44"/>
      <c r="N9" s="44"/>
      <c r="O9" s="44"/>
      <c r="P9" s="44"/>
      <c r="Q9" s="44"/>
      <c r="R9" s="44"/>
      <c r="S9" s="44"/>
      <c r="T9" s="44"/>
      <c r="U9" s="44"/>
      <c r="V9" s="44"/>
      <c r="W9" s="44"/>
    </row>
    <row r="10" spans="1:23" ht="21.75" customHeight="1">
      <c r="A10" s="36" t="s">
        <v>237</v>
      </c>
      <c r="B10" s="36" t="s">
        <v>238</v>
      </c>
      <c r="C10" s="36" t="s">
        <v>239</v>
      </c>
      <c r="D10" s="36" t="s">
        <v>70</v>
      </c>
      <c r="E10" s="36" t="s">
        <v>103</v>
      </c>
      <c r="F10" s="36" t="s">
        <v>104</v>
      </c>
      <c r="G10" s="36" t="s">
        <v>225</v>
      </c>
      <c r="H10" s="36" t="s">
        <v>226</v>
      </c>
      <c r="I10" s="44">
        <v>13900</v>
      </c>
      <c r="J10" s="44"/>
      <c r="K10" s="56"/>
      <c r="L10" s="44"/>
      <c r="M10" s="44"/>
      <c r="N10" s="44">
        <v>13900</v>
      </c>
      <c r="O10" s="44"/>
      <c r="P10" s="44"/>
      <c r="Q10" s="44"/>
      <c r="R10" s="44"/>
      <c r="S10" s="44"/>
      <c r="T10" s="44"/>
      <c r="U10" s="44"/>
      <c r="V10" s="44"/>
      <c r="W10" s="44"/>
    </row>
    <row r="11" spans="1:23" ht="21.75" customHeight="1">
      <c r="A11" s="36" t="s">
        <v>237</v>
      </c>
      <c r="B11" s="36" t="s">
        <v>238</v>
      </c>
      <c r="C11" s="36" t="s">
        <v>239</v>
      </c>
      <c r="D11" s="36" t="s">
        <v>70</v>
      </c>
      <c r="E11" s="36" t="s">
        <v>103</v>
      </c>
      <c r="F11" s="36" t="s">
        <v>104</v>
      </c>
      <c r="G11" s="36" t="s">
        <v>225</v>
      </c>
      <c r="H11" s="36" t="s">
        <v>226</v>
      </c>
      <c r="I11" s="44">
        <v>15800</v>
      </c>
      <c r="J11" s="44"/>
      <c r="K11" s="56"/>
      <c r="L11" s="44"/>
      <c r="M11" s="44"/>
      <c r="N11" s="44">
        <v>15800</v>
      </c>
      <c r="O11" s="44"/>
      <c r="P11" s="44"/>
      <c r="Q11" s="44"/>
      <c r="R11" s="44"/>
      <c r="S11" s="44"/>
      <c r="T11" s="44"/>
      <c r="U11" s="44"/>
      <c r="V11" s="44"/>
      <c r="W11" s="44"/>
    </row>
    <row r="12" spans="1:23" ht="21.75" customHeight="1">
      <c r="A12" s="36" t="s">
        <v>237</v>
      </c>
      <c r="B12" s="36" t="s">
        <v>240</v>
      </c>
      <c r="C12" s="36" t="s">
        <v>241</v>
      </c>
      <c r="D12" s="36" t="s">
        <v>70</v>
      </c>
      <c r="E12" s="36" t="s">
        <v>101</v>
      </c>
      <c r="F12" s="36" t="s">
        <v>102</v>
      </c>
      <c r="G12" s="36" t="s">
        <v>242</v>
      </c>
      <c r="H12" s="36" t="s">
        <v>243</v>
      </c>
      <c r="I12" s="44">
        <v>161190</v>
      </c>
      <c r="J12" s="44"/>
      <c r="K12" s="56"/>
      <c r="L12" s="44"/>
      <c r="M12" s="44"/>
      <c r="N12" s="44">
        <v>161190</v>
      </c>
      <c r="O12" s="44"/>
      <c r="P12" s="44"/>
      <c r="Q12" s="44"/>
      <c r="R12" s="44"/>
      <c r="S12" s="44"/>
      <c r="T12" s="44"/>
      <c r="U12" s="44"/>
      <c r="V12" s="44"/>
      <c r="W12" s="44"/>
    </row>
    <row r="13" spans="1:23" ht="21.75" customHeight="1">
      <c r="A13" s="36" t="s">
        <v>237</v>
      </c>
      <c r="B13" s="36" t="s">
        <v>240</v>
      </c>
      <c r="C13" s="36" t="s">
        <v>241</v>
      </c>
      <c r="D13" s="36" t="s">
        <v>70</v>
      </c>
      <c r="E13" s="36" t="s">
        <v>101</v>
      </c>
      <c r="F13" s="36" t="s">
        <v>102</v>
      </c>
      <c r="G13" s="36" t="s">
        <v>242</v>
      </c>
      <c r="H13" s="36" t="s">
        <v>243</v>
      </c>
      <c r="I13" s="44">
        <v>17910</v>
      </c>
      <c r="J13" s="44"/>
      <c r="K13" s="56"/>
      <c r="L13" s="44"/>
      <c r="M13" s="44"/>
      <c r="N13" s="44">
        <v>17910</v>
      </c>
      <c r="O13" s="44"/>
      <c r="P13" s="44"/>
      <c r="Q13" s="44"/>
      <c r="R13" s="44"/>
      <c r="S13" s="44"/>
      <c r="T13" s="44"/>
      <c r="U13" s="44"/>
      <c r="V13" s="44"/>
      <c r="W13" s="44"/>
    </row>
    <row r="14" spans="1:23" ht="21.75" customHeight="1">
      <c r="A14" s="36" t="s">
        <v>237</v>
      </c>
      <c r="B14" s="36" t="s">
        <v>240</v>
      </c>
      <c r="C14" s="36" t="s">
        <v>241</v>
      </c>
      <c r="D14" s="36" t="s">
        <v>70</v>
      </c>
      <c r="E14" s="36" t="s">
        <v>101</v>
      </c>
      <c r="F14" s="36" t="s">
        <v>102</v>
      </c>
      <c r="G14" s="36" t="s">
        <v>242</v>
      </c>
      <c r="H14" s="36" t="s">
        <v>243</v>
      </c>
      <c r="I14" s="44">
        <v>44775</v>
      </c>
      <c r="J14" s="44"/>
      <c r="K14" s="56"/>
      <c r="L14" s="44"/>
      <c r="M14" s="44"/>
      <c r="N14" s="44">
        <v>44775</v>
      </c>
      <c r="O14" s="44"/>
      <c r="P14" s="44"/>
      <c r="Q14" s="44"/>
      <c r="R14" s="44"/>
      <c r="S14" s="44"/>
      <c r="T14" s="44"/>
      <c r="U14" s="44"/>
      <c r="V14" s="44"/>
      <c r="W14" s="44"/>
    </row>
    <row r="15" spans="1:23" ht="21.75" customHeight="1">
      <c r="A15" s="36" t="s">
        <v>237</v>
      </c>
      <c r="B15" s="36" t="s">
        <v>240</v>
      </c>
      <c r="C15" s="36" t="s">
        <v>241</v>
      </c>
      <c r="D15" s="36" t="s">
        <v>70</v>
      </c>
      <c r="E15" s="36" t="s">
        <v>101</v>
      </c>
      <c r="F15" s="36" t="s">
        <v>102</v>
      </c>
      <c r="G15" s="36" t="s">
        <v>242</v>
      </c>
      <c r="H15" s="36" t="s">
        <v>243</v>
      </c>
      <c r="I15" s="44">
        <v>44775</v>
      </c>
      <c r="J15" s="44"/>
      <c r="K15" s="56"/>
      <c r="L15" s="44"/>
      <c r="M15" s="44"/>
      <c r="N15" s="44">
        <v>44775</v>
      </c>
      <c r="O15" s="44"/>
      <c r="P15" s="44"/>
      <c r="Q15" s="44"/>
      <c r="R15" s="44"/>
      <c r="S15" s="44"/>
      <c r="T15" s="44"/>
      <c r="U15" s="44"/>
      <c r="V15" s="44"/>
      <c r="W15" s="44"/>
    </row>
    <row r="16" spans="1:23" ht="21.75" customHeight="1">
      <c r="A16" s="36" t="s">
        <v>237</v>
      </c>
      <c r="B16" s="36" t="s">
        <v>240</v>
      </c>
      <c r="C16" s="36" t="s">
        <v>241</v>
      </c>
      <c r="D16" s="36" t="s">
        <v>70</v>
      </c>
      <c r="E16" s="36" t="s">
        <v>101</v>
      </c>
      <c r="F16" s="36" t="s">
        <v>102</v>
      </c>
      <c r="G16" s="36" t="s">
        <v>242</v>
      </c>
      <c r="H16" s="36" t="s">
        <v>243</v>
      </c>
      <c r="I16" s="44">
        <v>2992.5</v>
      </c>
      <c r="J16" s="44"/>
      <c r="K16" s="56"/>
      <c r="L16" s="44"/>
      <c r="M16" s="44"/>
      <c r="N16" s="44">
        <v>2992.5</v>
      </c>
      <c r="O16" s="44"/>
      <c r="P16" s="44"/>
      <c r="Q16" s="44"/>
      <c r="R16" s="44"/>
      <c r="S16" s="44"/>
      <c r="T16" s="44"/>
      <c r="U16" s="44"/>
      <c r="V16" s="44"/>
      <c r="W16" s="44"/>
    </row>
    <row r="17" spans="1:23" ht="21.75" customHeight="1">
      <c r="A17" s="36" t="s">
        <v>237</v>
      </c>
      <c r="B17" s="36" t="s">
        <v>240</v>
      </c>
      <c r="C17" s="36" t="s">
        <v>241</v>
      </c>
      <c r="D17" s="36" t="s">
        <v>70</v>
      </c>
      <c r="E17" s="36" t="s">
        <v>101</v>
      </c>
      <c r="F17" s="36" t="s">
        <v>102</v>
      </c>
      <c r="G17" s="36" t="s">
        <v>242</v>
      </c>
      <c r="H17" s="36" t="s">
        <v>243</v>
      </c>
      <c r="I17" s="44">
        <v>88020</v>
      </c>
      <c r="J17" s="44"/>
      <c r="K17" s="56"/>
      <c r="L17" s="44"/>
      <c r="M17" s="44"/>
      <c r="N17" s="44">
        <v>88020</v>
      </c>
      <c r="O17" s="44"/>
      <c r="P17" s="44"/>
      <c r="Q17" s="44"/>
      <c r="R17" s="44"/>
      <c r="S17" s="44"/>
      <c r="T17" s="44"/>
      <c r="U17" s="44"/>
      <c r="V17" s="44"/>
      <c r="W17" s="44"/>
    </row>
    <row r="18" spans="1:23" ht="21.75" customHeight="1">
      <c r="A18" s="36" t="s">
        <v>237</v>
      </c>
      <c r="B18" s="36" t="s">
        <v>240</v>
      </c>
      <c r="C18" s="36" t="s">
        <v>241</v>
      </c>
      <c r="D18" s="36" t="s">
        <v>70</v>
      </c>
      <c r="E18" s="36" t="s">
        <v>101</v>
      </c>
      <c r="F18" s="36" t="s">
        <v>102</v>
      </c>
      <c r="G18" s="36" t="s">
        <v>242</v>
      </c>
      <c r="H18" s="36" t="s">
        <v>243</v>
      </c>
      <c r="I18" s="44">
        <v>88212.5</v>
      </c>
      <c r="J18" s="44"/>
      <c r="K18" s="56"/>
      <c r="L18" s="44"/>
      <c r="M18" s="44"/>
      <c r="N18" s="44">
        <v>88212.5</v>
      </c>
      <c r="O18" s="44"/>
      <c r="P18" s="44"/>
      <c r="Q18" s="44"/>
      <c r="R18" s="44"/>
      <c r="S18" s="44"/>
      <c r="T18" s="44"/>
      <c r="U18" s="44"/>
      <c r="V18" s="44"/>
      <c r="W18" s="44"/>
    </row>
    <row r="19" spans="1:23" ht="21.75" customHeight="1">
      <c r="A19" s="36" t="s">
        <v>237</v>
      </c>
      <c r="B19" s="36" t="s">
        <v>244</v>
      </c>
      <c r="C19" s="36" t="s">
        <v>245</v>
      </c>
      <c r="D19" s="36" t="s">
        <v>70</v>
      </c>
      <c r="E19" s="36" t="s">
        <v>103</v>
      </c>
      <c r="F19" s="36" t="s">
        <v>104</v>
      </c>
      <c r="G19" s="36" t="s">
        <v>246</v>
      </c>
      <c r="H19" s="36" t="s">
        <v>247</v>
      </c>
      <c r="I19" s="44">
        <v>800</v>
      </c>
      <c r="J19" s="44"/>
      <c r="K19" s="56"/>
      <c r="L19" s="44"/>
      <c r="M19" s="44"/>
      <c r="N19" s="44">
        <v>800</v>
      </c>
      <c r="O19" s="44"/>
      <c r="P19" s="44"/>
      <c r="Q19" s="44"/>
      <c r="R19" s="44"/>
      <c r="S19" s="44"/>
      <c r="T19" s="44"/>
      <c r="U19" s="44"/>
      <c r="V19" s="44"/>
      <c r="W19" s="44"/>
    </row>
    <row r="20" spans="1:23" ht="21.75" customHeight="1">
      <c r="A20" s="36" t="s">
        <v>237</v>
      </c>
      <c r="B20" s="36" t="s">
        <v>244</v>
      </c>
      <c r="C20" s="36" t="s">
        <v>245</v>
      </c>
      <c r="D20" s="36" t="s">
        <v>70</v>
      </c>
      <c r="E20" s="36" t="s">
        <v>103</v>
      </c>
      <c r="F20" s="36" t="s">
        <v>104</v>
      </c>
      <c r="G20" s="36" t="s">
        <v>246</v>
      </c>
      <c r="H20" s="36" t="s">
        <v>247</v>
      </c>
      <c r="I20" s="44">
        <v>7200</v>
      </c>
      <c r="J20" s="44"/>
      <c r="K20" s="56"/>
      <c r="L20" s="44"/>
      <c r="M20" s="44"/>
      <c r="N20" s="44">
        <v>7200</v>
      </c>
      <c r="O20" s="44"/>
      <c r="P20" s="44"/>
      <c r="Q20" s="44"/>
      <c r="R20" s="44"/>
      <c r="S20" s="44"/>
      <c r="T20" s="44"/>
      <c r="U20" s="44"/>
      <c r="V20" s="44"/>
      <c r="W20" s="44"/>
    </row>
    <row r="21" spans="1:23" ht="21.75" customHeight="1">
      <c r="A21" s="36" t="s">
        <v>237</v>
      </c>
      <c r="B21" s="36" t="s">
        <v>244</v>
      </c>
      <c r="C21" s="36" t="s">
        <v>245</v>
      </c>
      <c r="D21" s="36" t="s">
        <v>70</v>
      </c>
      <c r="E21" s="36" t="s">
        <v>103</v>
      </c>
      <c r="F21" s="36" t="s">
        <v>104</v>
      </c>
      <c r="G21" s="36" t="s">
        <v>246</v>
      </c>
      <c r="H21" s="36" t="s">
        <v>247</v>
      </c>
      <c r="I21" s="44">
        <v>2000</v>
      </c>
      <c r="J21" s="44"/>
      <c r="K21" s="56"/>
      <c r="L21" s="44"/>
      <c r="M21" s="44"/>
      <c r="N21" s="44">
        <v>2000</v>
      </c>
      <c r="O21" s="44"/>
      <c r="P21" s="44"/>
      <c r="Q21" s="44"/>
      <c r="R21" s="44"/>
      <c r="S21" s="44"/>
      <c r="T21" s="44"/>
      <c r="U21" s="44"/>
      <c r="V21" s="44"/>
      <c r="W21" s="44"/>
    </row>
    <row r="22" spans="1:23" ht="21.75" customHeight="1">
      <c r="A22" s="36" t="s">
        <v>237</v>
      </c>
      <c r="B22" s="36" t="s">
        <v>248</v>
      </c>
      <c r="C22" s="36" t="s">
        <v>249</v>
      </c>
      <c r="D22" s="36" t="s">
        <v>70</v>
      </c>
      <c r="E22" s="36" t="s">
        <v>103</v>
      </c>
      <c r="F22" s="36" t="s">
        <v>104</v>
      </c>
      <c r="G22" s="36" t="s">
        <v>242</v>
      </c>
      <c r="H22" s="36" t="s">
        <v>243</v>
      </c>
      <c r="I22" s="44">
        <v>40150</v>
      </c>
      <c r="J22" s="44"/>
      <c r="K22" s="56"/>
      <c r="L22" s="44"/>
      <c r="M22" s="44"/>
      <c r="N22" s="44">
        <v>40150</v>
      </c>
      <c r="O22" s="44"/>
      <c r="P22" s="44"/>
      <c r="Q22" s="44"/>
      <c r="R22" s="44"/>
      <c r="S22" s="44"/>
      <c r="T22" s="44"/>
      <c r="U22" s="44"/>
      <c r="V22" s="44"/>
      <c r="W22" s="44"/>
    </row>
    <row r="23" spans="1:23" ht="21.75" customHeight="1">
      <c r="A23" s="36" t="s">
        <v>237</v>
      </c>
      <c r="B23" s="36" t="s">
        <v>248</v>
      </c>
      <c r="C23" s="36" t="s">
        <v>249</v>
      </c>
      <c r="D23" s="36" t="s">
        <v>70</v>
      </c>
      <c r="E23" s="36" t="s">
        <v>103</v>
      </c>
      <c r="F23" s="36" t="s">
        <v>104</v>
      </c>
      <c r="G23" s="36" t="s">
        <v>242</v>
      </c>
      <c r="H23" s="36" t="s">
        <v>243</v>
      </c>
      <c r="I23" s="44">
        <v>29800</v>
      </c>
      <c r="J23" s="44"/>
      <c r="K23" s="56"/>
      <c r="L23" s="44"/>
      <c r="M23" s="44"/>
      <c r="N23" s="44">
        <v>29800</v>
      </c>
      <c r="O23" s="44"/>
      <c r="P23" s="44"/>
      <c r="Q23" s="44"/>
      <c r="R23" s="44"/>
      <c r="S23" s="44"/>
      <c r="T23" s="44"/>
      <c r="U23" s="44"/>
      <c r="V23" s="44"/>
      <c r="W23" s="44"/>
    </row>
    <row r="24" spans="1:23" ht="21.75" customHeight="1">
      <c r="A24" s="36" t="s">
        <v>237</v>
      </c>
      <c r="B24" s="36" t="s">
        <v>248</v>
      </c>
      <c r="C24" s="36" t="s">
        <v>249</v>
      </c>
      <c r="D24" s="36" t="s">
        <v>70</v>
      </c>
      <c r="E24" s="36" t="s">
        <v>103</v>
      </c>
      <c r="F24" s="36" t="s">
        <v>104</v>
      </c>
      <c r="G24" s="36" t="s">
        <v>242</v>
      </c>
      <c r="H24" s="36" t="s">
        <v>243</v>
      </c>
      <c r="I24" s="44">
        <v>142850</v>
      </c>
      <c r="J24" s="44"/>
      <c r="K24" s="56"/>
      <c r="L24" s="44"/>
      <c r="M24" s="44"/>
      <c r="N24" s="44">
        <v>142850</v>
      </c>
      <c r="O24" s="44"/>
      <c r="P24" s="44"/>
      <c r="Q24" s="44"/>
      <c r="R24" s="44"/>
      <c r="S24" s="44"/>
      <c r="T24" s="44"/>
      <c r="U24" s="44"/>
      <c r="V24" s="44"/>
      <c r="W24" s="44"/>
    </row>
    <row r="25" spans="1:23" ht="21.75" customHeight="1">
      <c r="A25" s="36" t="s">
        <v>237</v>
      </c>
      <c r="B25" s="36" t="s">
        <v>248</v>
      </c>
      <c r="C25" s="36" t="s">
        <v>249</v>
      </c>
      <c r="D25" s="36" t="s">
        <v>70</v>
      </c>
      <c r="E25" s="36" t="s">
        <v>103</v>
      </c>
      <c r="F25" s="36" t="s">
        <v>104</v>
      </c>
      <c r="G25" s="36" t="s">
        <v>242</v>
      </c>
      <c r="H25" s="36" t="s">
        <v>243</v>
      </c>
      <c r="I25" s="44">
        <v>47600</v>
      </c>
      <c r="J25" s="44"/>
      <c r="K25" s="56"/>
      <c r="L25" s="44"/>
      <c r="M25" s="44"/>
      <c r="N25" s="44">
        <v>47600</v>
      </c>
      <c r="O25" s="44"/>
      <c r="P25" s="44"/>
      <c r="Q25" s="44"/>
      <c r="R25" s="44"/>
      <c r="S25" s="44"/>
      <c r="T25" s="44"/>
      <c r="U25" s="44"/>
      <c r="V25" s="44"/>
      <c r="W25" s="44"/>
    </row>
    <row r="26" spans="1:23" ht="21.75" customHeight="1">
      <c r="A26" s="36" t="s">
        <v>237</v>
      </c>
      <c r="B26" s="36" t="s">
        <v>250</v>
      </c>
      <c r="C26" s="36" t="s">
        <v>251</v>
      </c>
      <c r="D26" s="36" t="s">
        <v>70</v>
      </c>
      <c r="E26" s="36" t="s">
        <v>107</v>
      </c>
      <c r="F26" s="36" t="s">
        <v>108</v>
      </c>
      <c r="G26" s="36" t="s">
        <v>225</v>
      </c>
      <c r="H26" s="36" t="s">
        <v>226</v>
      </c>
      <c r="I26" s="44">
        <v>604.79999999999995</v>
      </c>
      <c r="J26" s="44">
        <v>604.79999999999995</v>
      </c>
      <c r="K26" s="56">
        <v>604.79999999999995</v>
      </c>
      <c r="L26" s="44"/>
      <c r="M26" s="44"/>
      <c r="N26" s="44"/>
      <c r="O26" s="44"/>
      <c r="P26" s="44"/>
      <c r="Q26" s="44"/>
      <c r="R26" s="44"/>
      <c r="S26" s="44"/>
      <c r="T26" s="44"/>
      <c r="U26" s="44"/>
      <c r="V26" s="44"/>
      <c r="W26" s="44"/>
    </row>
    <row r="27" spans="1:23" ht="21.75" customHeight="1">
      <c r="A27" s="36" t="s">
        <v>237</v>
      </c>
      <c r="B27" s="36" t="s">
        <v>250</v>
      </c>
      <c r="C27" s="36" t="s">
        <v>251</v>
      </c>
      <c r="D27" s="36" t="s">
        <v>70</v>
      </c>
      <c r="E27" s="36" t="s">
        <v>107</v>
      </c>
      <c r="F27" s="36" t="s">
        <v>108</v>
      </c>
      <c r="G27" s="36" t="s">
        <v>252</v>
      </c>
      <c r="H27" s="36" t="s">
        <v>253</v>
      </c>
      <c r="I27" s="44">
        <v>67.2</v>
      </c>
      <c r="J27" s="44">
        <v>67.2</v>
      </c>
      <c r="K27" s="56">
        <v>67.2</v>
      </c>
      <c r="L27" s="44"/>
      <c r="M27" s="44"/>
      <c r="N27" s="44"/>
      <c r="O27" s="44"/>
      <c r="P27" s="44"/>
      <c r="Q27" s="44"/>
      <c r="R27" s="44"/>
      <c r="S27" s="44"/>
      <c r="T27" s="44"/>
      <c r="U27" s="44"/>
      <c r="V27" s="44"/>
      <c r="W27" s="44"/>
    </row>
    <row r="28" spans="1:23" ht="21.75" customHeight="1">
      <c r="A28" s="36" t="s">
        <v>237</v>
      </c>
      <c r="B28" s="36" t="s">
        <v>254</v>
      </c>
      <c r="C28" s="36" t="s">
        <v>255</v>
      </c>
      <c r="D28" s="36" t="s">
        <v>70</v>
      </c>
      <c r="E28" s="36" t="s">
        <v>101</v>
      </c>
      <c r="F28" s="36" t="s">
        <v>102</v>
      </c>
      <c r="G28" s="36" t="s">
        <v>225</v>
      </c>
      <c r="H28" s="36" t="s">
        <v>226</v>
      </c>
      <c r="I28" s="44">
        <v>12373.82</v>
      </c>
      <c r="J28" s="44">
        <v>12373.82</v>
      </c>
      <c r="K28" s="56">
        <v>12373.82</v>
      </c>
      <c r="L28" s="44"/>
      <c r="M28" s="44"/>
      <c r="N28" s="44"/>
      <c r="O28" s="44"/>
      <c r="P28" s="44"/>
      <c r="Q28" s="44"/>
      <c r="R28" s="44"/>
      <c r="S28" s="44"/>
      <c r="T28" s="44"/>
      <c r="U28" s="44"/>
      <c r="V28" s="44"/>
      <c r="W28" s="44"/>
    </row>
    <row r="29" spans="1:23" ht="21.75" customHeight="1">
      <c r="A29" s="36" t="s">
        <v>237</v>
      </c>
      <c r="B29" s="36" t="s">
        <v>254</v>
      </c>
      <c r="C29" s="36" t="s">
        <v>255</v>
      </c>
      <c r="D29" s="36" t="s">
        <v>70</v>
      </c>
      <c r="E29" s="36" t="s">
        <v>101</v>
      </c>
      <c r="F29" s="36" t="s">
        <v>102</v>
      </c>
      <c r="G29" s="36" t="s">
        <v>252</v>
      </c>
      <c r="H29" s="36" t="s">
        <v>253</v>
      </c>
      <c r="I29" s="44">
        <v>1371.78</v>
      </c>
      <c r="J29" s="44">
        <v>1371.78</v>
      </c>
      <c r="K29" s="56">
        <v>1371.78</v>
      </c>
      <c r="L29" s="44"/>
      <c r="M29" s="44"/>
      <c r="N29" s="44"/>
      <c r="O29" s="44"/>
      <c r="P29" s="44"/>
      <c r="Q29" s="44"/>
      <c r="R29" s="44"/>
      <c r="S29" s="44"/>
      <c r="T29" s="44"/>
      <c r="U29" s="44"/>
      <c r="V29" s="44"/>
      <c r="W29" s="44"/>
    </row>
    <row r="30" spans="1:23" ht="21.75" customHeight="1">
      <c r="A30" s="36" t="s">
        <v>237</v>
      </c>
      <c r="B30" s="36" t="s">
        <v>256</v>
      </c>
      <c r="C30" s="36" t="s">
        <v>257</v>
      </c>
      <c r="D30" s="36" t="s">
        <v>70</v>
      </c>
      <c r="E30" s="36" t="s">
        <v>103</v>
      </c>
      <c r="F30" s="36" t="s">
        <v>104</v>
      </c>
      <c r="G30" s="36" t="s">
        <v>225</v>
      </c>
      <c r="H30" s="36" t="s">
        <v>226</v>
      </c>
      <c r="I30" s="44">
        <v>430200</v>
      </c>
      <c r="J30" s="44">
        <v>430200</v>
      </c>
      <c r="K30" s="56">
        <v>430200</v>
      </c>
      <c r="L30" s="44"/>
      <c r="M30" s="44"/>
      <c r="N30" s="44"/>
      <c r="O30" s="44"/>
      <c r="P30" s="44"/>
      <c r="Q30" s="44"/>
      <c r="R30" s="44"/>
      <c r="S30" s="44"/>
      <c r="T30" s="44"/>
      <c r="U30" s="44"/>
      <c r="V30" s="44"/>
      <c r="W30" s="44"/>
    </row>
    <row r="31" spans="1:23" ht="21.75" customHeight="1">
      <c r="A31" s="36" t="s">
        <v>237</v>
      </c>
      <c r="B31" s="36">
        <v>20254324.399999999</v>
      </c>
      <c r="C31" s="36" t="s">
        <v>257</v>
      </c>
      <c r="D31" s="36" t="s">
        <v>70</v>
      </c>
      <c r="E31" s="36" t="s">
        <v>103</v>
      </c>
      <c r="F31" s="36" t="s">
        <v>104</v>
      </c>
      <c r="G31" s="36" t="s">
        <v>258</v>
      </c>
      <c r="H31" s="36" t="s">
        <v>259</v>
      </c>
      <c r="I31" s="44">
        <v>75285</v>
      </c>
      <c r="J31" s="44">
        <v>75285</v>
      </c>
      <c r="K31" s="56">
        <v>75285</v>
      </c>
      <c r="L31" s="44"/>
      <c r="M31" s="44"/>
      <c r="N31" s="44"/>
      <c r="O31" s="44"/>
      <c r="P31" s="44"/>
      <c r="Q31" s="44"/>
      <c r="R31" s="44"/>
      <c r="S31" s="44"/>
      <c r="T31" s="44"/>
      <c r="U31" s="44"/>
      <c r="V31" s="44"/>
      <c r="W31" s="44"/>
    </row>
    <row r="32" spans="1:23" ht="21.75" customHeight="1">
      <c r="A32" s="36" t="s">
        <v>237</v>
      </c>
      <c r="B32" s="36" t="s">
        <v>256</v>
      </c>
      <c r="C32" s="36" t="s">
        <v>257</v>
      </c>
      <c r="D32" s="36" t="s">
        <v>70</v>
      </c>
      <c r="E32" s="36" t="s">
        <v>103</v>
      </c>
      <c r="F32" s="36" t="s">
        <v>104</v>
      </c>
      <c r="G32" s="36" t="s">
        <v>260</v>
      </c>
      <c r="H32" s="36" t="s">
        <v>261</v>
      </c>
      <c r="I32" s="44">
        <v>75285</v>
      </c>
      <c r="J32" s="44">
        <v>75285</v>
      </c>
      <c r="K32" s="56">
        <v>75285</v>
      </c>
      <c r="L32" s="44"/>
      <c r="M32" s="44"/>
      <c r="N32" s="44"/>
      <c r="O32" s="44"/>
      <c r="P32" s="44"/>
      <c r="Q32" s="44"/>
      <c r="R32" s="44"/>
      <c r="S32" s="44"/>
      <c r="T32" s="44"/>
      <c r="U32" s="44"/>
      <c r="V32" s="44"/>
      <c r="W32" s="44"/>
    </row>
    <row r="33" spans="1:23" ht="21.75" customHeight="1">
      <c r="A33" s="36" t="s">
        <v>237</v>
      </c>
      <c r="B33" s="36" t="s">
        <v>256</v>
      </c>
      <c r="C33" s="36" t="s">
        <v>257</v>
      </c>
      <c r="D33" s="36" t="s">
        <v>70</v>
      </c>
      <c r="E33" s="36" t="s">
        <v>103</v>
      </c>
      <c r="F33" s="36" t="s">
        <v>104</v>
      </c>
      <c r="G33" s="36" t="s">
        <v>262</v>
      </c>
      <c r="H33" s="36" t="s">
        <v>263</v>
      </c>
      <c r="I33" s="44">
        <v>32265</v>
      </c>
      <c r="J33" s="44">
        <v>32265</v>
      </c>
      <c r="K33" s="56">
        <v>32265</v>
      </c>
      <c r="L33" s="44"/>
      <c r="M33" s="44"/>
      <c r="N33" s="44"/>
      <c r="O33" s="44"/>
      <c r="P33" s="44"/>
      <c r="Q33" s="44"/>
      <c r="R33" s="44"/>
      <c r="S33" s="44"/>
      <c r="T33" s="44"/>
      <c r="U33" s="44"/>
      <c r="V33" s="44"/>
      <c r="W33" s="44"/>
    </row>
    <row r="34" spans="1:23" ht="21.75" customHeight="1">
      <c r="A34" s="36" t="s">
        <v>237</v>
      </c>
      <c r="B34" s="36" t="s">
        <v>256</v>
      </c>
      <c r="C34" s="36" t="s">
        <v>257</v>
      </c>
      <c r="D34" s="36" t="s">
        <v>70</v>
      </c>
      <c r="E34" s="36" t="s">
        <v>103</v>
      </c>
      <c r="F34" s="36" t="s">
        <v>104</v>
      </c>
      <c r="G34" s="36" t="s">
        <v>264</v>
      </c>
      <c r="H34" s="36" t="s">
        <v>265</v>
      </c>
      <c r="I34" s="44">
        <v>21510</v>
      </c>
      <c r="J34" s="44">
        <v>21510</v>
      </c>
      <c r="K34" s="56">
        <v>21510</v>
      </c>
      <c r="L34" s="44"/>
      <c r="M34" s="44"/>
      <c r="N34" s="44"/>
      <c r="O34" s="44"/>
      <c r="P34" s="44"/>
      <c r="Q34" s="44"/>
      <c r="R34" s="44"/>
      <c r="S34" s="44"/>
      <c r="T34" s="44"/>
      <c r="U34" s="44"/>
      <c r="V34" s="44"/>
      <c r="W34" s="44"/>
    </row>
    <row r="35" spans="1:23" ht="21.75" customHeight="1">
      <c r="A35" s="36" t="s">
        <v>237</v>
      </c>
      <c r="B35" s="36" t="s">
        <v>256</v>
      </c>
      <c r="C35" s="36" t="s">
        <v>257</v>
      </c>
      <c r="D35" s="36" t="s">
        <v>70</v>
      </c>
      <c r="E35" s="36" t="s">
        <v>103</v>
      </c>
      <c r="F35" s="36" t="s">
        <v>104</v>
      </c>
      <c r="G35" s="36" t="s">
        <v>266</v>
      </c>
      <c r="H35" s="36" t="s">
        <v>267</v>
      </c>
      <c r="I35" s="44">
        <v>161325</v>
      </c>
      <c r="J35" s="44">
        <v>161325</v>
      </c>
      <c r="K35" s="56">
        <v>161325</v>
      </c>
      <c r="L35" s="44"/>
      <c r="M35" s="44"/>
      <c r="N35" s="44"/>
      <c r="O35" s="44"/>
      <c r="P35" s="44"/>
      <c r="Q35" s="44"/>
      <c r="R35" s="44"/>
      <c r="S35" s="44"/>
      <c r="T35" s="44"/>
      <c r="U35" s="44"/>
      <c r="V35" s="44"/>
      <c r="W35" s="44"/>
    </row>
    <row r="36" spans="1:23" ht="21.75" customHeight="1">
      <c r="A36" s="36" t="s">
        <v>237</v>
      </c>
      <c r="B36" s="36" t="s">
        <v>256</v>
      </c>
      <c r="C36" s="36" t="s">
        <v>257</v>
      </c>
      <c r="D36" s="36" t="s">
        <v>70</v>
      </c>
      <c r="E36" s="36" t="s">
        <v>103</v>
      </c>
      <c r="F36" s="36" t="s">
        <v>104</v>
      </c>
      <c r="G36" s="36" t="s">
        <v>268</v>
      </c>
      <c r="H36" s="36" t="s">
        <v>269</v>
      </c>
      <c r="I36" s="44">
        <v>10755</v>
      </c>
      <c r="J36" s="44">
        <v>10755</v>
      </c>
      <c r="K36" s="56">
        <v>10755</v>
      </c>
      <c r="L36" s="44"/>
      <c r="M36" s="44"/>
      <c r="N36" s="44"/>
      <c r="O36" s="44"/>
      <c r="P36" s="44"/>
      <c r="Q36" s="44"/>
      <c r="R36" s="44"/>
      <c r="S36" s="44"/>
      <c r="T36" s="44"/>
      <c r="U36" s="44"/>
      <c r="V36" s="44"/>
      <c r="W36" s="44"/>
    </row>
    <row r="37" spans="1:23" ht="21.75" customHeight="1">
      <c r="A37" s="36" t="s">
        <v>237</v>
      </c>
      <c r="B37" s="36" t="s">
        <v>256</v>
      </c>
      <c r="C37" s="36" t="s">
        <v>257</v>
      </c>
      <c r="D37" s="36" t="s">
        <v>70</v>
      </c>
      <c r="E37" s="36" t="s">
        <v>103</v>
      </c>
      <c r="F37" s="36" t="s">
        <v>104</v>
      </c>
      <c r="G37" s="36" t="s">
        <v>252</v>
      </c>
      <c r="H37" s="36" t="s">
        <v>253</v>
      </c>
      <c r="I37" s="44">
        <v>107550</v>
      </c>
      <c r="J37" s="44">
        <v>107550</v>
      </c>
      <c r="K37" s="56">
        <v>107550</v>
      </c>
      <c r="L37" s="44"/>
      <c r="M37" s="44"/>
      <c r="N37" s="44"/>
      <c r="O37" s="44"/>
      <c r="P37" s="44"/>
      <c r="Q37" s="44"/>
      <c r="R37" s="44"/>
      <c r="S37" s="44"/>
      <c r="T37" s="44"/>
      <c r="U37" s="44"/>
      <c r="V37" s="44"/>
      <c r="W37" s="44"/>
    </row>
    <row r="38" spans="1:23" ht="21.75" customHeight="1">
      <c r="A38" s="36" t="s">
        <v>237</v>
      </c>
      <c r="B38" s="36" t="s">
        <v>256</v>
      </c>
      <c r="C38" s="36" t="s">
        <v>257</v>
      </c>
      <c r="D38" s="36" t="s">
        <v>70</v>
      </c>
      <c r="E38" s="36" t="s">
        <v>103</v>
      </c>
      <c r="F38" s="36" t="s">
        <v>104</v>
      </c>
      <c r="G38" s="36" t="s">
        <v>270</v>
      </c>
      <c r="H38" s="36" t="s">
        <v>271</v>
      </c>
      <c r="I38" s="44">
        <v>161325</v>
      </c>
      <c r="J38" s="44">
        <v>161325</v>
      </c>
      <c r="K38" s="56">
        <v>161325</v>
      </c>
      <c r="L38" s="44"/>
      <c r="M38" s="44"/>
      <c r="N38" s="44"/>
      <c r="O38" s="44"/>
      <c r="P38" s="44"/>
      <c r="Q38" s="44"/>
      <c r="R38" s="44"/>
      <c r="S38" s="44"/>
      <c r="T38" s="44"/>
      <c r="U38" s="44"/>
      <c r="V38" s="44"/>
      <c r="W38" s="44"/>
    </row>
    <row r="39" spans="1:23" ht="18.75" customHeight="1">
      <c r="A39" s="161" t="s">
        <v>169</v>
      </c>
      <c r="B39" s="162"/>
      <c r="C39" s="162"/>
      <c r="D39" s="162"/>
      <c r="E39" s="162"/>
      <c r="F39" s="162"/>
      <c r="G39" s="162"/>
      <c r="H39" s="130"/>
      <c r="I39" s="44">
        <v>1905992.6</v>
      </c>
      <c r="J39" s="44">
        <v>1158017.6000000001</v>
      </c>
      <c r="K39" s="56">
        <v>1158017.6000000001</v>
      </c>
      <c r="L39" s="44"/>
      <c r="M39" s="44"/>
      <c r="N39" s="44">
        <v>747975</v>
      </c>
      <c r="O39" s="44"/>
      <c r="P39" s="44"/>
      <c r="Q39" s="44"/>
      <c r="R39" s="44"/>
      <c r="S39" s="44"/>
      <c r="T39" s="44"/>
      <c r="U39" s="44"/>
      <c r="V39" s="44"/>
      <c r="W39" s="44"/>
    </row>
  </sheetData>
  <autoFilter ref="A8:W39" xr:uid="{00000000-0009-0000-0000-000007000000}"/>
  <mergeCells count="28">
    <mergeCell ref="V5:V7"/>
    <mergeCell ref="W5:W7"/>
    <mergeCell ref="J5:K6"/>
    <mergeCell ref="A39:H39"/>
    <mergeCell ref="A4:A7"/>
    <mergeCell ref="B4:B7"/>
    <mergeCell ref="C4:C7"/>
    <mergeCell ref="D4:D7"/>
    <mergeCell ref="E4:E7"/>
    <mergeCell ref="F4:F7"/>
    <mergeCell ref="G4:G7"/>
    <mergeCell ref="H4:H7"/>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16"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Right="0"/>
  </sheetPr>
  <dimension ref="A1:J26"/>
  <sheetViews>
    <sheetView showZeros="0" topLeftCell="B18" zoomScaleNormal="100" workbookViewId="0">
      <selection activeCell="C21" sqref="C21"/>
    </sheetView>
  </sheetViews>
  <sheetFormatPr defaultColWidth="9.1796875" defaultRowHeight="12" customHeight="1"/>
  <cols>
    <col min="1" max="1" width="34.26953125" customWidth="1"/>
    <col min="2" max="2" width="29" customWidth="1"/>
    <col min="3" max="5" width="23.54296875" customWidth="1"/>
    <col min="6" max="6" width="11.26953125" customWidth="1"/>
    <col min="7" max="7" width="25.1796875" customWidth="1"/>
    <col min="8" max="8" width="15.54296875" customWidth="1"/>
    <col min="9" max="9" width="13.36328125" customWidth="1"/>
    <col min="10" max="10" width="18.81640625" customWidth="1"/>
  </cols>
  <sheetData>
    <row r="1" spans="1:10" ht="18" customHeight="1">
      <c r="J1" s="2" t="s">
        <v>272</v>
      </c>
    </row>
    <row r="2" spans="1:10" ht="39.75" customHeight="1">
      <c r="A2" s="173" t="str">
        <f>"2026"&amp;"年部门项目支出绩效目标表"</f>
        <v>2026年部门项目支出绩效目标表</v>
      </c>
      <c r="B2" s="146"/>
      <c r="C2" s="146"/>
      <c r="D2" s="146"/>
      <c r="E2" s="146"/>
      <c r="F2" s="145"/>
      <c r="G2" s="146"/>
      <c r="H2" s="145"/>
      <c r="I2" s="145"/>
      <c r="J2" s="146"/>
    </row>
    <row r="3" spans="1:10" ht="17.25" customHeight="1">
      <c r="A3" s="147" t="str">
        <f>"单位名称："&amp;"寻甸回族彝族自治县第三中学"</f>
        <v>单位名称：寻甸回族彝族自治县第三中学</v>
      </c>
      <c r="B3" s="99"/>
      <c r="C3" s="99"/>
      <c r="D3" s="99"/>
      <c r="E3" s="99"/>
      <c r="F3" s="99"/>
      <c r="G3" s="99"/>
      <c r="H3" s="99"/>
    </row>
    <row r="4" spans="1:10" ht="44.25" customHeight="1">
      <c r="A4" s="34" t="s">
        <v>182</v>
      </c>
      <c r="B4" s="34" t="s">
        <v>273</v>
      </c>
      <c r="C4" s="34" t="s">
        <v>274</v>
      </c>
      <c r="D4" s="34" t="s">
        <v>275</v>
      </c>
      <c r="E4" s="34" t="s">
        <v>276</v>
      </c>
      <c r="F4" s="35" t="s">
        <v>277</v>
      </c>
      <c r="G4" s="34" t="s">
        <v>278</v>
      </c>
      <c r="H4" s="35" t="s">
        <v>279</v>
      </c>
      <c r="I4" s="35" t="s">
        <v>280</v>
      </c>
      <c r="J4" s="34" t="s">
        <v>281</v>
      </c>
    </row>
    <row r="5" spans="1:10" ht="18.75" customHeight="1">
      <c r="A5" s="66">
        <v>1</v>
      </c>
      <c r="B5" s="66">
        <v>2</v>
      </c>
      <c r="C5" s="66">
        <v>3</v>
      </c>
      <c r="D5" s="66">
        <v>4</v>
      </c>
      <c r="E5" s="66">
        <v>5</v>
      </c>
      <c r="F5" s="16">
        <v>6</v>
      </c>
      <c r="G5" s="66">
        <v>7</v>
      </c>
      <c r="H5" s="16">
        <v>8</v>
      </c>
      <c r="I5" s="16">
        <v>9</v>
      </c>
      <c r="J5" s="66">
        <v>10</v>
      </c>
    </row>
    <row r="6" spans="1:10" ht="42" customHeight="1">
      <c r="A6" s="17" t="s">
        <v>70</v>
      </c>
      <c r="B6" s="36"/>
      <c r="C6" s="36"/>
      <c r="D6" s="36"/>
      <c r="E6" s="28"/>
      <c r="F6" s="37"/>
      <c r="G6" s="28"/>
      <c r="H6" s="37"/>
      <c r="I6" s="37"/>
      <c r="J6" s="28"/>
    </row>
    <row r="7" spans="1:10" ht="42" customHeight="1">
      <c r="A7" s="174" t="s">
        <v>236</v>
      </c>
      <c r="B7" s="175" t="s">
        <v>282</v>
      </c>
      <c r="C7" s="11" t="s">
        <v>283</v>
      </c>
      <c r="D7" s="11" t="s">
        <v>284</v>
      </c>
      <c r="E7" s="17" t="s">
        <v>285</v>
      </c>
      <c r="F7" s="11" t="s">
        <v>286</v>
      </c>
      <c r="G7" s="17" t="s">
        <v>287</v>
      </c>
      <c r="H7" s="11" t="s">
        <v>288</v>
      </c>
      <c r="I7" s="11" t="s">
        <v>289</v>
      </c>
      <c r="J7" s="17" t="s">
        <v>290</v>
      </c>
    </row>
    <row r="8" spans="1:10" ht="42" customHeight="1">
      <c r="A8" s="174" t="s">
        <v>236</v>
      </c>
      <c r="B8" s="175" t="s">
        <v>282</v>
      </c>
      <c r="C8" s="11" t="s">
        <v>283</v>
      </c>
      <c r="D8" s="11" t="s">
        <v>291</v>
      </c>
      <c r="E8" s="17" t="s">
        <v>292</v>
      </c>
      <c r="F8" s="11" t="s">
        <v>293</v>
      </c>
      <c r="G8" s="17" t="s">
        <v>294</v>
      </c>
      <c r="H8" s="11" t="s">
        <v>288</v>
      </c>
      <c r="I8" s="11" t="s">
        <v>289</v>
      </c>
      <c r="J8" s="17" t="s">
        <v>295</v>
      </c>
    </row>
    <row r="9" spans="1:10" ht="42" customHeight="1">
      <c r="A9" s="174" t="s">
        <v>236</v>
      </c>
      <c r="B9" s="175" t="s">
        <v>282</v>
      </c>
      <c r="C9" s="11" t="s">
        <v>296</v>
      </c>
      <c r="D9" s="11" t="s">
        <v>297</v>
      </c>
      <c r="E9" s="17" t="s">
        <v>298</v>
      </c>
      <c r="F9" s="11" t="s">
        <v>286</v>
      </c>
      <c r="G9" s="17" t="s">
        <v>299</v>
      </c>
      <c r="H9" s="11" t="s">
        <v>288</v>
      </c>
      <c r="I9" s="11" t="s">
        <v>300</v>
      </c>
      <c r="J9" s="17" t="s">
        <v>301</v>
      </c>
    </row>
    <row r="10" spans="1:10" ht="42" customHeight="1">
      <c r="A10" s="174" t="s">
        <v>236</v>
      </c>
      <c r="B10" s="175" t="s">
        <v>282</v>
      </c>
      <c r="C10" s="11" t="s">
        <v>296</v>
      </c>
      <c r="D10" s="11" t="s">
        <v>302</v>
      </c>
      <c r="E10" s="17" t="s">
        <v>303</v>
      </c>
      <c r="F10" s="11" t="s">
        <v>286</v>
      </c>
      <c r="G10" s="17" t="s">
        <v>299</v>
      </c>
      <c r="H10" s="11" t="s">
        <v>288</v>
      </c>
      <c r="I10" s="11" t="s">
        <v>300</v>
      </c>
      <c r="J10" s="17" t="s">
        <v>304</v>
      </c>
    </row>
    <row r="11" spans="1:10" ht="42" customHeight="1">
      <c r="A11" s="174" t="s">
        <v>236</v>
      </c>
      <c r="B11" s="175" t="s">
        <v>282</v>
      </c>
      <c r="C11" s="11" t="s">
        <v>305</v>
      </c>
      <c r="D11" s="11" t="s">
        <v>306</v>
      </c>
      <c r="E11" s="17" t="s">
        <v>307</v>
      </c>
      <c r="F11" s="11" t="s">
        <v>293</v>
      </c>
      <c r="G11" s="17" t="s">
        <v>308</v>
      </c>
      <c r="H11" s="11" t="s">
        <v>288</v>
      </c>
      <c r="I11" s="11" t="s">
        <v>289</v>
      </c>
      <c r="J11" s="17" t="s">
        <v>309</v>
      </c>
    </row>
    <row r="12" spans="1:10" ht="42" customHeight="1">
      <c r="A12" s="174" t="s">
        <v>251</v>
      </c>
      <c r="B12" s="175" t="s">
        <v>310</v>
      </c>
      <c r="C12" s="11" t="s">
        <v>283</v>
      </c>
      <c r="D12" s="11" t="s">
        <v>284</v>
      </c>
      <c r="E12" s="17" t="s">
        <v>311</v>
      </c>
      <c r="F12" s="11" t="s">
        <v>286</v>
      </c>
      <c r="G12" s="17" t="s">
        <v>287</v>
      </c>
      <c r="H12" s="11" t="s">
        <v>288</v>
      </c>
      <c r="I12" s="11" t="s">
        <v>289</v>
      </c>
      <c r="J12" s="17" t="s">
        <v>312</v>
      </c>
    </row>
    <row r="13" spans="1:10" ht="42" customHeight="1">
      <c r="A13" s="174" t="s">
        <v>251</v>
      </c>
      <c r="B13" s="175" t="s">
        <v>310</v>
      </c>
      <c r="C13" s="11" t="s">
        <v>283</v>
      </c>
      <c r="D13" s="11" t="s">
        <v>313</v>
      </c>
      <c r="E13" s="17" t="s">
        <v>314</v>
      </c>
      <c r="F13" s="11" t="s">
        <v>293</v>
      </c>
      <c r="G13" s="17" t="s">
        <v>315</v>
      </c>
      <c r="H13" s="11" t="s">
        <v>288</v>
      </c>
      <c r="I13" s="11" t="s">
        <v>289</v>
      </c>
      <c r="J13" s="17" t="s">
        <v>316</v>
      </c>
    </row>
    <row r="14" spans="1:10" ht="42" customHeight="1">
      <c r="A14" s="174" t="s">
        <v>251</v>
      </c>
      <c r="B14" s="175" t="s">
        <v>310</v>
      </c>
      <c r="C14" s="11" t="s">
        <v>296</v>
      </c>
      <c r="D14" s="11" t="s">
        <v>297</v>
      </c>
      <c r="E14" s="17" t="s">
        <v>317</v>
      </c>
      <c r="F14" s="11" t="s">
        <v>286</v>
      </c>
      <c r="G14" s="17" t="s">
        <v>318</v>
      </c>
      <c r="H14" s="11" t="s">
        <v>319</v>
      </c>
      <c r="I14" s="11" t="s">
        <v>300</v>
      </c>
      <c r="J14" s="17" t="s">
        <v>320</v>
      </c>
    </row>
    <row r="15" spans="1:10" ht="42" customHeight="1">
      <c r="A15" s="174" t="s">
        <v>251</v>
      </c>
      <c r="B15" s="175" t="s">
        <v>310</v>
      </c>
      <c r="C15" s="11" t="s">
        <v>305</v>
      </c>
      <c r="D15" s="11" t="s">
        <v>306</v>
      </c>
      <c r="E15" s="17" t="s">
        <v>321</v>
      </c>
      <c r="F15" s="11" t="s">
        <v>293</v>
      </c>
      <c r="G15" s="17" t="s">
        <v>294</v>
      </c>
      <c r="H15" s="11" t="s">
        <v>288</v>
      </c>
      <c r="I15" s="11" t="s">
        <v>300</v>
      </c>
      <c r="J15" s="17" t="s">
        <v>322</v>
      </c>
    </row>
    <row r="16" spans="1:10" ht="42" customHeight="1">
      <c r="A16" s="174" t="s">
        <v>251</v>
      </c>
      <c r="B16" s="175" t="s">
        <v>310</v>
      </c>
      <c r="C16" s="11" t="s">
        <v>305</v>
      </c>
      <c r="D16" s="11" t="s">
        <v>306</v>
      </c>
      <c r="E16" s="17" t="s">
        <v>323</v>
      </c>
      <c r="F16" s="11" t="s">
        <v>293</v>
      </c>
      <c r="G16" s="17" t="s">
        <v>294</v>
      </c>
      <c r="H16" s="11" t="s">
        <v>288</v>
      </c>
      <c r="I16" s="11" t="s">
        <v>289</v>
      </c>
      <c r="J16" s="17" t="s">
        <v>324</v>
      </c>
    </row>
    <row r="17" spans="1:10" ht="42" customHeight="1">
      <c r="A17" s="174" t="s">
        <v>257</v>
      </c>
      <c r="B17" s="175" t="s">
        <v>325</v>
      </c>
      <c r="C17" s="11" t="s">
        <v>283</v>
      </c>
      <c r="D17" s="11" t="s">
        <v>284</v>
      </c>
      <c r="E17" s="17" t="s">
        <v>311</v>
      </c>
      <c r="F17" s="11" t="s">
        <v>286</v>
      </c>
      <c r="G17" s="17" t="s">
        <v>287</v>
      </c>
      <c r="H17" s="11" t="s">
        <v>288</v>
      </c>
      <c r="I17" s="11" t="s">
        <v>289</v>
      </c>
      <c r="J17" s="17" t="s">
        <v>312</v>
      </c>
    </row>
    <row r="18" spans="1:10" ht="42" customHeight="1">
      <c r="A18" s="174" t="s">
        <v>257</v>
      </c>
      <c r="B18" s="175" t="s">
        <v>325</v>
      </c>
      <c r="C18" s="11" t="s">
        <v>283</v>
      </c>
      <c r="D18" s="11" t="s">
        <v>313</v>
      </c>
      <c r="E18" s="17" t="s">
        <v>314</v>
      </c>
      <c r="F18" s="11" t="s">
        <v>293</v>
      </c>
      <c r="G18" s="17" t="s">
        <v>315</v>
      </c>
      <c r="H18" s="11" t="s">
        <v>288</v>
      </c>
      <c r="I18" s="11" t="s">
        <v>289</v>
      </c>
      <c r="J18" s="17" t="s">
        <v>316</v>
      </c>
    </row>
    <row r="19" spans="1:10" ht="42" customHeight="1">
      <c r="A19" s="174" t="s">
        <v>257</v>
      </c>
      <c r="B19" s="175" t="s">
        <v>325</v>
      </c>
      <c r="C19" s="11" t="s">
        <v>296</v>
      </c>
      <c r="D19" s="11" t="s">
        <v>297</v>
      </c>
      <c r="E19" s="17" t="s">
        <v>317</v>
      </c>
      <c r="F19" s="11" t="s">
        <v>286</v>
      </c>
      <c r="G19" s="17" t="s">
        <v>318</v>
      </c>
      <c r="H19" s="11" t="s">
        <v>319</v>
      </c>
      <c r="I19" s="11" t="s">
        <v>300</v>
      </c>
      <c r="J19" s="17" t="s">
        <v>320</v>
      </c>
    </row>
    <row r="20" spans="1:10" ht="42" customHeight="1">
      <c r="A20" s="174" t="s">
        <v>257</v>
      </c>
      <c r="B20" s="175" t="s">
        <v>325</v>
      </c>
      <c r="C20" s="11" t="s">
        <v>305</v>
      </c>
      <c r="D20" s="11" t="s">
        <v>306</v>
      </c>
      <c r="E20" s="17" t="s">
        <v>321</v>
      </c>
      <c r="F20" s="11" t="s">
        <v>293</v>
      </c>
      <c r="G20" s="17" t="s">
        <v>294</v>
      </c>
      <c r="H20" s="11" t="s">
        <v>288</v>
      </c>
      <c r="I20" s="11" t="s">
        <v>300</v>
      </c>
      <c r="J20" s="17" t="s">
        <v>322</v>
      </c>
    </row>
    <row r="21" spans="1:10" ht="42" customHeight="1">
      <c r="A21" s="174" t="s">
        <v>257</v>
      </c>
      <c r="B21" s="175" t="s">
        <v>325</v>
      </c>
      <c r="C21" s="11" t="s">
        <v>305</v>
      </c>
      <c r="D21" s="11" t="s">
        <v>306</v>
      </c>
      <c r="E21" s="17" t="s">
        <v>323</v>
      </c>
      <c r="F21" s="11" t="s">
        <v>293</v>
      </c>
      <c r="G21" s="17" t="s">
        <v>294</v>
      </c>
      <c r="H21" s="11" t="s">
        <v>288</v>
      </c>
      <c r="I21" s="11" t="s">
        <v>289</v>
      </c>
      <c r="J21" s="17" t="s">
        <v>324</v>
      </c>
    </row>
    <row r="22" spans="1:10" ht="42" customHeight="1">
      <c r="A22" s="174" t="s">
        <v>255</v>
      </c>
      <c r="B22" s="175" t="s">
        <v>326</v>
      </c>
      <c r="C22" s="11" t="s">
        <v>283</v>
      </c>
      <c r="D22" s="11" t="s">
        <v>284</v>
      </c>
      <c r="E22" s="17" t="s">
        <v>311</v>
      </c>
      <c r="F22" s="11" t="s">
        <v>286</v>
      </c>
      <c r="G22" s="17" t="s">
        <v>287</v>
      </c>
      <c r="H22" s="11" t="s">
        <v>288</v>
      </c>
      <c r="I22" s="11" t="s">
        <v>289</v>
      </c>
      <c r="J22" s="17" t="s">
        <v>312</v>
      </c>
    </row>
    <row r="23" spans="1:10" ht="42" customHeight="1">
      <c r="A23" s="174" t="s">
        <v>255</v>
      </c>
      <c r="B23" s="175" t="s">
        <v>326</v>
      </c>
      <c r="C23" s="11" t="s">
        <v>283</v>
      </c>
      <c r="D23" s="11" t="s">
        <v>313</v>
      </c>
      <c r="E23" s="17" t="s">
        <v>314</v>
      </c>
      <c r="F23" s="11" t="s">
        <v>293</v>
      </c>
      <c r="G23" s="17" t="s">
        <v>315</v>
      </c>
      <c r="H23" s="11" t="s">
        <v>288</v>
      </c>
      <c r="I23" s="11" t="s">
        <v>289</v>
      </c>
      <c r="J23" s="17" t="s">
        <v>316</v>
      </c>
    </row>
    <row r="24" spans="1:10" ht="42" customHeight="1">
      <c r="A24" s="174" t="s">
        <v>255</v>
      </c>
      <c r="B24" s="175" t="s">
        <v>326</v>
      </c>
      <c r="C24" s="11" t="s">
        <v>296</v>
      </c>
      <c r="D24" s="11" t="s">
        <v>297</v>
      </c>
      <c r="E24" s="17" t="s">
        <v>317</v>
      </c>
      <c r="F24" s="11" t="s">
        <v>286</v>
      </c>
      <c r="G24" s="17" t="s">
        <v>318</v>
      </c>
      <c r="H24" s="11" t="s">
        <v>319</v>
      </c>
      <c r="I24" s="11" t="s">
        <v>300</v>
      </c>
      <c r="J24" s="17" t="s">
        <v>320</v>
      </c>
    </row>
    <row r="25" spans="1:10" ht="42" customHeight="1">
      <c r="A25" s="174" t="s">
        <v>255</v>
      </c>
      <c r="B25" s="175" t="s">
        <v>326</v>
      </c>
      <c r="C25" s="11" t="s">
        <v>305</v>
      </c>
      <c r="D25" s="11" t="s">
        <v>306</v>
      </c>
      <c r="E25" s="17" t="s">
        <v>321</v>
      </c>
      <c r="F25" s="11" t="s">
        <v>293</v>
      </c>
      <c r="G25" s="17" t="s">
        <v>294</v>
      </c>
      <c r="H25" s="11" t="s">
        <v>288</v>
      </c>
      <c r="I25" s="11" t="s">
        <v>300</v>
      </c>
      <c r="J25" s="17" t="s">
        <v>322</v>
      </c>
    </row>
    <row r="26" spans="1:10" ht="42" customHeight="1">
      <c r="A26" s="174" t="s">
        <v>255</v>
      </c>
      <c r="B26" s="175" t="s">
        <v>326</v>
      </c>
      <c r="C26" s="11" t="s">
        <v>305</v>
      </c>
      <c r="D26" s="11" t="s">
        <v>306</v>
      </c>
      <c r="E26" s="17" t="s">
        <v>323</v>
      </c>
      <c r="F26" s="11" t="s">
        <v>293</v>
      </c>
      <c r="G26" s="17" t="s">
        <v>294</v>
      </c>
      <c r="H26" s="11" t="s">
        <v>288</v>
      </c>
      <c r="I26" s="11" t="s">
        <v>289</v>
      </c>
      <c r="J26" s="17" t="s">
        <v>324</v>
      </c>
    </row>
  </sheetData>
  <mergeCells count="10">
    <mergeCell ref="A22:A26"/>
    <mergeCell ref="B7:B11"/>
    <mergeCell ref="B12:B16"/>
    <mergeCell ref="B17:B21"/>
    <mergeCell ref="B22:B26"/>
    <mergeCell ref="A2:J2"/>
    <mergeCell ref="A3:H3"/>
    <mergeCell ref="A7:A11"/>
    <mergeCell ref="A12:A16"/>
    <mergeCell ref="A17:A21"/>
  </mergeCells>
  <phoneticPr fontId="1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三中 寻甸</cp:lastModifiedBy>
  <dcterms:created xsi:type="dcterms:W3CDTF">2026-03-27T01:49:36Z</dcterms:created>
  <dcterms:modified xsi:type="dcterms:W3CDTF">2026-03-31T08:45:24Z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538CEAF31493413AA6999D28EDA764BF_12</vt:lpwstr>
  </property>
  <property fmtid="{D5CDD505-2E9C-101B-9397-08002B2CF9AE}" pid="3" name="KSOProductBuildVer">
    <vt:lpwstr>2052-12.1.0.25225</vt:lpwstr>
  </property>
  <property fmtid="{D5CDD505-2E9C-101B-9397-08002B2CF9AE}" pid="4" name="CalculationRule">
    <vt:i4>0</vt:i4>
  </property>
</Properties>
</file>