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80" windowHeight="7600" firstSheet="9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<sst xmlns="http://schemas.openxmlformats.org/spreadsheetml/2006/main" count="1030" uniqueCount="406">
  <si>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</si>
  <si>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</si>
  <si>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</si>
  <si>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</si>
  <si>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</si>
  <si>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</si>
  <si>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</si>
  <si>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</si>
  <si>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</si>
  <si>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</si>
  <si>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</si>
  <si>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</si>
  <si>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</si>
  <si>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</si>
  <si>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</si>
  <si>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</si>
  <si>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</si>
  <si>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</si>
  <si>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</si>
  <si>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</si>
  <si>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</si>
  <si>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</si>
  <si>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</si>
  <si>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</si>
  <si>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</si>
  <si>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</si>
  <si>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</si>
  <si>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</si>
  <si>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</si>
  <si>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</si>
  <si>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</si>
  <si>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</si>
  <si>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</si>
  <si>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</si>
  <si>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</si>
  <si>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</si>
  <si>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</si>
  <si>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</si>
  <si>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</si>
  <si>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</si>
  <si>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</si>
  <si>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</si>
  <si>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</si>
  <si>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</si>
  <si>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</si>
  <si>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</si>
  <si>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</si>
  <si>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</si>
  <si>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</si>
  <si>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</si>
  <si>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</si>
  <si>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</si>
  <si>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</si>
  <si>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</si>
  <si>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</si>
  <si>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</si>
  <si>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</si>
  <si>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</si>
  <si>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</si>
  <si>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</si>
  <si>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</si>
  <si>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</si>
  <si>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</si>
  <si>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</si>
  <si>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</si>
  <si>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</si>
  <si>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</si>
  <si>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</si>
  <si>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</si>
  <si>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105053</t>
  </si>
  <si>
    <t>寻甸回族彝族自治县塘子街道办事处初级中学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</si>
  <si>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</si>
  <si>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</si>
  <si>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</si>
  <si>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</si>
  <si>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</si>
  <si>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</si>
  <si>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</si>
  <si>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</si>
  <si>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</si>
  <si>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</si>
  <si>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</si>
  <si>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</si>
  <si>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</si>
  <si>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</si>
  <si>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</si>
  <si>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</si>
  <si>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</si>
  <si>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</si>
  <si>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</si>
  <si>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</si>
  <si>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</si>
  <si>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</si>
  <si>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</si>
  <si>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</si>
  <si>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</si>
  <si>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</si>
  <si>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</si>
  <si>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</si>
  <si>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</si>
  <si>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</si>
  <si>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</si>
  <si>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</si>
  <si>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</si>
  <si>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</si>
  <si>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</si>
  <si>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</si>
  <si>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</si>
  <si>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</si>
  <si>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</si>
  <si>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</si>
  <si>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</si>
  <si>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</si>
  <si>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</si>
  <si>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</si>
  <si>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</si>
  <si>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</si>
  <si>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</si>
  <si>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</si>
  <si>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</si>
  <si>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</si>
  <si>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</si>
  <si>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</si>
  <si>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</si>
  <si>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</si>
  <si>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</si>
  <si>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</si>
  <si>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</si>
  <si>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</si>
  <si>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</si>
  <si>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</si>
  <si>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</si>
  <si>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</si>
  <si>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</si>
  <si>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</si>
  <si>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</si>
  <si>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</si>
  <si>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</si>
  <si>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</si>
  <si>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</si>
  <si>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</si>
  <si>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</si>
  <si>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</si>
  <si>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</si>
  <si>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</si>
  <si>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</si>
  <si>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</si>
  <si>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</si>
  <si>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</si>
  <si>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</si>
  <si>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</si>
  <si>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</si>
  <si>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</si>
  <si>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</si>
  <si>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</si>
  <si>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</si>
  <si>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</si>
  <si>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</si>
  <si>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</si>
  <si>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</si>
  <si>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</si>
  <si>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</si>
  <si>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</si>
  <si>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</si>
  <si>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</si>
  <si>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</si>
  <si>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</si>
  <si>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</si>
  <si>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</si>
  <si>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</si>
  <si>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</si>
  <si>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</si>
  <si>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</si>
  <si>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</si>
  <si>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</si>
  <si>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</si>
  <si>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</si>
  <si>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</si>
  <si>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</si>
  <si>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</si>
  <si>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</si>
  <si>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</si>
  <si>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</si>
  <si>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</si>
  <si>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</si>
  <si>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</si>
  <si>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</si>
  <si>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</si>
  <si>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</si>
  <si>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</si>
  <si>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</si>
  <si>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</si>
  <si>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</si>
  <si>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</si>
  <si>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</si>
  <si>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</si>
  <si>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</si>
  <si>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</si>
  <si>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</si>
  <si>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</si>
  <si>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530129241100002357251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</si>
  <si>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</si>
  <si>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</si>
  <si>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</si>
  <si>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</si>
  <si>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</si>
  <si>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</si>
  <si>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</si>
  <si>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530129241100002357260</t>
  </si>
  <si>
    <t>事业人员绩效奖励</t>
  </si>
  <si>
    <t>530129241100002357263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</si>
  <si>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</si>
  <si>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</si>
  <si>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</si>
  <si>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</si>
  <si>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</si>
  <si>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</si>
  <si>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</si>
  <si>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</si>
  <si>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</si>
  <si>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</si>
  <si>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</si>
  <si>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530129241100002357265</t>
  </si>
  <si>
    <t>30113</t>
  </si>
  <si>
    <t>530129241100002357269</t>
  </si>
  <si>
    <t>工会经费</t>
  </si>
  <si>
    <t>30228</t>
  </si>
  <si>
    <t>530129241100002357271</t>
  </si>
  <si>
    <t>一般公用经费支出</t>
  </si>
  <si>
    <t>30201</t>
  </si>
  <si>
    <t>办公费</t>
  </si>
  <si>
    <t>530129251100003833597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</si>
  <si>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</si>
  <si>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</si>
  <si>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</si>
  <si>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</si>
  <si>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</si>
  <si>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</si>
  <si>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</si>
  <si>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</si>
  <si>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</si>
  <si>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530129251100004643276</t>
  </si>
  <si>
    <t>2025年义务教育课后服务省级补助资金</t>
  </si>
  <si>
    <t>30226</t>
  </si>
  <si>
    <t>劳务费</t>
  </si>
  <si>
    <t>民生类</t>
  </si>
  <si>
    <t>530129251100004199501</t>
  </si>
  <si>
    <t>2025年城乡义务教育补助经费（营养改善计划）中央资金</t>
  </si>
  <si>
    <t>30305</t>
  </si>
  <si>
    <t>生活补助</t>
  </si>
  <si>
    <t>530129251100004224271</t>
  </si>
  <si>
    <t>2025年第一批城乡义务教育补助经费（普通学校公用经费）中央资金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</si>
  <si>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</si>
  <si>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</si>
  <si>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</si>
  <si>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</si>
  <si>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</si>
  <si>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</si>
  <si>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</si>
  <si>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</si>
  <si>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30214</t>
  </si>
  <si>
    <t>租赁费</t>
  </si>
  <si>
    <t>30216</t>
  </si>
  <si>
    <t>培训费</t>
  </si>
  <si>
    <t>30299</t>
  </si>
  <si>
    <t>其他商品和服务支出</t>
  </si>
  <si>
    <t>31002</t>
  </si>
  <si>
    <t>办公设备购置</t>
  </si>
  <si>
    <t>530129251100004226996</t>
  </si>
  <si>
    <t>2025年第一批城乡义务教育补助经费（特殊教育公用经费）中央资金</t>
  </si>
  <si>
    <t>530129251100004227836</t>
  </si>
  <si>
    <t>2025年第一批城乡义务教育补助经费（乡村教师生活补助）中央资金</t>
  </si>
  <si>
    <t>530129251100004326542</t>
  </si>
  <si>
    <t>2025年第一批城乡义务教育补助经费（特殊教育公用经费）省级资金</t>
  </si>
  <si>
    <t>530129251100004326578</t>
  </si>
  <si>
    <t>2025年第一批城乡义务教育补助经费（普通学校公用经费）省级资金</t>
  </si>
  <si>
    <t>530129251100004470026</t>
  </si>
  <si>
    <t>2025年城乡义务教育补助经费（普通学校公用经费）市级资金</t>
  </si>
  <si>
    <t>530129251100004470396</t>
  </si>
  <si>
    <t>2025年城乡义务教育补助经费（特殊教育公用经费）市级资金</t>
  </si>
  <si>
    <t>530129251100004574217</t>
  </si>
  <si>
    <t>寻甸县2025年城乡义务教育补助经费（乡村教师生活补助）市级资金</t>
  </si>
  <si>
    <t>530129251100004706603</t>
  </si>
  <si>
    <t>2025年城乡义务教育补助经费（特殊教育公用经费）提标县级资金</t>
  </si>
  <si>
    <t>530129251100004715545</t>
  </si>
  <si>
    <t>2025年第二批城乡义务教育补助经费（普通学校公用经费）省级资金</t>
  </si>
  <si>
    <t>530129251100004745445</t>
  </si>
  <si>
    <t>2025年秋季学期义务教育家庭经济困难学生生活补助资金</t>
  </si>
  <si>
    <t>30308</t>
  </si>
  <si>
    <t>助学金</t>
  </si>
  <si>
    <t>530129251100004755360</t>
  </si>
  <si>
    <t>2025年城乡义务教育补助（特殊教育公用经费）提标资金</t>
  </si>
  <si>
    <t>530129261100005136239</t>
  </si>
  <si>
    <t>2026年城乡义务教育补助（普通学校公用经费）县级资金</t>
  </si>
  <si>
    <t>事业发展类</t>
  </si>
  <si>
    <t>530129251100004381626</t>
  </si>
  <si>
    <t>2025年第一批城乡义务教育补助经费（校舍安全保障）省级资金</t>
  </si>
  <si>
    <t>31001</t>
  </si>
  <si>
    <t>房屋建筑物购建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</si>
  <si>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</si>
  <si>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</si>
  <si>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</si>
  <si>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</si>
  <si>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</si>
  <si>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</si>
  <si>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</si>
  <si>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</si>
  <si>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</si>
  <si>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</si>
  <si>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</si>
  <si>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</si>
  <si>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</si>
  <si>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</si>
  <si>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</si>
  <si>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</si>
  <si>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</si>
  <si>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</si>
  <si>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</si>
  <si>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</si>
  <si>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</si>
  <si>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</si>
  <si>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</si>
  <si>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</si>
  <si>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</si>
  <si>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</si>
  <si>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</si>
  <si>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</si>
  <si>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</si>
  <si>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</si>
  <si>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</si>
  <si>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</si>
  <si>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</si>
  <si>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</si>
  <si>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</si>
  <si>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</si>
  <si>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</si>
  <si>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</si>
  <si>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预算06表</t>
  </si>
  <si>
    <t>政府性基金预算支出预算表</t>
  </si>
  <si>
    <t>单位名称：昆明市发展和改革委员会</t>
  </si>
  <si>
    <t>政府性基金预算支出</t>
  </si>
  <si>
    <t>备注：本部门2026年无部门政府性基金预算支出预算，本表无数据。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</si>
  <si>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</si>
  <si>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</si>
  <si>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</si>
  <si>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</si>
  <si>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</si>
  <si>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</si>
  <si>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</si>
  <si>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</si>
  <si>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</si>
  <si>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</si>
  <si>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</si>
  <si>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</si>
  <si>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备注：本部门2026年无部门政府采购预算，本表无数据。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</si>
  <si>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</si>
  <si>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</si>
  <si>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</si>
  <si>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</si>
  <si>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</si>
  <si>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</si>
  <si>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</si>
  <si>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备注：本部门2026年无部门政府购买服务预算，本表无数据。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</si>
  <si>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</si>
  <si>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</si>
  <si>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</si>
  <si>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</si>
  <si>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</si>
  <si>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</si>
  <si>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</si>
  <si>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</si>
  <si>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</si>
  <si>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</si>
  <si>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</si>
  <si>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</si>
  <si>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</si>
  <si>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</si>
  <si>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</si>
  <si>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</si>
  <si>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</si>
  <si>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</si>
  <si>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</si>
  <si>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</si>
  <si>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</si>
  <si>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</si>
  <si>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</si>
  <si>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备注：本部门2026年无县对下转移支付预算，本表无数据。</t>
  </si>
  <si>
    <t>预算09-2表</t>
  </si>
  <si>
    <t>备注：本部门2026年无县对下转移支付绩效目标，本表无数据。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</si>
  <si>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</si>
  <si>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</si>
  <si>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</si>
  <si>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</si>
  <si>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</si>
  <si>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</si>
  <si>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</si>
  <si>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</si>
  <si>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</si>
  <si>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</si>
  <si>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</si>
  <si>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备注：本部门2026年无上级转移支付补助项目支出预算，本表无数据。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</si>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</sst>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</sheetPr>
  <dimension ref="A2:D37"/>
  <sheetViews>
    <sheetView showGridLines="0" showZeros="0" workbookViewId="0">
      <selection activeCell="A1" sqref="$A1:$XFD1"/>
    </sheetView>
  </sheetViews>
  <sheetFormatPr defaultColWidth="8.57272727272727" defaultRowHeight="12.75" customHeight="1" outlineLevelCol="3"/>
  <cols>
    <col min="1" max="4" width="41" customWidth="1"/>
  </cols>
  <sheetData>
    <row r="2" ht="15" customHeight="1" spans="1:4">
      <c r="A2" s="44"/>
      <c r="B2" s="44"/>
      <c r="C2" s="44"/>
      <c r="D2" s="45" t="s">
        <v>0</v>
      </c>
    </row>
    <row r="3" ht="41.25" customHeight="1" spans="1:4">
      <c r="A3" s="39" t="str">
        <f>"2026"&amp;"年部门财务收支预算总表"</f>
        <v>2026年部门财务收支预算总表</v>
      </c>
    </row>
    <row r="4" ht="17.25" customHeight="1" spans="1:4">
      <c r="A4" s="42" t="str">
        <f>"单位名称："&amp;"寻甸回族彝族自治县塘子街道办事处初级中学"</f>
        <v>单位名称：寻甸回族彝族自治县塘子街道办事处初级中学</v>
      </c>
      <c r="B4" s="161"/>
      <c r="D4" s="135" t="s">
        <v>1</v>
      </c>
    </row>
    <row r="5" ht="23.25" customHeight="1" spans="1:4">
      <c r="A5" s="162" t="s">
        <v>2</v>
      </c>
      <c r="B5" s="163"/>
      <c r="C5" s="162" t="s">
        <v>3</v>
      </c>
      <c r="D5" s="163"/>
    </row>
    <row r="6" ht="24" customHeight="1" spans="1:4">
      <c r="A6" s="162" t="s">
        <v>4</v>
      </c>
      <c r="B6" s="162" t="s">
        <v>5</v>
      </c>
      <c r="C6" s="162" t="s">
        <v>6</v>
      </c>
      <c r="D6" s="162" t="s">
        <v>5</v>
      </c>
    </row>
    <row r="7" ht="17.25" customHeight="1" spans="1:4">
      <c r="A7" s="164" t="s">
        <v>7</v>
      </c>
      <c r="B7" s="79">
        <v>16831469.36</v>
      </c>
      <c r="C7" s="164" t="s">
        <v>8</v>
      </c>
      <c r="D7" s="79"/>
    </row>
    <row r="8" ht="17.25" customHeight="1" spans="1:4">
      <c r="A8" s="164" t="s">
        <v>9</v>
      </c>
      <c r="B8" s="79"/>
      <c r="C8" s="164" t="s">
        <v>10</v>
      </c>
      <c r="D8" s="79"/>
    </row>
    <row r="9" ht="17.25" customHeight="1" spans="1:4">
      <c r="A9" s="164" t="s">
        <v>11</v>
      </c>
      <c r="B9" s="79"/>
      <c r="C9" s="195" t="s">
        <v>12</v>
      </c>
      <c r="D9" s="79"/>
    </row>
    <row r="10" ht="17.25" customHeight="1" spans="1:4">
      <c r="A10" s="164" t="s">
        <v>13</v>
      </c>
      <c r="B10" s="79"/>
      <c r="C10" s="195" t="s">
        <v>14</v>
      </c>
      <c r="D10" s="79"/>
    </row>
    <row r="11" ht="17.25" customHeight="1" spans="1:4">
      <c r="A11" s="164" t="s">
        <v>15</v>
      </c>
      <c r="B11" s="79"/>
      <c r="C11" s="195" t="s">
        <v>16</v>
      </c>
      <c r="D11" s="79">
        <v>14348839.53</v>
      </c>
    </row>
    <row r="12" ht="17.25" customHeight="1" spans="1:4">
      <c r="A12" s="164" t="s">
        <v>17</v>
      </c>
      <c r="B12" s="79"/>
      <c r="C12" s="195" t="s">
        <v>18</v>
      </c>
      <c r="D12" s="79"/>
    </row>
    <row r="13" ht="17.25" customHeight="1" spans="1:4">
      <c r="A13" s="164" t="s">
        <v>19</v>
      </c>
      <c r="B13" s="79"/>
      <c r="C13" s="32" t="s">
        <v>20</v>
      </c>
      <c r="D13" s="79"/>
    </row>
    <row r="14" ht="17.25" customHeight="1" spans="1:4">
      <c r="A14" s="164" t="s">
        <v>21</v>
      </c>
      <c r="B14" s="79"/>
      <c r="C14" s="32" t="s">
        <v>22</v>
      </c>
      <c r="D14" s="79">
        <v>2186565.11</v>
      </c>
    </row>
    <row r="15" ht="17.25" customHeight="1" spans="1:4">
      <c r="A15" s="164" t="s">
        <v>23</v>
      </c>
      <c r="B15" s="79"/>
      <c r="C15" s="32" t="s">
        <v>24</v>
      </c>
      <c r="D15" s="79">
        <v>1495779.93</v>
      </c>
    </row>
    <row r="16" ht="17.25" customHeight="1" spans="1:4">
      <c r="A16" s="164" t="s">
        <v>25</v>
      </c>
      <c r="B16" s="103"/>
      <c r="C16" s="32" t="s">
        <v>26</v>
      </c>
      <c r="D16" s="79"/>
    </row>
    <row r="17" ht="17.25" customHeight="1" spans="1:4">
      <c r="A17" s="148"/>
      <c r="B17" s="79"/>
      <c r="C17" s="32" t="s">
        <v>27</v>
      </c>
      <c r="D17" s="79"/>
    </row>
    <row r="18" ht="17.25" customHeight="1" spans="1:4">
      <c r="A18" s="165"/>
      <c r="B18" s="79"/>
      <c r="C18" s="32" t="s">
        <v>28</v>
      </c>
      <c r="D18" s="79"/>
    </row>
    <row r="19" ht="17.25" customHeight="1" spans="1:4">
      <c r="A19" s="165"/>
      <c r="B19" s="79"/>
      <c r="C19" s="32" t="s">
        <v>29</v>
      </c>
      <c r="D19" s="79"/>
    </row>
    <row r="20" ht="17.25" customHeight="1" spans="1:4">
      <c r="A20" s="165"/>
      <c r="B20" s="79"/>
      <c r="C20" s="32" t="s">
        <v>30</v>
      </c>
      <c r="D20" s="79"/>
    </row>
    <row r="21" ht="17.25" customHeight="1" spans="1:4">
      <c r="A21" s="165"/>
      <c r="B21" s="79"/>
      <c r="C21" s="32" t="s">
        <v>31</v>
      </c>
      <c r="D21" s="79"/>
    </row>
    <row r="22" ht="17.25" customHeight="1" spans="1:4">
      <c r="A22" s="165"/>
      <c r="B22" s="79"/>
      <c r="C22" s="32" t="s">
        <v>32</v>
      </c>
      <c r="D22" s="79"/>
    </row>
    <row r="23" ht="17.25" customHeight="1" spans="1:4">
      <c r="A23" s="165"/>
      <c r="B23" s="79"/>
      <c r="C23" s="32" t="s">
        <v>33</v>
      </c>
      <c r="D23" s="79"/>
    </row>
    <row r="24" ht="17.25" customHeight="1" spans="1:4">
      <c r="A24" s="165"/>
      <c r="B24" s="79"/>
      <c r="C24" s="32" t="s">
        <v>34</v>
      </c>
      <c r="D24" s="79"/>
    </row>
    <row r="25" ht="17.25" customHeight="1" spans="1:4">
      <c r="A25" s="165"/>
      <c r="B25" s="79"/>
      <c r="C25" s="32" t="s">
        <v>35</v>
      </c>
      <c r="D25" s="79">
        <v>1219923.84</v>
      </c>
    </row>
    <row r="26" ht="17.25" customHeight="1" spans="1:4">
      <c r="A26" s="165"/>
      <c r="B26" s="79"/>
      <c r="C26" s="32" t="s">
        <v>36</v>
      </c>
      <c r="D26" s="79"/>
    </row>
    <row r="27" ht="17.25" customHeight="1" spans="1:4">
      <c r="A27" s="165"/>
      <c r="B27" s="79"/>
      <c r="C27" s="148" t="s">
        <v>37</v>
      </c>
      <c r="D27" s="79"/>
    </row>
    <row r="28" ht="17.25" customHeight="1" spans="1:4">
      <c r="A28" s="165"/>
      <c r="B28" s="79"/>
      <c r="C28" s="32" t="s">
        <v>38</v>
      </c>
      <c r="D28" s="79"/>
    </row>
    <row r="29" ht="16.5" customHeight="1" spans="1:4">
      <c r="A29" s="165"/>
      <c r="B29" s="79"/>
      <c r="C29" s="32" t="s">
        <v>39</v>
      </c>
      <c r="D29" s="79"/>
    </row>
    <row r="30" ht="16.5" customHeight="1" spans="1:4">
      <c r="A30" s="165"/>
      <c r="B30" s="79"/>
      <c r="C30" s="148" t="s">
        <v>40</v>
      </c>
      <c r="D30" s="79"/>
    </row>
    <row r="31" ht="17.25" customHeight="1" spans="1:4">
      <c r="A31" s="165"/>
      <c r="B31" s="79"/>
      <c r="C31" s="148" t="s">
        <v>41</v>
      </c>
      <c r="D31" s="79"/>
    </row>
    <row r="32" ht="17.25" customHeight="1" spans="1:4">
      <c r="A32" s="165"/>
      <c r="B32" s="79"/>
      <c r="C32" s="32" t="s">
        <v>42</v>
      </c>
      <c r="D32" s="79"/>
    </row>
    <row r="33" ht="16.5" customHeight="1" spans="1:4">
      <c r="A33" s="165" t="s">
        <v>43</v>
      </c>
      <c r="B33" s="79">
        <v>16831469.36</v>
      </c>
      <c r="C33" s="165" t="s">
        <v>44</v>
      </c>
      <c r="D33" s="79">
        <v>19251108.41</v>
      </c>
    </row>
    <row r="34" ht="16.5" customHeight="1" spans="1:4">
      <c r="A34" s="148" t="s">
        <v>45</v>
      </c>
      <c r="B34" s="79">
        <v>2419639.05</v>
      </c>
      <c r="C34" s="148" t="s">
        <v>46</v>
      </c>
      <c r="D34" s="79"/>
    </row>
    <row r="35" ht="16.5" customHeight="1" spans="1:4">
      <c r="A35" s="32" t="s">
        <v>47</v>
      </c>
      <c r="B35" s="103">
        <v>2419639.05</v>
      </c>
      <c r="C35" s="32" t="s">
        <v>47</v>
      </c>
      <c r="D35" s="103"/>
    </row>
    <row r="36" ht="16.5" customHeight="1" spans="1:4">
      <c r="A36" s="32" t="s">
        <v>48</v>
      </c>
      <c r="B36" s="103"/>
      <c r="C36" s="32" t="s">
        <v>49</v>
      </c>
      <c r="D36" s="103"/>
    </row>
    <row r="37" ht="16.5" customHeight="1" spans="1:4">
      <c r="A37" s="166" t="s">
        <v>50</v>
      </c>
      <c r="B37" s="79">
        <v>19251108.41</v>
      </c>
      <c r="C37" s="166" t="s">
        <v>51</v>
      </c>
      <c r="D37" s="79">
        <v>19251108.41</v>
      </c>
    </row>
  </sheetData>
  <mergeCells count="4">
    <mergeCell ref="A3:D3"/>
    <mergeCell ref="A4:B4"/>
    <mergeCell ref="A5:B5"/>
    <mergeCell ref="C5:D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</sheetPr>
  <dimension ref="A2:S11"/>
  <sheetViews>
    <sheetView showZeros="0" tabSelected="1" workbookViewId="0">
      <selection activeCell="A12" sqref="A12"/>
    </sheetView>
  </sheetViews>
  <sheetFormatPr defaultColWidth="9.14545454545454" defaultRowHeight="14.25" customHeight="1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2" ht="12" customHeight="1" spans="1:19">
      <c r="A2" s="118">
        <v>1</v>
      </c>
      <c r="B2" s="119">
        <v>0</v>
      </c>
      <c r="C2" s="118">
        <v>1</v>
      </c>
      <c r="D2" s="120"/>
      <c r="E2" s="120"/>
      <c r="F2" s="109" t="s">
        <v>337</v>
      </c>
    </row>
    <row r="3" ht="42" customHeight="1" spans="1:19">
      <c r="A3" s="121" t="str">
        <f>"2026"&amp;"年部门政府性基金预算支出预算表"</f>
        <v>2026年部门政府性基金预算支出预算表</v>
      </c>
      <c r="B3" s="121" t="s">
        <v>338</v>
      </c>
      <c r="C3" s="122"/>
      <c r="D3" s="123"/>
      <c r="E3" s="123"/>
      <c r="F3" s="123"/>
    </row>
    <row r="4" ht="13.5" customHeight="1" spans="1:19">
      <c r="A4" s="4" t="str">
        <f>"单位名称："&amp;"寻甸回族彝族自治县塘子街道办事处初级中学"</f>
        <v>单位名称：寻甸回族彝族自治县塘子街道办事处初级中学</v>
      </c>
      <c r="B4" s="4" t="s">
        <v>339</v>
      </c>
      <c r="C4" s="118"/>
      <c r="D4" s="120"/>
      <c r="E4" s="120"/>
      <c r="F4" s="109" t="s">
        <v>1</v>
      </c>
    </row>
    <row r="5" ht="19.5" customHeight="1" spans="1:19">
      <c r="A5" s="124" t="s">
        <v>182</v>
      </c>
      <c r="B5" s="125" t="s">
        <v>72</v>
      </c>
      <c r="C5" s="124" t="s">
        <v>73</v>
      </c>
      <c r="D5" s="10" t="s">
        <v>340</v>
      </c>
      <c r="E5" s="11"/>
      <c r="F5" s="12"/>
    </row>
    <row r="6" ht="18.75" customHeight="1" spans="1:19">
      <c r="A6" s="126"/>
      <c r="B6" s="127"/>
      <c r="C6" s="126"/>
      <c r="D6" s="15" t="s">
        <v>55</v>
      </c>
      <c r="E6" s="10" t="s">
        <v>75</v>
      </c>
      <c r="F6" s="15" t="s">
        <v>76</v>
      </c>
    </row>
    <row r="7" ht="18.75" customHeight="1" spans="1:19">
      <c r="A7" s="65">
        <v>1</v>
      </c>
      <c r="B7" s="128" t="s">
        <v>83</v>
      </c>
      <c r="C7" s="65">
        <v>3</v>
      </c>
      <c r="D7" s="129">
        <v>4</v>
      </c>
      <c r="E7" s="129">
        <v>5</v>
      </c>
      <c r="F7" s="129">
        <v>6</v>
      </c>
    </row>
    <row r="8" ht="21" customHeight="1" spans="1:19">
      <c r="A8" s="20"/>
      <c r="B8" s="20"/>
      <c r="C8" s="20"/>
      <c r="D8" s="79"/>
      <c r="E8" s="79"/>
      <c r="F8" s="79"/>
    </row>
    <row r="9" ht="21" customHeight="1" spans="1:19">
      <c r="A9" s="20"/>
      <c r="B9" s="20"/>
      <c r="C9" s="20"/>
      <c r="D9" s="79"/>
      <c r="E9" s="79"/>
      <c r="F9" s="79"/>
    </row>
    <row r="10" ht="18.75" customHeight="1" spans="1:19">
      <c r="A10" s="130" t="s">
        <v>171</v>
      </c>
      <c r="B10" s="130" t="s">
        <v>171</v>
      </c>
      <c r="C10" s="131" t="s">
        <v>171</v>
      </c>
      <c r="D10" s="79"/>
      <c r="E10" s="79"/>
      <c r="F10" s="79"/>
    </row>
    <row r="11" ht="21" customHeight="1" spans="1:19">
      <c r="A11" s="114" t="s">
        <v>341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8">
    <mergeCell ref="A3:F3"/>
    <mergeCell ref="A4:C4"/>
    <mergeCell ref="D5:F5"/>
    <mergeCell ref="A10:C10"/>
    <mergeCell ref="A11:S11"/>
    <mergeCell ref="A5:A6"/>
    <mergeCell ref="B5:B6"/>
    <mergeCell ref="C5:C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</sheetPr>
  <dimension ref="A2:S12"/>
  <sheetViews>
    <sheetView showZeros="0" workbookViewId="0">
      <selection activeCell="A13" sqref="A13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2" ht="15.75" customHeight="1" spans="1:19">
      <c r="B2" s="80"/>
      <c r="C2" s="80"/>
      <c r="R2" s="2"/>
      <c r="S2" s="2" t="s">
        <v>342</v>
      </c>
    </row>
    <row r="3" ht="41.25" customHeight="1" spans="1:19">
      <c r="A3" s="69" t="str">
        <f>"2026"&amp;"年部门政府采购预算表"</f>
        <v>2026年部门政府采购预算表</v>
      </c>
      <c r="B3" s="63"/>
      <c r="C3" s="63"/>
      <c r="D3" s="3"/>
      <c r="E3" s="3"/>
      <c r="F3" s="3"/>
      <c r="G3" s="3"/>
      <c r="H3" s="3"/>
      <c r="I3" s="3"/>
      <c r="J3" s="3"/>
      <c r="K3" s="3"/>
      <c r="L3" s="3"/>
      <c r="M3" s="63"/>
      <c r="N3" s="3"/>
      <c r="O3" s="3"/>
      <c r="P3" s="63"/>
      <c r="Q3" s="3"/>
      <c r="R3" s="63"/>
      <c r="S3" s="63"/>
    </row>
    <row r="4" ht="18.75" customHeight="1" spans="1:19">
      <c r="A4" s="108" t="str">
        <f>"单位名称："&amp;"寻甸回族彝族自治县塘子街道办事处初级中学"</f>
        <v>单位名称：寻甸回族彝族自治县塘子街道办事处初级中学</v>
      </c>
      <c r="B4" s="85"/>
      <c r="C4" s="85"/>
      <c r="D4" s="6"/>
      <c r="E4" s="6"/>
      <c r="F4" s="6"/>
      <c r="G4" s="6"/>
      <c r="H4" s="6"/>
      <c r="I4" s="6"/>
      <c r="J4" s="6"/>
      <c r="K4" s="6"/>
      <c r="L4" s="6"/>
      <c r="R4" s="7"/>
      <c r="S4" s="109" t="s">
        <v>1</v>
      </c>
    </row>
    <row r="5" ht="15.75" customHeight="1" spans="1:19">
      <c r="A5" s="9" t="s">
        <v>181</v>
      </c>
      <c r="B5" s="87" t="s">
        <v>182</v>
      </c>
      <c r="C5" s="87" t="s">
        <v>343</v>
      </c>
      <c r="D5" s="88" t="s">
        <v>344</v>
      </c>
      <c r="E5" s="88" t="s">
        <v>345</v>
      </c>
      <c r="F5" s="88" t="s">
        <v>346</v>
      </c>
      <c r="G5" s="88" t="s">
        <v>347</v>
      </c>
      <c r="H5" s="88" t="s">
        <v>348</v>
      </c>
      <c r="I5" s="89" t="s">
        <v>189</v>
      </c>
      <c r="J5" s="89"/>
      <c r="K5" s="89"/>
      <c r="L5" s="89"/>
      <c r="M5" s="90"/>
      <c r="N5" s="89"/>
      <c r="O5" s="89"/>
      <c r="P5" s="74"/>
      <c r="Q5" s="89"/>
      <c r="R5" s="90"/>
      <c r="S5" s="75"/>
    </row>
    <row r="6" ht="17.25" customHeight="1" spans="1:19">
      <c r="A6" s="14"/>
      <c r="B6" s="91"/>
      <c r="C6" s="91"/>
      <c r="D6" s="92"/>
      <c r="E6" s="92"/>
      <c r="F6" s="92"/>
      <c r="G6" s="92"/>
      <c r="H6" s="92"/>
      <c r="I6" s="92" t="s">
        <v>55</v>
      </c>
      <c r="J6" s="92" t="s">
        <v>58</v>
      </c>
      <c r="K6" s="92" t="s">
        <v>349</v>
      </c>
      <c r="L6" s="92" t="s">
        <v>350</v>
      </c>
      <c r="M6" s="93" t="s">
        <v>351</v>
      </c>
      <c r="N6" s="94" t="s">
        <v>352</v>
      </c>
      <c r="O6" s="94"/>
      <c r="P6" s="95"/>
      <c r="Q6" s="94"/>
      <c r="R6" s="96"/>
      <c r="S6" s="97"/>
    </row>
    <row r="7" ht="54" customHeight="1" spans="1:19">
      <c r="A7" s="17"/>
      <c r="B7" s="97"/>
      <c r="C7" s="97"/>
      <c r="D7" s="98"/>
      <c r="E7" s="98"/>
      <c r="F7" s="98"/>
      <c r="G7" s="98"/>
      <c r="H7" s="98"/>
      <c r="I7" s="98"/>
      <c r="J7" s="98" t="s">
        <v>57</v>
      </c>
      <c r="K7" s="98"/>
      <c r="L7" s="98"/>
      <c r="M7" s="99"/>
      <c r="N7" s="98" t="s">
        <v>57</v>
      </c>
      <c r="O7" s="98" t="s">
        <v>64</v>
      </c>
      <c r="P7" s="97" t="s">
        <v>65</v>
      </c>
      <c r="Q7" s="98" t="s">
        <v>66</v>
      </c>
      <c r="R7" s="99" t="s">
        <v>67</v>
      </c>
      <c r="S7" s="97" t="s">
        <v>68</v>
      </c>
    </row>
    <row r="8" ht="18" customHeight="1" spans="1:19">
      <c r="A8" s="110">
        <v>1</v>
      </c>
      <c r="B8" s="110" t="s">
        <v>83</v>
      </c>
      <c r="C8" s="111">
        <v>3</v>
      </c>
      <c r="D8" s="111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</row>
    <row r="9" ht="21" customHeight="1" spans="1:19">
      <c r="A9" s="100"/>
      <c r="B9" s="101"/>
      <c r="C9" s="101"/>
      <c r="D9" s="102"/>
      <c r="E9" s="102"/>
      <c r="F9" s="102"/>
      <c r="G9" s="112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04" t="s">
        <v>171</v>
      </c>
      <c r="B10" s="105"/>
      <c r="C10" s="105"/>
      <c r="D10" s="106"/>
      <c r="E10" s="106"/>
      <c r="F10" s="106"/>
      <c r="G10" s="113"/>
      <c r="H10" s="79"/>
      <c r="I10" s="79"/>
      <c r="J10" s="79"/>
      <c r="K10" s="79"/>
      <c r="L10" s="79"/>
      <c r="M10" s="79"/>
      <c r="N10" s="79"/>
      <c r="O10" s="79"/>
      <c r="P10" s="103"/>
      <c r="Q10" s="103"/>
      <c r="R10" s="79"/>
      <c r="S10" s="79"/>
    </row>
    <row r="11" ht="21" customHeight="1" spans="1:19">
      <c r="A11" s="114" t="s">
        <v>353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customHeight="1" spans="1:19">
      <c r="A12" s="114" t="s">
        <v>354</v>
      </c>
      <c r="B12" s="115"/>
      <c r="C12" s="115"/>
      <c r="D12" s="114"/>
      <c r="E12" s="114"/>
      <c r="F12" s="114"/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</sheetData>
  <mergeCells count="20">
    <mergeCell ref="A3:S3"/>
    <mergeCell ref="A4:H4"/>
    <mergeCell ref="I5:S5"/>
    <mergeCell ref="N6:S6"/>
    <mergeCell ref="A10:G10"/>
    <mergeCell ref="A11:S11"/>
    <mergeCell ref="A12:S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</sheetPr>
  <dimension ref="A2:T11"/>
  <sheetViews>
    <sheetView showZeros="0" workbookViewId="0">
      <selection activeCell="A11" sqref="A11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2" ht="16.5" customHeight="1" spans="1:20">
      <c r="A2" s="73"/>
      <c r="B2" s="80"/>
      <c r="C2" s="80"/>
      <c r="D2" s="80"/>
      <c r="E2" s="80"/>
      <c r="F2" s="80"/>
      <c r="G2" s="80"/>
      <c r="H2" s="73"/>
      <c r="I2" s="73"/>
      <c r="J2" s="73"/>
      <c r="K2" s="73"/>
      <c r="L2" s="73"/>
      <c r="M2" s="73"/>
      <c r="N2" s="81"/>
      <c r="O2" s="73"/>
      <c r="P2" s="73"/>
      <c r="Q2" s="80"/>
      <c r="R2" s="73"/>
      <c r="S2" s="82"/>
      <c r="T2" s="82" t="s">
        <v>355</v>
      </c>
    </row>
    <row r="3" ht="41.25" customHeight="1" spans="1:20">
      <c r="A3" s="69" t="str">
        <f>"2026"&amp;"年部门政府购买服务预算表"</f>
        <v>2026年部门政府购买服务预算表</v>
      </c>
      <c r="B3" s="63"/>
      <c r="C3" s="63"/>
      <c r="D3" s="63"/>
      <c r="E3" s="63"/>
      <c r="F3" s="63"/>
      <c r="G3" s="63"/>
      <c r="H3" s="83"/>
      <c r="I3" s="83"/>
      <c r="J3" s="83"/>
      <c r="K3" s="83"/>
      <c r="L3" s="83"/>
      <c r="M3" s="83"/>
      <c r="N3" s="84"/>
      <c r="O3" s="83"/>
      <c r="P3" s="83"/>
      <c r="Q3" s="63"/>
      <c r="R3" s="83"/>
      <c r="S3" s="84"/>
      <c r="T3" s="63"/>
    </row>
    <row r="4" ht="22.5" customHeight="1" spans="1:20">
      <c r="A4" s="70" t="str">
        <f>"单位名称："&amp;"寻甸回族彝族自治县塘子街道办事处初级中学"</f>
        <v>单位名称：寻甸回族彝族自治县塘子街道办事处初级中学</v>
      </c>
      <c r="B4" s="85"/>
      <c r="C4" s="85"/>
      <c r="D4" s="85"/>
      <c r="E4" s="85"/>
      <c r="F4" s="85"/>
      <c r="G4" s="85"/>
      <c r="H4" s="71"/>
      <c r="I4" s="71"/>
      <c r="J4" s="71"/>
      <c r="K4" s="71"/>
      <c r="L4" s="71"/>
      <c r="M4" s="71"/>
      <c r="N4" s="81"/>
      <c r="O4" s="73"/>
      <c r="P4" s="73"/>
      <c r="Q4" s="80"/>
      <c r="R4" s="73"/>
      <c r="S4" s="86"/>
      <c r="T4" s="82" t="s">
        <v>1</v>
      </c>
    </row>
    <row r="5" ht="24" customHeight="1" spans="1:20">
      <c r="A5" s="9" t="s">
        <v>181</v>
      </c>
      <c r="B5" s="87" t="s">
        <v>182</v>
      </c>
      <c r="C5" s="87" t="s">
        <v>343</v>
      </c>
      <c r="D5" s="87" t="s">
        <v>356</v>
      </c>
      <c r="E5" s="87" t="s">
        <v>357</v>
      </c>
      <c r="F5" s="87" t="s">
        <v>358</v>
      </c>
      <c r="G5" s="87" t="s">
        <v>359</v>
      </c>
      <c r="H5" s="88" t="s">
        <v>360</v>
      </c>
      <c r="I5" s="88" t="s">
        <v>361</v>
      </c>
      <c r="J5" s="89" t="s">
        <v>189</v>
      </c>
      <c r="K5" s="89"/>
      <c r="L5" s="89"/>
      <c r="M5" s="89"/>
      <c r="N5" s="90"/>
      <c r="O5" s="89"/>
      <c r="P5" s="89"/>
      <c r="Q5" s="74"/>
      <c r="R5" s="89"/>
      <c r="S5" s="90"/>
      <c r="T5" s="75"/>
    </row>
    <row r="6" ht="24" customHeight="1" spans="1:20">
      <c r="A6" s="14"/>
      <c r="B6" s="91"/>
      <c r="C6" s="91"/>
      <c r="D6" s="91"/>
      <c r="E6" s="91"/>
      <c r="F6" s="91"/>
      <c r="G6" s="91"/>
      <c r="H6" s="92"/>
      <c r="I6" s="92"/>
      <c r="J6" s="92" t="s">
        <v>55</v>
      </c>
      <c r="K6" s="92" t="s">
        <v>58</v>
      </c>
      <c r="L6" s="92" t="s">
        <v>349</v>
      </c>
      <c r="M6" s="92" t="s">
        <v>350</v>
      </c>
      <c r="N6" s="93" t="s">
        <v>351</v>
      </c>
      <c r="O6" s="94" t="s">
        <v>352</v>
      </c>
      <c r="P6" s="94"/>
      <c r="Q6" s="95"/>
      <c r="R6" s="94"/>
      <c r="S6" s="96"/>
      <c r="T6" s="97"/>
    </row>
    <row r="7" ht="54" customHeight="1" spans="1:20">
      <c r="A7" s="17"/>
      <c r="B7" s="97"/>
      <c r="C7" s="97"/>
      <c r="D7" s="97"/>
      <c r="E7" s="97"/>
      <c r="F7" s="97"/>
      <c r="G7" s="97"/>
      <c r="H7" s="98"/>
      <c r="I7" s="98"/>
      <c r="J7" s="98"/>
      <c r="K7" s="98" t="s">
        <v>57</v>
      </c>
      <c r="L7" s="98"/>
      <c r="M7" s="98"/>
      <c r="N7" s="99"/>
      <c r="O7" s="98" t="s">
        <v>57</v>
      </c>
      <c r="P7" s="98" t="s">
        <v>64</v>
      </c>
      <c r="Q7" s="97" t="s">
        <v>65</v>
      </c>
      <c r="R7" s="98" t="s">
        <v>66</v>
      </c>
      <c r="S7" s="99" t="s">
        <v>67</v>
      </c>
      <c r="T7" s="97" t="s">
        <v>68</v>
      </c>
    </row>
    <row r="8" ht="17.25" customHeight="1" spans="1:20">
      <c r="A8" s="18">
        <v>1</v>
      </c>
      <c r="B8" s="97">
        <v>2</v>
      </c>
      <c r="C8" s="18">
        <v>3</v>
      </c>
      <c r="D8" s="18">
        <v>4</v>
      </c>
      <c r="E8" s="97">
        <v>5</v>
      </c>
      <c r="F8" s="18">
        <v>6</v>
      </c>
      <c r="G8" s="18">
        <v>7</v>
      </c>
      <c r="H8" s="97">
        <v>8</v>
      </c>
      <c r="I8" s="18">
        <v>9</v>
      </c>
      <c r="J8" s="18">
        <v>10</v>
      </c>
      <c r="K8" s="97">
        <v>11</v>
      </c>
      <c r="L8" s="18">
        <v>12</v>
      </c>
      <c r="M8" s="18">
        <v>13</v>
      </c>
      <c r="N8" s="97">
        <v>14</v>
      </c>
      <c r="O8" s="18">
        <v>15</v>
      </c>
      <c r="P8" s="18">
        <v>16</v>
      </c>
      <c r="Q8" s="97">
        <v>17</v>
      </c>
      <c r="R8" s="18">
        <v>18</v>
      </c>
      <c r="S8" s="18">
        <v>19</v>
      </c>
      <c r="T8" s="18">
        <v>20</v>
      </c>
    </row>
    <row r="9" ht="21" customHeight="1" spans="1:20">
      <c r="A9" s="100"/>
      <c r="B9" s="101"/>
      <c r="C9" s="101"/>
      <c r="D9" s="101"/>
      <c r="E9" s="101"/>
      <c r="F9" s="101"/>
      <c r="G9" s="101"/>
      <c r="H9" s="102"/>
      <c r="I9" s="102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  <row r="10" ht="21" customHeight="1" spans="1:20">
      <c r="A10" s="104" t="s">
        <v>171</v>
      </c>
      <c r="B10" s="105"/>
      <c r="C10" s="105"/>
      <c r="D10" s="105"/>
      <c r="E10" s="105"/>
      <c r="F10" s="105"/>
      <c r="G10" s="105"/>
      <c r="H10" s="106"/>
      <c r="I10" s="107"/>
      <c r="J10" s="79"/>
      <c r="K10" s="79"/>
      <c r="L10" s="79"/>
      <c r="M10" s="79"/>
      <c r="N10" s="79"/>
      <c r="O10" s="79"/>
      <c r="P10" s="79"/>
      <c r="Q10" s="103"/>
      <c r="R10" s="103"/>
      <c r="S10" s="79"/>
      <c r="T10" s="79"/>
    </row>
    <row r="11" customFormat="1" ht="13" customHeight="1" spans="1:20">
      <c r="A11" t="s">
        <v>362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</sheetPr>
  <dimension ref="A2:X10"/>
  <sheetViews>
    <sheetView showZeros="0" workbookViewId="0">
      <selection activeCell="A10" sqref="A10"/>
    </sheetView>
  </sheetViews>
  <sheetFormatPr defaultColWidth="9.14545454545454" defaultRowHeight="14.25" customHeight="1"/>
  <cols>
    <col min="1" max="1" width="37.7090909090909" customWidth="1"/>
    <col min="2" max="24" width="20" customWidth="1"/>
  </cols>
  <sheetData>
    <row r="2" ht="17.25" customHeight="1" spans="1:24">
      <c r="D2" s="68"/>
      <c r="W2" s="2"/>
      <c r="X2" s="2" t="s">
        <v>363</v>
      </c>
    </row>
    <row r="3" ht="41.25" customHeight="1" spans="1:24">
      <c r="A3" s="69" t="str">
        <f>"2026"&amp;"年对下转移支付预算表"</f>
        <v>2026年对下转移支付预算表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63"/>
      <c r="X3" s="63"/>
    </row>
    <row r="4" ht="18" customHeight="1" spans="1:24">
      <c r="A4" s="70" t="str">
        <f>"单位名称："&amp;"寻甸回族彝族自治县塘子街道办事处初级中学"</f>
        <v>单位名称：寻甸回族彝族自治县塘子街道办事处初级中学</v>
      </c>
      <c r="B4" s="71"/>
      <c r="C4" s="71"/>
      <c r="D4" s="72"/>
      <c r="E4" s="73"/>
      <c r="F4" s="73"/>
      <c r="G4" s="73"/>
      <c r="H4" s="73"/>
      <c r="I4" s="73"/>
      <c r="W4" s="7"/>
      <c r="X4" s="7" t="s">
        <v>1</v>
      </c>
    </row>
    <row r="5" ht="19.5" customHeight="1" spans="1:24">
      <c r="A5" s="26" t="s">
        <v>364</v>
      </c>
      <c r="B5" s="10" t="s">
        <v>189</v>
      </c>
      <c r="C5" s="11"/>
      <c r="D5" s="11"/>
      <c r="E5" s="10" t="s">
        <v>365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74"/>
      <c r="X5" s="75"/>
    </row>
    <row r="6" ht="40.5" customHeight="1" spans="1:24">
      <c r="A6" s="18"/>
      <c r="B6" s="27" t="s">
        <v>55</v>
      </c>
      <c r="C6" s="9" t="s">
        <v>58</v>
      </c>
      <c r="D6" s="76" t="s">
        <v>349</v>
      </c>
      <c r="E6" s="47" t="s">
        <v>366</v>
      </c>
      <c r="F6" s="47" t="s">
        <v>367</v>
      </c>
      <c r="G6" s="47" t="s">
        <v>368</v>
      </c>
      <c r="H6" s="47" t="s">
        <v>369</v>
      </c>
      <c r="I6" s="47" t="s">
        <v>370</v>
      </c>
      <c r="J6" s="47" t="s">
        <v>371</v>
      </c>
      <c r="K6" s="47" t="s">
        <v>372</v>
      </c>
      <c r="L6" s="47" t="s">
        <v>373</v>
      </c>
      <c r="M6" s="47" t="s">
        <v>374</v>
      </c>
      <c r="N6" s="47" t="s">
        <v>375</v>
      </c>
      <c r="O6" s="47" t="s">
        <v>376</v>
      </c>
      <c r="P6" s="47" t="s">
        <v>377</v>
      </c>
      <c r="Q6" s="47" t="s">
        <v>378</v>
      </c>
      <c r="R6" s="47" t="s">
        <v>379</v>
      </c>
      <c r="S6" s="47" t="s">
        <v>380</v>
      </c>
      <c r="T6" s="47" t="s">
        <v>381</v>
      </c>
      <c r="U6" s="47" t="s">
        <v>382</v>
      </c>
      <c r="V6" s="47" t="s">
        <v>383</v>
      </c>
      <c r="W6" s="47" t="s">
        <v>384</v>
      </c>
      <c r="X6" s="77" t="s">
        <v>385</v>
      </c>
    </row>
    <row r="7" ht="19.5" customHeight="1" spans="1:24">
      <c r="A7" s="19">
        <v>1</v>
      </c>
      <c r="B7" s="19">
        <v>2</v>
      </c>
      <c r="C7" s="19">
        <v>3</v>
      </c>
      <c r="D7" s="78">
        <v>4</v>
      </c>
      <c r="E7" s="28">
        <v>5</v>
      </c>
      <c r="F7" s="19">
        <v>6</v>
      </c>
      <c r="G7" s="19">
        <v>7</v>
      </c>
      <c r="H7" s="78">
        <v>8</v>
      </c>
      <c r="I7" s="19">
        <v>9</v>
      </c>
      <c r="J7" s="19">
        <v>10</v>
      </c>
      <c r="K7" s="19">
        <v>11</v>
      </c>
      <c r="L7" s="78">
        <v>12</v>
      </c>
      <c r="M7" s="19">
        <v>13</v>
      </c>
      <c r="N7" s="19">
        <v>14</v>
      </c>
      <c r="O7" s="19">
        <v>15</v>
      </c>
      <c r="P7" s="78">
        <v>16</v>
      </c>
      <c r="Q7" s="19">
        <v>17</v>
      </c>
      <c r="R7" s="19">
        <v>18</v>
      </c>
      <c r="S7" s="19">
        <v>19</v>
      </c>
      <c r="T7" s="78">
        <v>20</v>
      </c>
      <c r="U7" s="78">
        <v>21</v>
      </c>
      <c r="V7" s="78">
        <v>22</v>
      </c>
      <c r="W7" s="28">
        <v>23</v>
      </c>
      <c r="X7" s="28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6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Format="1" customHeight="1" spans="1:24">
      <c r="A10" t="s">
        <v>386</v>
      </c>
    </row>
  </sheetData>
  <mergeCells count="5">
    <mergeCell ref="A3:X3"/>
    <mergeCell ref="A4:I4"/>
    <mergeCell ref="B5:D5"/>
    <mergeCell ref="E5:X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</sheetPr>
  <dimension ref="A2:J9"/>
  <sheetViews>
    <sheetView showZeros="0" workbookViewId="0">
      <selection activeCell="A9" sqref="$A9:$XFD9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2" ht="16.5" customHeight="1" spans="1:10">
      <c r="J2" s="2" t="s">
        <v>387</v>
      </c>
    </row>
    <row r="3" ht="41.25" customHeight="1" spans="1:10">
      <c r="A3" s="62" t="str">
        <f>"2026"&amp;"年对下转移支付绩效目标表"</f>
        <v>2026年对下转移支付绩效目标表</v>
      </c>
      <c r="B3" s="3"/>
      <c r="C3" s="3"/>
      <c r="D3" s="3"/>
      <c r="E3" s="3"/>
      <c r="F3" s="63"/>
      <c r="G3" s="3"/>
      <c r="H3" s="63"/>
      <c r="I3" s="63"/>
      <c r="J3" s="3"/>
    </row>
    <row r="4" ht="17.25" customHeight="1" spans="1:10">
      <c r="A4" s="4" t="str">
        <f>"单位名称："&amp;"寻甸回族彝族自治县塘子街道办事处初级中学"</f>
        <v>单位名称：寻甸回族彝族自治县塘子街道办事处初级中学</v>
      </c>
    </row>
    <row r="5" ht="44.25" customHeight="1" spans="1:10">
      <c r="A5" s="64" t="s">
        <v>364</v>
      </c>
      <c r="B5" s="64" t="s">
        <v>300</v>
      </c>
      <c r="C5" s="64" t="s">
        <v>301</v>
      </c>
      <c r="D5" s="64" t="s">
        <v>302</v>
      </c>
      <c r="E5" s="64" t="s">
        <v>303</v>
      </c>
      <c r="F5" s="65" t="s">
        <v>304</v>
      </c>
      <c r="G5" s="64" t="s">
        <v>305</v>
      </c>
      <c r="H5" s="65" t="s">
        <v>306</v>
      </c>
      <c r="I5" s="65" t="s">
        <v>307</v>
      </c>
      <c r="J5" s="64" t="s">
        <v>308</v>
      </c>
    </row>
    <row r="6" ht="14.25" customHeight="1" spans="1:10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5">
        <v>6</v>
      </c>
      <c r="G6" s="64">
        <v>7</v>
      </c>
      <c r="H6" s="65">
        <v>8</v>
      </c>
      <c r="I6" s="65">
        <v>9</v>
      </c>
      <c r="J6" s="64">
        <v>10</v>
      </c>
    </row>
    <row r="7" ht="42" customHeight="1" spans="1:10">
      <c r="A7" s="29"/>
      <c r="B7" s="66"/>
      <c r="C7" s="66"/>
      <c r="D7" s="66"/>
      <c r="E7" s="53"/>
      <c r="F7" s="67"/>
      <c r="G7" s="53"/>
      <c r="H7" s="67"/>
      <c r="I7" s="67"/>
      <c r="J7" s="53"/>
    </row>
    <row r="8" ht="42" customHeight="1" spans="1:10">
      <c r="A8" s="29"/>
      <c r="B8" s="20"/>
      <c r="C8" s="20"/>
      <c r="D8" s="20"/>
      <c r="E8" s="29"/>
      <c r="F8" s="20"/>
      <c r="G8" s="29"/>
      <c r="H8" s="20"/>
      <c r="I8" s="20"/>
      <c r="J8" s="29"/>
    </row>
    <row r="9" customFormat="1" customHeight="1" spans="1:10">
      <c r="A9" t="s">
        <v>388</v>
      </c>
    </row>
  </sheetData>
  <mergeCells count="2">
    <mergeCell ref="A3:J3"/>
    <mergeCell ref="A4:H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</sheetPr>
  <dimension ref="A2:I10"/>
  <sheetViews>
    <sheetView showZeros="0" workbookViewId="0">
      <selection activeCell="A10" sqref="$A10:$XFD10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2" customHeight="1" spans="1:9">
      <c r="A2" s="36" t="s">
        <v>389</v>
      </c>
      <c r="B2" s="37"/>
      <c r="C2" s="37"/>
      <c r="D2" s="38"/>
      <c r="E2" s="38"/>
      <c r="F2" s="38"/>
      <c r="G2" s="37"/>
      <c r="H2" s="37"/>
      <c r="I2" s="38"/>
    </row>
    <row r="3" ht="41.25" customHeight="1" spans="1:9">
      <c r="A3" s="39" t="str">
        <f>"2026"&amp;"年新增资产配置预算表"</f>
        <v>2026年新增资产配置预算表</v>
      </c>
      <c r="B3" s="40"/>
      <c r="C3" s="40"/>
      <c r="D3" s="41"/>
      <c r="E3" s="41"/>
      <c r="F3" s="41"/>
      <c r="G3" s="40"/>
      <c r="H3" s="40"/>
      <c r="I3" s="41"/>
    </row>
    <row r="4" customHeight="1" spans="1:9">
      <c r="A4" s="42" t="str">
        <f>"单位名称："&amp;"寻甸回族彝族自治县塘子街道办事处初级中学"</f>
        <v>单位名称：寻甸回族彝族自治县塘子街道办事处初级中学</v>
      </c>
      <c r="B4" s="43"/>
      <c r="C4" s="43"/>
      <c r="D4" s="44"/>
      <c r="F4" s="41"/>
      <c r="G4" s="40"/>
      <c r="H4" s="40"/>
      <c r="I4" s="45" t="s">
        <v>1</v>
      </c>
    </row>
    <row r="5" ht="28.5" customHeight="1" spans="1:9">
      <c r="A5" s="46" t="s">
        <v>181</v>
      </c>
      <c r="B5" s="47" t="s">
        <v>182</v>
      </c>
      <c r="C5" s="48" t="s">
        <v>390</v>
      </c>
      <c r="D5" s="46" t="s">
        <v>391</v>
      </c>
      <c r="E5" s="46" t="s">
        <v>392</v>
      </c>
      <c r="F5" s="46" t="s">
        <v>393</v>
      </c>
      <c r="G5" s="47" t="s">
        <v>394</v>
      </c>
      <c r="H5" s="28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347</v>
      </c>
      <c r="H6" s="47" t="s">
        <v>395</v>
      </c>
      <c r="I6" s="47" t="s">
        <v>396</v>
      </c>
    </row>
    <row r="7" ht="17.25" customHeight="1" spans="1:9">
      <c r="A7" s="51" t="s">
        <v>82</v>
      </c>
      <c r="B7" s="52" t="s">
        <v>83</v>
      </c>
      <c r="C7" s="51" t="s">
        <v>84</v>
      </c>
      <c r="D7" s="53" t="s">
        <v>85</v>
      </c>
      <c r="E7" s="51" t="s">
        <v>86</v>
      </c>
      <c r="F7" s="52" t="s">
        <v>87</v>
      </c>
      <c r="G7" s="54" t="s">
        <v>88</v>
      </c>
      <c r="H7" s="53" t="s">
        <v>89</v>
      </c>
      <c r="I7" s="53">
        <v>9</v>
      </c>
    </row>
    <row r="8" ht="19.5" customHeight="1" spans="1:9">
      <c r="A8" s="55"/>
      <c r="B8" s="32"/>
      <c r="C8" s="32"/>
      <c r="D8" s="29"/>
      <c r="E8" s="20"/>
      <c r="F8" s="54"/>
      <c r="G8" s="56"/>
      <c r="H8" s="57"/>
      <c r="I8" s="57"/>
    </row>
    <row r="9" ht="19.5" customHeight="1" spans="1:9">
      <c r="A9" s="58" t="s">
        <v>55</v>
      </c>
      <c r="B9" s="59"/>
      <c r="C9" s="59"/>
      <c r="D9" s="60"/>
      <c r="E9" s="61"/>
      <c r="F9" s="61"/>
      <c r="G9" s="56"/>
      <c r="H9" s="57"/>
      <c r="I9" s="57"/>
    </row>
    <row r="10" customFormat="1" customHeight="1" spans="1:9">
      <c r="A10" t="s">
        <v>397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</sheetPr>
  <dimension ref="A2:K12"/>
  <sheetViews>
    <sheetView showZeros="0" workbookViewId="0">
      <selection activeCell="A12" sqref="$A12:$XFD12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2" customHeight="1" spans="1:11">
      <c r="D2" s="1"/>
      <c r="E2" s="1"/>
      <c r="F2" s="1"/>
      <c r="G2" s="1"/>
      <c r="K2" s="2" t="s">
        <v>398</v>
      </c>
    </row>
    <row r="3" ht="41.25" customHeight="1" spans="1:11">
      <c r="A3" s="3" t="str">
        <f>"2026"&amp;"年上级转移支付补助项目支出预算表"</f>
        <v>2026年上级转移支付补助项目支出预算表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3.5" customHeight="1" spans="1:11">
      <c r="A4" s="4" t="str">
        <f>"单位名称："&amp;"寻甸回族彝族自治县塘子街道办事处初级中学"</f>
        <v>单位名称：寻甸回族彝族自治县塘子街道办事处初级中学</v>
      </c>
      <c r="B4" s="5"/>
      <c r="C4" s="5"/>
      <c r="D4" s="5"/>
      <c r="E4" s="5"/>
      <c r="F4" s="5"/>
      <c r="G4" s="5"/>
      <c r="H4" s="6"/>
      <c r="I4" s="6"/>
      <c r="J4" s="6"/>
      <c r="K4" s="7" t="s">
        <v>1</v>
      </c>
    </row>
    <row r="5" ht="21.75" customHeight="1" spans="1:11">
      <c r="A5" s="8" t="s">
        <v>234</v>
      </c>
      <c r="B5" s="8" t="s">
        <v>184</v>
      </c>
      <c r="C5" s="8" t="s">
        <v>235</v>
      </c>
      <c r="D5" s="9" t="s">
        <v>185</v>
      </c>
      <c r="E5" s="9" t="s">
        <v>186</v>
      </c>
      <c r="F5" s="9" t="s">
        <v>236</v>
      </c>
      <c r="G5" s="9" t="s">
        <v>237</v>
      </c>
      <c r="H5" s="26" t="s">
        <v>55</v>
      </c>
      <c r="I5" s="10" t="s">
        <v>399</v>
      </c>
      <c r="J5" s="11"/>
      <c r="K5" s="12"/>
    </row>
    <row r="6" ht="21.75" customHeight="1" spans="1:11">
      <c r="A6" s="13"/>
      <c r="B6" s="13"/>
      <c r="C6" s="13"/>
      <c r="D6" s="14"/>
      <c r="E6" s="14"/>
      <c r="F6" s="14"/>
      <c r="G6" s="14"/>
      <c r="H6" s="27"/>
      <c r="I6" s="9" t="s">
        <v>58</v>
      </c>
      <c r="J6" s="9" t="s">
        <v>59</v>
      </c>
      <c r="K6" s="9" t="s">
        <v>60</v>
      </c>
    </row>
    <row r="7" ht="40.5" customHeight="1" spans="1:11">
      <c r="A7" s="16"/>
      <c r="B7" s="16"/>
      <c r="C7" s="16"/>
      <c r="D7" s="17"/>
      <c r="E7" s="17"/>
      <c r="F7" s="17"/>
      <c r="G7" s="17"/>
      <c r="H7" s="18"/>
      <c r="I7" s="17" t="s">
        <v>57</v>
      </c>
      <c r="J7" s="17"/>
      <c r="K7" s="17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28">
        <v>10</v>
      </c>
      <c r="K8" s="28">
        <v>11</v>
      </c>
    </row>
    <row r="9" ht="18.75" customHeight="1" spans="1:11">
      <c r="A9" s="29"/>
      <c r="B9" s="20"/>
      <c r="C9" s="29"/>
      <c r="D9" s="29"/>
      <c r="E9" s="29"/>
      <c r="F9" s="29"/>
      <c r="G9" s="29"/>
      <c r="H9" s="30"/>
      <c r="I9" s="31"/>
      <c r="J9" s="31"/>
      <c r="K9" s="30"/>
    </row>
    <row r="10" ht="18.75" customHeight="1" spans="1:11">
      <c r="A10" s="32"/>
      <c r="B10" s="20"/>
      <c r="C10" s="20"/>
      <c r="D10" s="20"/>
      <c r="E10" s="20"/>
      <c r="F10" s="20"/>
      <c r="G10" s="20"/>
      <c r="H10" s="22"/>
      <c r="I10" s="22"/>
      <c r="J10" s="22"/>
      <c r="K10" s="30"/>
    </row>
    <row r="11" ht="18.75" customHeight="1" spans="1:11">
      <c r="A11" s="33" t="s">
        <v>171</v>
      </c>
      <c r="B11" s="34"/>
      <c r="C11" s="34"/>
      <c r="D11" s="34"/>
      <c r="E11" s="34"/>
      <c r="F11" s="34"/>
      <c r="G11" s="35"/>
      <c r="H11" s="22"/>
      <c r="I11" s="22"/>
      <c r="J11" s="22"/>
      <c r="K11" s="30"/>
    </row>
    <row r="12" customFormat="1" customHeight="1" spans="1:11">
      <c r="A12" t="s">
        <v>400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</sheetPr>
  <dimension ref="A2:G11"/>
  <sheetViews>
    <sheetView showZeros="0" topLeftCell="B1" workbookViewId="0">
      <selection activeCell="A1" sqref="$A1:$XFD1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2" ht="13.5" customHeight="1" spans="1:7">
      <c r="D2" s="1"/>
      <c r="G2" s="2" t="s">
        <v>401</v>
      </c>
    </row>
    <row r="3" ht="41.25" customHeight="1" spans="1:7">
      <c r="A3" s="3" t="str">
        <f>"2026"&amp;"年部门项目中期规划预算表"</f>
        <v>2026年部门项目中期规划预算表</v>
      </c>
      <c r="B3" s="3"/>
      <c r="C3" s="3"/>
      <c r="D3" s="3"/>
      <c r="E3" s="3"/>
      <c r="F3" s="3"/>
      <c r="G3" s="3"/>
    </row>
    <row r="4" ht="13.5" customHeight="1" spans="1:7">
      <c r="A4" s="4" t="str">
        <f>"单位名称："&amp;"寻甸回族彝族自治县塘子街道办事处初级中学"</f>
        <v>单位名称：寻甸回族彝族自治县塘子街道办事处初级中学</v>
      </c>
      <c r="B4" s="5"/>
      <c r="C4" s="5"/>
      <c r="D4" s="5"/>
      <c r="E4" s="6"/>
      <c r="F4" s="6"/>
      <c r="G4" s="7" t="s">
        <v>1</v>
      </c>
    </row>
    <row r="5" ht="21.75" customHeight="1" spans="1:7">
      <c r="A5" s="8" t="s">
        <v>235</v>
      </c>
      <c r="B5" s="8" t="s">
        <v>234</v>
      </c>
      <c r="C5" s="8" t="s">
        <v>184</v>
      </c>
      <c r="D5" s="9" t="s">
        <v>402</v>
      </c>
      <c r="E5" s="10" t="s">
        <v>58</v>
      </c>
      <c r="F5" s="11"/>
      <c r="G5" s="12"/>
    </row>
    <row r="6" ht="21.75" customHeight="1" spans="1:7">
      <c r="A6" s="13"/>
      <c r="B6" s="13"/>
      <c r="C6" s="13"/>
      <c r="D6" s="14"/>
      <c r="E6" s="15" t="str">
        <f>"2026"&amp;"年"</f>
        <v>2026年</v>
      </c>
      <c r="F6" s="9" t="str">
        <f>("2026"+1)&amp;"年"</f>
        <v>2027年</v>
      </c>
      <c r="G6" s="9" t="str">
        <f>("2026"+2)&amp;"年"</f>
        <v>2028年</v>
      </c>
    </row>
    <row r="7" ht="40.5" customHeight="1" spans="1:7">
      <c r="A7" s="16"/>
      <c r="B7" s="16"/>
      <c r="C7" s="16"/>
      <c r="D7" s="17"/>
      <c r="E7" s="18"/>
      <c r="F7" s="17" t="s">
        <v>57</v>
      </c>
      <c r="G7" s="17"/>
    </row>
    <row r="8" ht="15" customHeight="1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ht="17.25" customHeight="1" spans="1:7">
      <c r="A9" s="20" t="s">
        <v>70</v>
      </c>
      <c r="B9" s="21"/>
      <c r="C9" s="21"/>
      <c r="D9" s="20"/>
      <c r="E9" s="22">
        <v>11820.48</v>
      </c>
      <c r="F9" s="22"/>
      <c r="G9" s="22"/>
    </row>
    <row r="10" ht="33" customHeight="1" spans="1:7">
      <c r="A10" s="20"/>
      <c r="B10" s="20" t="s">
        <v>403</v>
      </c>
      <c r="C10" s="20" t="s">
        <v>293</v>
      </c>
      <c r="D10" s="20" t="s">
        <v>404</v>
      </c>
      <c r="E10" s="22">
        <v>11820.48</v>
      </c>
      <c r="F10" s="22"/>
      <c r="G10" s="22"/>
    </row>
    <row r="11" ht="18.75" customHeight="1" spans="1:7">
      <c r="A11" s="23" t="s">
        <v>55</v>
      </c>
      <c r="B11" s="24" t="s">
        <v>405</v>
      </c>
      <c r="C11" s="24"/>
      <c r="D11" s="25"/>
      <c r="E11" s="22">
        <v>11820.48</v>
      </c>
      <c r="F11" s="22"/>
      <c r="G11" s="22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</sheetPr>
  <dimension ref="A2:S10"/>
  <sheetViews>
    <sheetView showGridLines="0" showZeros="0" workbookViewId="0">
      <selection activeCell="A1" sqref="$A1:$XFD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2" ht="17.25" customHeight="1" spans="1:19">
      <c r="A2" s="45" t="s">
        <v>52</v>
      </c>
    </row>
    <row r="3" ht="41.25" customHeight="1" spans="1:19">
      <c r="A3" s="39" t="str">
        <f>"2026"&amp;"年部门收入预算表"</f>
        <v>2026年部门收入预算表</v>
      </c>
    </row>
    <row r="4" ht="17.25" customHeight="1" spans="1:19">
      <c r="A4" s="42" t="str">
        <f>"单位名称："&amp;"寻甸回族彝族自治县塘子街道办事处初级中学"</f>
        <v>单位名称：寻甸回族彝族自治县塘子街道办事处初级中学</v>
      </c>
      <c r="S4" s="44" t="s">
        <v>1</v>
      </c>
    </row>
    <row r="5" ht="21.75" customHeight="1" spans="1:19">
      <c r="A5" s="182" t="s">
        <v>53</v>
      </c>
      <c r="B5" s="183" t="s">
        <v>54</v>
      </c>
      <c r="C5" s="183" t="s">
        <v>55</v>
      </c>
      <c r="D5" s="184" t="s">
        <v>56</v>
      </c>
      <c r="E5" s="184"/>
      <c r="F5" s="184"/>
      <c r="G5" s="184"/>
      <c r="H5" s="184"/>
      <c r="I5" s="130"/>
      <c r="J5" s="184"/>
      <c r="K5" s="184"/>
      <c r="L5" s="184"/>
      <c r="M5" s="184"/>
      <c r="N5" s="185"/>
      <c r="O5" s="184" t="s">
        <v>45</v>
      </c>
      <c r="P5" s="184"/>
      <c r="Q5" s="184"/>
      <c r="R5" s="184"/>
      <c r="S5" s="185"/>
    </row>
    <row r="6" ht="27" customHeight="1" spans="1:19">
      <c r="A6" s="186"/>
      <c r="B6" s="187"/>
      <c r="C6" s="187"/>
      <c r="D6" s="187" t="s">
        <v>57</v>
      </c>
      <c r="E6" s="187" t="s">
        <v>58</v>
      </c>
      <c r="F6" s="187" t="s">
        <v>59</v>
      </c>
      <c r="G6" s="187" t="s">
        <v>60</v>
      </c>
      <c r="H6" s="187" t="s">
        <v>61</v>
      </c>
      <c r="I6" s="188" t="s">
        <v>62</v>
      </c>
      <c r="J6" s="189"/>
      <c r="K6" s="189"/>
      <c r="L6" s="189"/>
      <c r="M6" s="189"/>
      <c r="N6" s="190"/>
      <c r="O6" s="187" t="s">
        <v>57</v>
      </c>
      <c r="P6" s="187" t="s">
        <v>58</v>
      </c>
      <c r="Q6" s="187" t="s">
        <v>59</v>
      </c>
      <c r="R6" s="187" t="s">
        <v>60</v>
      </c>
      <c r="S6" s="187" t="s">
        <v>63</v>
      </c>
    </row>
    <row r="7" ht="30" customHeight="1" spans="1:19">
      <c r="A7" s="191"/>
      <c r="B7" s="107"/>
      <c r="C7" s="113"/>
      <c r="D7" s="113"/>
      <c r="E7" s="113"/>
      <c r="F7" s="113"/>
      <c r="G7" s="113"/>
      <c r="H7" s="113"/>
      <c r="I7" s="67" t="s">
        <v>57</v>
      </c>
      <c r="J7" s="190" t="s">
        <v>64</v>
      </c>
      <c r="K7" s="190" t="s">
        <v>65</v>
      </c>
      <c r="L7" s="190" t="s">
        <v>66</v>
      </c>
      <c r="M7" s="190" t="s">
        <v>67</v>
      </c>
      <c r="N7" s="190" t="s">
        <v>68</v>
      </c>
      <c r="O7" s="192"/>
      <c r="P7" s="192"/>
      <c r="Q7" s="192"/>
      <c r="R7" s="192"/>
      <c r="S7" s="113"/>
    </row>
    <row r="8" ht="15" customHeight="1" spans="1:19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67">
        <v>9</v>
      </c>
      <c r="J8" s="193">
        <v>10</v>
      </c>
      <c r="K8" s="193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</row>
    <row r="9" ht="18" customHeight="1" spans="1:19">
      <c r="A9" s="20" t="s">
        <v>69</v>
      </c>
      <c r="B9" s="20" t="s">
        <v>70</v>
      </c>
      <c r="C9" s="103">
        <v>19251108.41</v>
      </c>
      <c r="D9" s="79">
        <v>16831469.36</v>
      </c>
      <c r="E9" s="79">
        <v>16831469.36</v>
      </c>
      <c r="F9" s="79"/>
      <c r="G9" s="79"/>
      <c r="H9" s="79"/>
      <c r="I9" s="79"/>
      <c r="J9" s="79"/>
      <c r="K9" s="79"/>
      <c r="L9" s="79"/>
      <c r="M9" s="79"/>
      <c r="N9" s="79"/>
      <c r="O9" s="79">
        <v>2419639.05</v>
      </c>
      <c r="P9" s="79">
        <v>2419639.05</v>
      </c>
      <c r="Q9" s="79"/>
      <c r="R9" s="79"/>
      <c r="S9" s="79"/>
    </row>
    <row r="10" ht="18" customHeight="1" spans="1:19">
      <c r="A10" s="48" t="s">
        <v>55</v>
      </c>
      <c r="B10" s="194"/>
      <c r="C10" s="79">
        <v>19251108.41</v>
      </c>
      <c r="D10" s="79">
        <v>16831469.36</v>
      </c>
      <c r="E10" s="79">
        <v>16831469.36</v>
      </c>
      <c r="F10" s="79"/>
      <c r="G10" s="79"/>
      <c r="H10" s="79"/>
      <c r="I10" s="79"/>
      <c r="J10" s="79"/>
      <c r="K10" s="79"/>
      <c r="L10" s="79"/>
      <c r="M10" s="79"/>
      <c r="N10" s="79"/>
      <c r="O10" s="79">
        <v>2419639.05</v>
      </c>
      <c r="P10" s="79">
        <v>2419639.05</v>
      </c>
      <c r="Q10" s="79"/>
      <c r="R10" s="79"/>
      <c r="S10" s="79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2:O26"/>
  <sheetViews>
    <sheetView showGridLines="0" showZeros="0" workbookViewId="0">
      <selection activeCell="A1" sqref="$A1:$XFD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2" ht="17.25" customHeight="1" spans="1:15">
      <c r="A2" s="44" t="s">
        <v>71</v>
      </c>
    </row>
    <row r="3" ht="41.25" customHeight="1" spans="1:15">
      <c r="A3" s="39" t="str">
        <f>"2026"&amp;"年部门支出预算表"</f>
        <v>2026年部门支出预算表</v>
      </c>
    </row>
    <row r="4" ht="17.25" customHeight="1" spans="1:15">
      <c r="A4" s="42" t="str">
        <f>"单位名称："&amp;"寻甸回族彝族自治县塘子街道办事处初级中学"</f>
        <v>单位名称：寻甸回族彝族自治县塘子街道办事处初级中学</v>
      </c>
      <c r="O4" s="44" t="s">
        <v>1</v>
      </c>
    </row>
    <row r="5" ht="27" customHeight="1" spans="1:15">
      <c r="A5" s="168" t="s">
        <v>72</v>
      </c>
      <c r="B5" s="168" t="s">
        <v>73</v>
      </c>
      <c r="C5" s="168" t="s">
        <v>55</v>
      </c>
      <c r="D5" s="169" t="s">
        <v>58</v>
      </c>
      <c r="E5" s="170"/>
      <c r="F5" s="171"/>
      <c r="G5" s="172" t="s">
        <v>59</v>
      </c>
      <c r="H5" s="172" t="s">
        <v>60</v>
      </c>
      <c r="I5" s="172" t="s">
        <v>74</v>
      </c>
      <c r="J5" s="169" t="s">
        <v>62</v>
      </c>
      <c r="K5" s="170"/>
      <c r="L5" s="170"/>
      <c r="M5" s="170"/>
      <c r="N5" s="173"/>
      <c r="O5" s="174"/>
    </row>
    <row r="6" ht="42" customHeight="1" spans="1:15">
      <c r="A6" s="175"/>
      <c r="B6" s="175"/>
      <c r="C6" s="176"/>
      <c r="D6" s="177" t="s">
        <v>57</v>
      </c>
      <c r="E6" s="177" t="s">
        <v>75</v>
      </c>
      <c r="F6" s="177" t="s">
        <v>76</v>
      </c>
      <c r="G6" s="176"/>
      <c r="H6" s="176"/>
      <c r="I6" s="178"/>
      <c r="J6" s="177" t="s">
        <v>57</v>
      </c>
      <c r="K6" s="162" t="s">
        <v>77</v>
      </c>
      <c r="L6" s="162" t="s">
        <v>78</v>
      </c>
      <c r="M6" s="162" t="s">
        <v>79</v>
      </c>
      <c r="N6" s="162" t="s">
        <v>80</v>
      </c>
      <c r="O6" s="162" t="s">
        <v>81</v>
      </c>
    </row>
    <row r="7" ht="18" customHeight="1" spans="1:15">
      <c r="A7" s="51" t="s">
        <v>82</v>
      </c>
      <c r="B7" s="51" t="s">
        <v>83</v>
      </c>
      <c r="C7" s="51" t="s">
        <v>84</v>
      </c>
      <c r="D7" s="54" t="s">
        <v>85</v>
      </c>
      <c r="E7" s="54" t="s">
        <v>86</v>
      </c>
      <c r="F7" s="54" t="s">
        <v>87</v>
      </c>
      <c r="G7" s="54" t="s">
        <v>88</v>
      </c>
      <c r="H7" s="54" t="s">
        <v>89</v>
      </c>
      <c r="I7" s="54" t="s">
        <v>90</v>
      </c>
      <c r="J7" s="54" t="s">
        <v>91</v>
      </c>
      <c r="K7" s="54" t="s">
        <v>92</v>
      </c>
      <c r="L7" s="54" t="s">
        <v>93</v>
      </c>
      <c r="M7" s="54" t="s">
        <v>94</v>
      </c>
      <c r="N7" s="51" t="s">
        <v>95</v>
      </c>
      <c r="O7" s="54" t="s">
        <v>96</v>
      </c>
    </row>
    <row r="8" ht="21" customHeight="1" spans="1:15">
      <c r="A8" s="55" t="s">
        <v>97</v>
      </c>
      <c r="B8" s="55" t="s">
        <v>98</v>
      </c>
      <c r="C8" s="79">
        <v>14348839.53</v>
      </c>
      <c r="D8" s="79">
        <v>14348839.53</v>
      </c>
      <c r="E8" s="79">
        <v>11917380</v>
      </c>
      <c r="F8" s="79">
        <v>2431459.53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79" t="s">
        <v>99</v>
      </c>
      <c r="B9" s="179" t="s">
        <v>100</v>
      </c>
      <c r="C9" s="79">
        <v>14324171.03</v>
      </c>
      <c r="D9" s="79">
        <v>14324171.03</v>
      </c>
      <c r="E9" s="79">
        <v>11917380</v>
      </c>
      <c r="F9" s="79">
        <v>2406791.03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0" t="s">
        <v>101</v>
      </c>
      <c r="B10" s="180" t="s">
        <v>102</v>
      </c>
      <c r="C10" s="79">
        <v>14275805.03</v>
      </c>
      <c r="D10" s="79">
        <v>14275805.03</v>
      </c>
      <c r="E10" s="79">
        <v>11917380</v>
      </c>
      <c r="F10" s="79">
        <v>2358425.03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0" t="s">
        <v>103</v>
      </c>
      <c r="B11" s="180" t="s">
        <v>104</v>
      </c>
      <c r="C11" s="79">
        <v>48366</v>
      </c>
      <c r="D11" s="79">
        <v>48366</v>
      </c>
      <c r="E11" s="79"/>
      <c r="F11" s="79">
        <v>48366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9" t="s">
        <v>105</v>
      </c>
      <c r="B12" s="179" t="s">
        <v>106</v>
      </c>
      <c r="C12" s="79">
        <v>24668.5</v>
      </c>
      <c r="D12" s="79">
        <v>24668.5</v>
      </c>
      <c r="E12" s="79"/>
      <c r="F12" s="79">
        <v>24668.5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80" t="s">
        <v>107</v>
      </c>
      <c r="B13" s="180" t="s">
        <v>108</v>
      </c>
      <c r="C13" s="79">
        <v>24668.5</v>
      </c>
      <c r="D13" s="79">
        <v>24668.5</v>
      </c>
      <c r="E13" s="79"/>
      <c r="F13" s="79">
        <v>24668.5</v>
      </c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55" t="s">
        <v>109</v>
      </c>
      <c r="B14" s="55" t="s">
        <v>110</v>
      </c>
      <c r="C14" s="79">
        <v>2186565.11</v>
      </c>
      <c r="D14" s="79">
        <v>2186565.11</v>
      </c>
      <c r="E14" s="79">
        <v>2186565.11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111</v>
      </c>
      <c r="B15" s="179" t="s">
        <v>112</v>
      </c>
      <c r="C15" s="79">
        <v>2186565.11</v>
      </c>
      <c r="D15" s="79">
        <v>2186565.11</v>
      </c>
      <c r="E15" s="79">
        <v>2186565.11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113</v>
      </c>
      <c r="B16" s="180" t="s">
        <v>114</v>
      </c>
      <c r="C16" s="79">
        <v>1626565.11</v>
      </c>
      <c r="D16" s="79">
        <v>1626565.11</v>
      </c>
      <c r="E16" s="79">
        <v>1626565.11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0" t="s">
        <v>115</v>
      </c>
      <c r="B17" s="180" t="s">
        <v>116</v>
      </c>
      <c r="C17" s="79">
        <v>560000</v>
      </c>
      <c r="D17" s="79">
        <v>560000</v>
      </c>
      <c r="E17" s="79">
        <v>560000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5" t="s">
        <v>117</v>
      </c>
      <c r="B18" s="55" t="s">
        <v>118</v>
      </c>
      <c r="C18" s="79">
        <v>1495779.93</v>
      </c>
      <c r="D18" s="79">
        <v>1495779.93</v>
      </c>
      <c r="E18" s="79">
        <v>1495779.93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119</v>
      </c>
      <c r="B19" s="179" t="s">
        <v>120</v>
      </c>
      <c r="C19" s="79">
        <v>1495779.93</v>
      </c>
      <c r="D19" s="79">
        <v>1495779.93</v>
      </c>
      <c r="E19" s="79">
        <v>1495779.93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0" t="s">
        <v>121</v>
      </c>
      <c r="B20" s="180" t="s">
        <v>122</v>
      </c>
      <c r="C20" s="79">
        <v>947393.56</v>
      </c>
      <c r="D20" s="79">
        <v>947393.56</v>
      </c>
      <c r="E20" s="79">
        <v>947393.56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123</v>
      </c>
      <c r="B21" s="180" t="s">
        <v>124</v>
      </c>
      <c r="C21" s="79">
        <v>478481.6</v>
      </c>
      <c r="D21" s="79">
        <v>478481.6</v>
      </c>
      <c r="E21" s="79">
        <v>478481.6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0" t="s">
        <v>125</v>
      </c>
      <c r="B22" s="180" t="s">
        <v>126</v>
      </c>
      <c r="C22" s="79">
        <v>69904.77</v>
      </c>
      <c r="D22" s="79">
        <v>69904.77</v>
      </c>
      <c r="E22" s="79">
        <v>69904.77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55" t="s">
        <v>127</v>
      </c>
      <c r="B23" s="55" t="s">
        <v>128</v>
      </c>
      <c r="C23" s="79">
        <v>1219923.84</v>
      </c>
      <c r="D23" s="79">
        <v>1219923.84</v>
      </c>
      <c r="E23" s="79">
        <v>1219923.84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9" t="s">
        <v>129</v>
      </c>
      <c r="B24" s="179" t="s">
        <v>130</v>
      </c>
      <c r="C24" s="79">
        <v>1219923.84</v>
      </c>
      <c r="D24" s="79">
        <v>1219923.84</v>
      </c>
      <c r="E24" s="79">
        <v>1219923.84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0" t="s">
        <v>131</v>
      </c>
      <c r="B25" s="180" t="s">
        <v>132</v>
      </c>
      <c r="C25" s="79">
        <v>1219923.84</v>
      </c>
      <c r="D25" s="79">
        <v>1219923.84</v>
      </c>
      <c r="E25" s="79">
        <v>1219923.84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1" t="s">
        <v>55</v>
      </c>
      <c r="B26" s="35"/>
      <c r="C26" s="79">
        <v>19251108.41</v>
      </c>
      <c r="D26" s="79">
        <v>19251108.41</v>
      </c>
      <c r="E26" s="79">
        <v>16819648.88</v>
      </c>
      <c r="F26" s="79">
        <v>2431459.53</v>
      </c>
      <c r="G26" s="79"/>
      <c r="H26" s="79"/>
      <c r="I26" s="79"/>
      <c r="J26" s="79"/>
      <c r="K26" s="79"/>
      <c r="L26" s="79"/>
      <c r="M26" s="79"/>
      <c r="N26" s="79"/>
      <c r="O26" s="79"/>
    </row>
  </sheetData>
  <mergeCells count="12">
    <mergeCell ref="A2:O2"/>
    <mergeCell ref="A3:O3"/>
    <mergeCell ref="A4:B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2:D35"/>
  <sheetViews>
    <sheetView showGridLines="0" showZeros="0" workbookViewId="0">
      <selection activeCell="A1" sqref="$A1:$XFD1"/>
    </sheetView>
  </sheetViews>
  <sheetFormatPr defaultColWidth="8.57272727272727" defaultRowHeight="12.75" customHeight="1" outlineLevelCol="3"/>
  <cols>
    <col min="1" max="4" width="35.5727272727273" customWidth="1"/>
  </cols>
  <sheetData>
    <row r="2" ht="15" customHeight="1" spans="1:4">
      <c r="A2" s="40"/>
      <c r="B2" s="44"/>
      <c r="C2" s="44"/>
      <c r="D2" s="44" t="s">
        <v>133</v>
      </c>
    </row>
    <row r="3" ht="41.25" customHeight="1" spans="1:4">
      <c r="A3" s="39" t="str">
        <f>"2026"&amp;"年部门财政拨款收支预算总表"</f>
        <v>2026年部门财政拨款收支预算总表</v>
      </c>
    </row>
    <row r="4" ht="17.25" customHeight="1" spans="1:4">
      <c r="A4" s="42" t="str">
        <f>"单位名称："&amp;"寻甸回族彝族自治县塘子街道办事处初级中学"</f>
        <v>单位名称：寻甸回族彝族自治县塘子街道办事处初级中学</v>
      </c>
      <c r="B4" s="161"/>
      <c r="D4" s="44" t="s">
        <v>1</v>
      </c>
    </row>
    <row r="5" ht="17.25" customHeight="1" spans="1:4">
      <c r="A5" s="162" t="s">
        <v>2</v>
      </c>
      <c r="B5" s="163"/>
      <c r="C5" s="162" t="s">
        <v>3</v>
      </c>
      <c r="D5" s="163"/>
    </row>
    <row r="6" ht="18.75" customHeight="1" spans="1:4">
      <c r="A6" s="162" t="s">
        <v>4</v>
      </c>
      <c r="B6" s="162" t="s">
        <v>5</v>
      </c>
      <c r="C6" s="162" t="s">
        <v>6</v>
      </c>
      <c r="D6" s="162" t="s">
        <v>5</v>
      </c>
    </row>
    <row r="7" ht="16.5" customHeight="1" spans="1:4">
      <c r="A7" s="164" t="s">
        <v>134</v>
      </c>
      <c r="B7" s="79">
        <v>16831469.36</v>
      </c>
      <c r="C7" s="164" t="s">
        <v>135</v>
      </c>
      <c r="D7" s="103">
        <v>19251108.41</v>
      </c>
    </row>
    <row r="8" ht="16.5" customHeight="1" spans="1:4">
      <c r="A8" s="164" t="s">
        <v>136</v>
      </c>
      <c r="B8" s="79">
        <v>16831469.36</v>
      </c>
      <c r="C8" s="164" t="s">
        <v>137</v>
      </c>
      <c r="D8" s="103"/>
    </row>
    <row r="9" ht="16.5" customHeight="1" spans="1:4">
      <c r="A9" s="164" t="s">
        <v>138</v>
      </c>
      <c r="B9" s="79"/>
      <c r="C9" s="164" t="s">
        <v>139</v>
      </c>
      <c r="D9" s="103"/>
    </row>
    <row r="10" ht="16.5" customHeight="1" spans="1:4">
      <c r="A10" s="164" t="s">
        <v>140</v>
      </c>
      <c r="B10" s="79"/>
      <c r="C10" s="164" t="s">
        <v>141</v>
      </c>
      <c r="D10" s="103"/>
    </row>
    <row r="11" ht="16.5" customHeight="1" spans="1:4">
      <c r="A11" s="164" t="s">
        <v>142</v>
      </c>
      <c r="B11" s="79">
        <v>2419639.05</v>
      </c>
      <c r="C11" s="164" t="s">
        <v>143</v>
      </c>
      <c r="D11" s="103"/>
    </row>
    <row r="12" ht="16.5" customHeight="1" spans="1:4">
      <c r="A12" s="164" t="s">
        <v>136</v>
      </c>
      <c r="B12" s="79">
        <v>2419639.05</v>
      </c>
      <c r="C12" s="164" t="s">
        <v>144</v>
      </c>
      <c r="D12" s="103">
        <v>14348839.53</v>
      </c>
    </row>
    <row r="13" ht="16.5" customHeight="1" spans="1:4">
      <c r="A13" s="148" t="s">
        <v>138</v>
      </c>
      <c r="B13" s="79"/>
      <c r="C13" s="66" t="s">
        <v>145</v>
      </c>
      <c r="D13" s="103"/>
    </row>
    <row r="14" ht="16.5" customHeight="1" spans="1:4">
      <c r="A14" s="148" t="s">
        <v>140</v>
      </c>
      <c r="B14" s="79"/>
      <c r="C14" s="66" t="s">
        <v>146</v>
      </c>
      <c r="D14" s="103"/>
    </row>
    <row r="15" ht="16.5" customHeight="1" spans="1:4">
      <c r="A15" s="165"/>
      <c r="B15" s="79"/>
      <c r="C15" s="66" t="s">
        <v>147</v>
      </c>
      <c r="D15" s="103">
        <v>2186565.11</v>
      </c>
    </row>
    <row r="16" ht="16.5" customHeight="1" spans="1:4">
      <c r="A16" s="165"/>
      <c r="B16" s="79"/>
      <c r="C16" s="66" t="s">
        <v>148</v>
      </c>
      <c r="D16" s="103">
        <v>1495779.93</v>
      </c>
    </row>
    <row r="17" ht="16.5" customHeight="1" spans="1:4">
      <c r="A17" s="165"/>
      <c r="B17" s="79"/>
      <c r="C17" s="66" t="s">
        <v>149</v>
      </c>
      <c r="D17" s="103"/>
    </row>
    <row r="18" ht="16.5" customHeight="1" spans="1:4">
      <c r="A18" s="165"/>
      <c r="B18" s="79"/>
      <c r="C18" s="66" t="s">
        <v>150</v>
      </c>
      <c r="D18" s="103"/>
    </row>
    <row r="19" ht="16.5" customHeight="1" spans="1:4">
      <c r="A19" s="165"/>
      <c r="B19" s="79"/>
      <c r="C19" s="66" t="s">
        <v>151</v>
      </c>
      <c r="D19" s="103"/>
    </row>
    <row r="20" ht="16.5" customHeight="1" spans="1:4">
      <c r="A20" s="165"/>
      <c r="B20" s="79"/>
      <c r="C20" s="66" t="s">
        <v>152</v>
      </c>
      <c r="D20" s="103"/>
    </row>
    <row r="21" ht="16.5" customHeight="1" spans="1:4">
      <c r="A21" s="165"/>
      <c r="B21" s="79"/>
      <c r="C21" s="66" t="s">
        <v>153</v>
      </c>
      <c r="D21" s="103"/>
    </row>
    <row r="22" ht="16.5" customHeight="1" spans="1:4">
      <c r="A22" s="165"/>
      <c r="B22" s="79"/>
      <c r="C22" s="66" t="s">
        <v>154</v>
      </c>
      <c r="D22" s="103"/>
    </row>
    <row r="23" ht="16.5" customHeight="1" spans="1:4">
      <c r="A23" s="165"/>
      <c r="B23" s="79"/>
      <c r="C23" s="66" t="s">
        <v>155</v>
      </c>
      <c r="D23" s="103"/>
    </row>
    <row r="24" ht="16.5" customHeight="1" spans="1:4">
      <c r="A24" s="165"/>
      <c r="B24" s="79"/>
      <c r="C24" s="66" t="s">
        <v>156</v>
      </c>
      <c r="D24" s="103"/>
    </row>
    <row r="25" ht="16.5" customHeight="1" spans="1:4">
      <c r="A25" s="165"/>
      <c r="B25" s="79"/>
      <c r="C25" s="66" t="s">
        <v>157</v>
      </c>
      <c r="D25" s="103"/>
    </row>
    <row r="26" ht="16.5" customHeight="1" spans="1:4">
      <c r="A26" s="165"/>
      <c r="B26" s="79"/>
      <c r="C26" s="66" t="s">
        <v>158</v>
      </c>
      <c r="D26" s="103">
        <v>1219923.84</v>
      </c>
    </row>
    <row r="27" ht="16.5" customHeight="1" spans="1:4">
      <c r="A27" s="165"/>
      <c r="B27" s="79"/>
      <c r="C27" s="66" t="s">
        <v>159</v>
      </c>
      <c r="D27" s="103"/>
    </row>
    <row r="28" ht="16.5" customHeight="1" spans="1:4">
      <c r="A28" s="165"/>
      <c r="B28" s="79"/>
      <c r="C28" s="66" t="s">
        <v>160</v>
      </c>
      <c r="D28" s="103"/>
    </row>
    <row r="29" ht="16.5" customHeight="1" spans="1:4">
      <c r="A29" s="165"/>
      <c r="B29" s="79"/>
      <c r="C29" s="66" t="s">
        <v>161</v>
      </c>
      <c r="D29" s="103"/>
    </row>
    <row r="30" ht="16.5" customHeight="1" spans="1:4">
      <c r="A30" s="165"/>
      <c r="B30" s="79"/>
      <c r="C30" s="66" t="s">
        <v>162</v>
      </c>
      <c r="D30" s="103"/>
    </row>
    <row r="31" ht="16.5" customHeight="1" spans="1:4">
      <c r="A31" s="165"/>
      <c r="B31" s="79"/>
      <c r="C31" s="66" t="s">
        <v>163</v>
      </c>
      <c r="D31" s="103"/>
    </row>
    <row r="32" ht="16.5" customHeight="1" spans="1:4">
      <c r="A32" s="165"/>
      <c r="B32" s="79"/>
      <c r="C32" s="148" t="s">
        <v>164</v>
      </c>
      <c r="D32" s="103"/>
    </row>
    <row r="33" ht="16.5" customHeight="1" spans="1:4">
      <c r="A33" s="165"/>
      <c r="B33" s="79"/>
      <c r="C33" s="148" t="s">
        <v>165</v>
      </c>
      <c r="D33" s="103"/>
    </row>
    <row r="34" ht="16.5" customHeight="1" spans="1:4">
      <c r="A34" s="165"/>
      <c r="B34" s="79"/>
      <c r="C34" s="29" t="s">
        <v>166</v>
      </c>
      <c r="D34" s="103"/>
    </row>
    <row r="35" ht="15" customHeight="1" spans="1:4">
      <c r="A35" s="166" t="s">
        <v>50</v>
      </c>
      <c r="B35" s="167">
        <v>19251108.41</v>
      </c>
      <c r="C35" s="166" t="s">
        <v>51</v>
      </c>
      <c r="D35" s="167">
        <v>19251108.41</v>
      </c>
    </row>
  </sheetData>
  <mergeCells count="4">
    <mergeCell ref="A3:D3"/>
    <mergeCell ref="A4:B4"/>
    <mergeCell ref="A5:B5"/>
    <mergeCell ref="C5:D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</sheetPr>
  <dimension ref="A2:G26"/>
  <sheetViews>
    <sheetView showZeros="0" topLeftCell="A4" workbookViewId="0">
      <selection activeCell="A1" sqref="$A1:$XFD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2" customHeight="1" spans="1:7">
      <c r="D2" s="134"/>
      <c r="F2" s="68"/>
      <c r="G2" s="135" t="s">
        <v>167</v>
      </c>
    </row>
    <row r="3" ht="41.25" customHeight="1" spans="1:7">
      <c r="A3" s="123" t="str">
        <f>"2026"&amp;"年一般公共预算支出预算表（按功能科目分类）"</f>
        <v>2026年一般公共预算支出预算表（按功能科目分类）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4" t="str">
        <f>"单位名称："&amp;"寻甸回族彝族自治县塘子街道办事处初级中学"</f>
        <v>单位名称：寻甸回族彝族自治县塘子街道办事处初级中学</v>
      </c>
      <c r="F4" s="120"/>
      <c r="G4" s="135" t="s">
        <v>1</v>
      </c>
    </row>
    <row r="5" ht="20.25" customHeight="1" spans="1:7">
      <c r="A5" s="156" t="s">
        <v>168</v>
      </c>
      <c r="B5" s="157"/>
      <c r="C5" s="124" t="s">
        <v>55</v>
      </c>
      <c r="D5" s="143" t="s">
        <v>75</v>
      </c>
      <c r="E5" s="11"/>
      <c r="F5" s="12"/>
      <c r="G5" s="137" t="s">
        <v>76</v>
      </c>
    </row>
    <row r="6" ht="20.25" customHeight="1" spans="1:7">
      <c r="A6" s="158" t="s">
        <v>72</v>
      </c>
      <c r="B6" s="158" t="s">
        <v>73</v>
      </c>
      <c r="C6" s="18"/>
      <c r="D6" s="129" t="s">
        <v>57</v>
      </c>
      <c r="E6" s="129" t="s">
        <v>169</v>
      </c>
      <c r="F6" s="129" t="s">
        <v>170</v>
      </c>
      <c r="G6" s="139"/>
    </row>
    <row r="7" ht="15" customHeight="1" spans="1:7">
      <c r="A7" s="58" t="s">
        <v>82</v>
      </c>
      <c r="B7" s="58" t="s">
        <v>83</v>
      </c>
      <c r="C7" s="58" t="s">
        <v>84</v>
      </c>
      <c r="D7" s="58" t="s">
        <v>85</v>
      </c>
      <c r="E7" s="58" t="s">
        <v>86</v>
      </c>
      <c r="F7" s="58" t="s">
        <v>87</v>
      </c>
      <c r="G7" s="58" t="s">
        <v>88</v>
      </c>
    </row>
    <row r="8" ht="18" customHeight="1" spans="1:7">
      <c r="A8" s="29" t="s">
        <v>97</v>
      </c>
      <c r="B8" s="29" t="s">
        <v>98</v>
      </c>
      <c r="C8" s="79">
        <v>14348839.53</v>
      </c>
      <c r="D8" s="79">
        <v>11917380</v>
      </c>
      <c r="E8" s="79">
        <v>11737060</v>
      </c>
      <c r="F8" s="79">
        <v>180320</v>
      </c>
      <c r="G8" s="79">
        <v>2431459.53</v>
      </c>
    </row>
    <row r="9" ht="18" customHeight="1" spans="1:7">
      <c r="A9" s="133" t="s">
        <v>99</v>
      </c>
      <c r="B9" s="133" t="s">
        <v>100</v>
      </c>
      <c r="C9" s="79">
        <v>14324171.03</v>
      </c>
      <c r="D9" s="79">
        <v>11917380</v>
      </c>
      <c r="E9" s="79">
        <v>11737060</v>
      </c>
      <c r="F9" s="79">
        <v>180320</v>
      </c>
      <c r="G9" s="79">
        <v>2406791.03</v>
      </c>
    </row>
    <row r="10" ht="18" customHeight="1" spans="1:7">
      <c r="A10" s="159" t="s">
        <v>101</v>
      </c>
      <c r="B10" s="159" t="s">
        <v>102</v>
      </c>
      <c r="C10" s="79">
        <v>14275805.03</v>
      </c>
      <c r="D10" s="79">
        <v>11917380</v>
      </c>
      <c r="E10" s="79">
        <v>11737060</v>
      </c>
      <c r="F10" s="79">
        <v>180320</v>
      </c>
      <c r="G10" s="79">
        <v>2358425.03</v>
      </c>
    </row>
    <row r="11" ht="18" customHeight="1" spans="1:7">
      <c r="A11" s="159" t="s">
        <v>103</v>
      </c>
      <c r="B11" s="159" t="s">
        <v>104</v>
      </c>
      <c r="C11" s="79">
        <v>48366</v>
      </c>
      <c r="D11" s="79"/>
      <c r="E11" s="79"/>
      <c r="F11" s="79"/>
      <c r="G11" s="79">
        <v>48366</v>
      </c>
    </row>
    <row r="12" ht="18" customHeight="1" spans="1:7">
      <c r="A12" s="133" t="s">
        <v>105</v>
      </c>
      <c r="B12" s="133" t="s">
        <v>106</v>
      </c>
      <c r="C12" s="79">
        <v>24668.5</v>
      </c>
      <c r="D12" s="79"/>
      <c r="E12" s="79"/>
      <c r="F12" s="79"/>
      <c r="G12" s="79">
        <v>24668.5</v>
      </c>
    </row>
    <row r="13" ht="18" customHeight="1" spans="1:7">
      <c r="A13" s="159" t="s">
        <v>107</v>
      </c>
      <c r="B13" s="159" t="s">
        <v>108</v>
      </c>
      <c r="C13" s="79">
        <v>24668.5</v>
      </c>
      <c r="D13" s="79"/>
      <c r="E13" s="79"/>
      <c r="F13" s="79"/>
      <c r="G13" s="79">
        <v>24668.5</v>
      </c>
    </row>
    <row r="14" ht="18" customHeight="1" spans="1:7">
      <c r="A14" s="29" t="s">
        <v>109</v>
      </c>
      <c r="B14" s="29" t="s">
        <v>110</v>
      </c>
      <c r="C14" s="79">
        <v>2186565.11</v>
      </c>
      <c r="D14" s="79">
        <v>2186565.11</v>
      </c>
      <c r="E14" s="79">
        <v>2186565.11</v>
      </c>
      <c r="F14" s="79"/>
      <c r="G14" s="79"/>
    </row>
    <row r="15" ht="18" customHeight="1" spans="1:7">
      <c r="A15" s="133" t="s">
        <v>111</v>
      </c>
      <c r="B15" s="133" t="s">
        <v>112</v>
      </c>
      <c r="C15" s="79">
        <v>2186565.11</v>
      </c>
      <c r="D15" s="79">
        <v>2186565.11</v>
      </c>
      <c r="E15" s="79">
        <v>2186565.11</v>
      </c>
      <c r="F15" s="79"/>
      <c r="G15" s="79"/>
    </row>
    <row r="16" ht="18" customHeight="1" spans="1:7">
      <c r="A16" s="159" t="s">
        <v>113</v>
      </c>
      <c r="B16" s="159" t="s">
        <v>114</v>
      </c>
      <c r="C16" s="79">
        <v>1626565.11</v>
      </c>
      <c r="D16" s="79">
        <v>1626565.11</v>
      </c>
      <c r="E16" s="79">
        <v>1626565.11</v>
      </c>
      <c r="F16" s="79"/>
      <c r="G16" s="79"/>
    </row>
    <row r="17" ht="18" customHeight="1" spans="1:7">
      <c r="A17" s="159" t="s">
        <v>115</v>
      </c>
      <c r="B17" s="159" t="s">
        <v>116</v>
      </c>
      <c r="C17" s="79">
        <v>560000</v>
      </c>
      <c r="D17" s="79">
        <v>560000</v>
      </c>
      <c r="E17" s="79">
        <v>560000</v>
      </c>
      <c r="F17" s="79"/>
      <c r="G17" s="79"/>
    </row>
    <row r="18" ht="18" customHeight="1" spans="1:7">
      <c r="A18" s="29" t="s">
        <v>117</v>
      </c>
      <c r="B18" s="29" t="s">
        <v>118</v>
      </c>
      <c r="C18" s="79">
        <v>1495779.93</v>
      </c>
      <c r="D18" s="79">
        <v>1495779.93</v>
      </c>
      <c r="E18" s="79">
        <v>1495779.93</v>
      </c>
      <c r="F18" s="79"/>
      <c r="G18" s="79"/>
    </row>
    <row r="19" ht="18" customHeight="1" spans="1:7">
      <c r="A19" s="133" t="s">
        <v>119</v>
      </c>
      <c r="B19" s="133" t="s">
        <v>120</v>
      </c>
      <c r="C19" s="79">
        <v>1495779.93</v>
      </c>
      <c r="D19" s="79">
        <v>1495779.93</v>
      </c>
      <c r="E19" s="79">
        <v>1495779.93</v>
      </c>
      <c r="F19" s="79"/>
      <c r="G19" s="79"/>
    </row>
    <row r="20" ht="18" customHeight="1" spans="1:7">
      <c r="A20" s="159" t="s">
        <v>121</v>
      </c>
      <c r="B20" s="159" t="s">
        <v>122</v>
      </c>
      <c r="C20" s="79">
        <v>947393.56</v>
      </c>
      <c r="D20" s="79">
        <v>947393.56</v>
      </c>
      <c r="E20" s="79">
        <v>947393.56</v>
      </c>
      <c r="F20" s="79"/>
      <c r="G20" s="79"/>
    </row>
    <row r="21" ht="18" customHeight="1" spans="1:7">
      <c r="A21" s="159" t="s">
        <v>123</v>
      </c>
      <c r="B21" s="159" t="s">
        <v>124</v>
      </c>
      <c r="C21" s="79">
        <v>478481.6</v>
      </c>
      <c r="D21" s="79">
        <v>478481.6</v>
      </c>
      <c r="E21" s="79">
        <v>478481.6</v>
      </c>
      <c r="F21" s="79"/>
      <c r="G21" s="79"/>
    </row>
    <row r="22" ht="18" customHeight="1" spans="1:7">
      <c r="A22" s="159" t="s">
        <v>125</v>
      </c>
      <c r="B22" s="159" t="s">
        <v>126</v>
      </c>
      <c r="C22" s="79">
        <v>69904.77</v>
      </c>
      <c r="D22" s="79">
        <v>69904.77</v>
      </c>
      <c r="E22" s="79">
        <v>69904.77</v>
      </c>
      <c r="F22" s="79"/>
      <c r="G22" s="79"/>
    </row>
    <row r="23" ht="18" customHeight="1" spans="1:7">
      <c r="A23" s="29" t="s">
        <v>127</v>
      </c>
      <c r="B23" s="29" t="s">
        <v>128</v>
      </c>
      <c r="C23" s="79">
        <v>1219923.84</v>
      </c>
      <c r="D23" s="79">
        <v>1219923.84</v>
      </c>
      <c r="E23" s="79">
        <v>1219923.84</v>
      </c>
      <c r="F23" s="79"/>
      <c r="G23" s="79"/>
    </row>
    <row r="24" ht="18" customHeight="1" spans="1:7">
      <c r="A24" s="133" t="s">
        <v>129</v>
      </c>
      <c r="B24" s="133" t="s">
        <v>130</v>
      </c>
      <c r="C24" s="79">
        <v>1219923.84</v>
      </c>
      <c r="D24" s="79">
        <v>1219923.84</v>
      </c>
      <c r="E24" s="79">
        <v>1219923.84</v>
      </c>
      <c r="F24" s="79"/>
      <c r="G24" s="79"/>
    </row>
    <row r="25" ht="18" customHeight="1" spans="1:7">
      <c r="A25" s="159" t="s">
        <v>131</v>
      </c>
      <c r="B25" s="159" t="s">
        <v>132</v>
      </c>
      <c r="C25" s="79">
        <v>1219923.84</v>
      </c>
      <c r="D25" s="79">
        <v>1219923.84</v>
      </c>
      <c r="E25" s="79">
        <v>1219923.84</v>
      </c>
      <c r="F25" s="79"/>
      <c r="G25" s="79"/>
    </row>
    <row r="26" ht="18" customHeight="1" spans="1:7">
      <c r="A26" s="78" t="s">
        <v>171</v>
      </c>
      <c r="B26" s="160" t="s">
        <v>171</v>
      </c>
      <c r="C26" s="79">
        <v>19251108.41</v>
      </c>
      <c r="D26" s="79">
        <v>16819648.88</v>
      </c>
      <c r="E26" s="79">
        <v>16639328.88</v>
      </c>
      <c r="F26" s="79">
        <v>180320</v>
      </c>
      <c r="G26" s="79">
        <v>2431459.53</v>
      </c>
    </row>
  </sheetData>
  <mergeCells count="6">
    <mergeCell ref="A3:G3"/>
    <mergeCell ref="A5:B5"/>
    <mergeCell ref="D5:F5"/>
    <mergeCell ref="A26:B26"/>
    <mergeCell ref="C5:C6"/>
    <mergeCell ref="G5:G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</sheetPr>
  <dimension ref="A2:S9"/>
  <sheetViews>
    <sheetView showZeros="0" workbookViewId="0">
      <selection activeCell="A13" sqref="A13"/>
    </sheetView>
  </sheetViews>
  <sheetFormatPr defaultColWidth="10.4272727272727" defaultRowHeight="14.25" customHeight="1"/>
  <cols>
    <col min="1" max="6" width="28.1454545454545" customWidth="1"/>
  </cols>
  <sheetData>
    <row r="2" customHeight="1" spans="1:19">
      <c r="A2" s="41"/>
      <c r="B2" s="41"/>
      <c r="C2" s="41"/>
      <c r="D2" s="41"/>
      <c r="E2" s="40"/>
      <c r="F2" s="152" t="s">
        <v>172</v>
      </c>
    </row>
    <row r="3" ht="41.25" customHeight="1" spans="1:19">
      <c r="A3" s="153" t="str">
        <f>"2026"&amp;"年一般公共预算“三公”经费支出预算表"</f>
        <v>2026年一般公共预算“三公”经费支出预算表</v>
      </c>
      <c r="B3" s="41"/>
      <c r="C3" s="41"/>
      <c r="D3" s="41"/>
      <c r="E3" s="40"/>
      <c r="F3" s="41"/>
    </row>
    <row r="4" customHeight="1" spans="1:19">
      <c r="A4" s="108" t="str">
        <f>"单位名称："&amp;"寻甸回族彝族自治县塘子街道办事处初级中学"</f>
        <v>单位名称：寻甸回族彝族自治县塘子街道办事处初级中学</v>
      </c>
      <c r="B4" s="154"/>
      <c r="D4" s="41"/>
      <c r="E4" s="40"/>
      <c r="F4" s="45" t="s">
        <v>1</v>
      </c>
    </row>
    <row r="5" ht="27" customHeight="1" spans="1:19">
      <c r="A5" s="46" t="s">
        <v>173</v>
      </c>
      <c r="B5" s="46" t="s">
        <v>174</v>
      </c>
      <c r="C5" s="48" t="s">
        <v>175</v>
      </c>
      <c r="D5" s="46"/>
      <c r="E5" s="47"/>
      <c r="F5" s="46" t="s">
        <v>176</v>
      </c>
    </row>
    <row r="6" ht="28.5" customHeight="1" spans="1:19">
      <c r="A6" s="155"/>
      <c r="B6" s="50"/>
      <c r="C6" s="47" t="s">
        <v>57</v>
      </c>
      <c r="D6" s="47" t="s">
        <v>177</v>
      </c>
      <c r="E6" s="47" t="s">
        <v>178</v>
      </c>
      <c r="F6" s="49"/>
    </row>
    <row r="7" ht="17.25" customHeight="1" spans="1:19">
      <c r="A7" s="54" t="s">
        <v>82</v>
      </c>
      <c r="B7" s="54" t="s">
        <v>83</v>
      </c>
      <c r="C7" s="54" t="s">
        <v>84</v>
      </c>
      <c r="D7" s="54" t="s">
        <v>85</v>
      </c>
      <c r="E7" s="54" t="s">
        <v>86</v>
      </c>
      <c r="F7" s="54" t="s">
        <v>87</v>
      </c>
    </row>
    <row r="8" ht="17.25" customHeight="1" spans="1:19">
      <c r="A8" s="79"/>
      <c r="B8" s="79"/>
      <c r="C8" s="79"/>
      <c r="D8" s="79"/>
      <c r="E8" s="79"/>
      <c r="F8" s="79"/>
    </row>
    <row r="9" ht="21" customHeight="1" spans="1:19">
      <c r="A9" s="114" t="s">
        <v>179</v>
      </c>
      <c r="B9" s="115"/>
      <c r="C9" s="115"/>
      <c r="D9" s="114"/>
      <c r="E9" s="114"/>
      <c r="F9" s="114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</sheetData>
  <mergeCells count="7">
    <mergeCell ref="A3:F3"/>
    <mergeCell ref="A4:B4"/>
    <mergeCell ref="C5:E5"/>
    <mergeCell ref="A9:S9"/>
    <mergeCell ref="A5:A6"/>
    <mergeCell ref="B5:B6"/>
    <mergeCell ref="F5:F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</sheetPr>
  <dimension ref="A2:X28"/>
  <sheetViews>
    <sheetView showZeros="0" topLeftCell="F23" workbookViewId="0">
      <selection activeCell="A1" sqref="$A1:$XFD1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2" ht="13.5" customHeight="1" spans="1:24">
      <c r="B2" s="134"/>
      <c r="C2" s="140"/>
      <c r="E2" s="141"/>
      <c r="F2" s="141"/>
      <c r="G2" s="141"/>
      <c r="H2" s="141"/>
      <c r="I2" s="80"/>
      <c r="J2" s="80"/>
      <c r="K2" s="80"/>
      <c r="L2" s="80"/>
      <c r="M2" s="80"/>
      <c r="N2" s="80"/>
      <c r="R2" s="80"/>
      <c r="V2" s="140"/>
      <c r="X2" s="2" t="s">
        <v>180</v>
      </c>
    </row>
    <row r="3" ht="45.75" customHeight="1" spans="1:24">
      <c r="A3" s="63" t="str">
        <f>"2026"&amp;"年部门基本支出预算表"</f>
        <v>2026年部门基本支出预算表</v>
      </c>
      <c r="B3" s="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"/>
      <c r="P3" s="3"/>
      <c r="Q3" s="3"/>
      <c r="R3" s="63"/>
      <c r="S3" s="63"/>
      <c r="T3" s="63"/>
      <c r="U3" s="63"/>
      <c r="V3" s="63"/>
      <c r="W3" s="63"/>
      <c r="X3" s="63"/>
    </row>
    <row r="4" ht="18.75" customHeight="1" spans="1:24">
      <c r="A4" s="4" t="str">
        <f>"单位名称："&amp;"寻甸回族彝族自治县塘子街道办事处初级中学"</f>
        <v>单位名称：寻甸回族彝族自治县塘子街道办事处初级中学</v>
      </c>
      <c r="B4" s="5"/>
      <c r="C4" s="142"/>
      <c r="D4" s="142"/>
      <c r="E4" s="142"/>
      <c r="F4" s="142"/>
      <c r="G4" s="142"/>
      <c r="H4" s="142"/>
      <c r="I4" s="85"/>
      <c r="J4" s="85"/>
      <c r="K4" s="85"/>
      <c r="L4" s="85"/>
      <c r="M4" s="85"/>
      <c r="N4" s="85"/>
      <c r="O4" s="6"/>
      <c r="P4" s="6"/>
      <c r="Q4" s="6"/>
      <c r="R4" s="85"/>
      <c r="V4" s="140"/>
      <c r="X4" s="2" t="s">
        <v>1</v>
      </c>
    </row>
    <row r="5" ht="18" customHeight="1" spans="1:24">
      <c r="A5" s="8" t="s">
        <v>181</v>
      </c>
      <c r="B5" s="8" t="s">
        <v>182</v>
      </c>
      <c r="C5" s="8" t="s">
        <v>183</v>
      </c>
      <c r="D5" s="8" t="s">
        <v>184</v>
      </c>
      <c r="E5" s="8" t="s">
        <v>185</v>
      </c>
      <c r="F5" s="8" t="s">
        <v>186</v>
      </c>
      <c r="G5" s="8" t="s">
        <v>187</v>
      </c>
      <c r="H5" s="8" t="s">
        <v>188</v>
      </c>
      <c r="I5" s="143" t="s">
        <v>189</v>
      </c>
      <c r="J5" s="74" t="s">
        <v>189</v>
      </c>
      <c r="K5" s="74"/>
      <c r="L5" s="74"/>
      <c r="M5" s="74"/>
      <c r="N5" s="74"/>
      <c r="O5" s="11"/>
      <c r="P5" s="11"/>
      <c r="Q5" s="11"/>
      <c r="R5" s="90" t="s">
        <v>61</v>
      </c>
      <c r="S5" s="74" t="s">
        <v>62</v>
      </c>
      <c r="T5" s="74"/>
      <c r="U5" s="74"/>
      <c r="V5" s="74"/>
      <c r="W5" s="74"/>
      <c r="X5" s="75"/>
    </row>
    <row r="6" ht="18" customHeight="1" spans="1:24">
      <c r="A6" s="13"/>
      <c r="B6" s="27"/>
      <c r="C6" s="126"/>
      <c r="D6" s="13"/>
      <c r="E6" s="13"/>
      <c r="F6" s="13"/>
      <c r="G6" s="13"/>
      <c r="H6" s="13"/>
      <c r="I6" s="124" t="s">
        <v>190</v>
      </c>
      <c r="J6" s="143" t="s">
        <v>58</v>
      </c>
      <c r="K6" s="74"/>
      <c r="L6" s="74"/>
      <c r="M6" s="74"/>
      <c r="N6" s="75"/>
      <c r="O6" s="10" t="s">
        <v>191</v>
      </c>
      <c r="P6" s="11"/>
      <c r="Q6" s="12"/>
      <c r="R6" s="8" t="s">
        <v>61</v>
      </c>
      <c r="S6" s="143" t="s">
        <v>62</v>
      </c>
      <c r="T6" s="90" t="s">
        <v>64</v>
      </c>
      <c r="U6" s="74" t="s">
        <v>62</v>
      </c>
      <c r="V6" s="90" t="s">
        <v>66</v>
      </c>
      <c r="W6" s="90" t="s">
        <v>67</v>
      </c>
      <c r="X6" s="144" t="s">
        <v>68</v>
      </c>
    </row>
    <row r="7" ht="19.5" customHeight="1" spans="1:24">
      <c r="A7" s="27"/>
      <c r="B7" s="27"/>
      <c r="C7" s="27"/>
      <c r="D7" s="27"/>
      <c r="E7" s="27"/>
      <c r="F7" s="27"/>
      <c r="G7" s="27"/>
      <c r="H7" s="27"/>
      <c r="I7" s="27"/>
      <c r="J7" s="145" t="s">
        <v>192</v>
      </c>
      <c r="K7" s="8" t="s">
        <v>193</v>
      </c>
      <c r="L7" s="8" t="s">
        <v>194</v>
      </c>
      <c r="M7" s="8" t="s">
        <v>195</v>
      </c>
      <c r="N7" s="8" t="s">
        <v>196</v>
      </c>
      <c r="O7" s="8" t="s">
        <v>58</v>
      </c>
      <c r="P7" s="8" t="s">
        <v>59</v>
      </c>
      <c r="Q7" s="8" t="s">
        <v>60</v>
      </c>
      <c r="R7" s="27"/>
      <c r="S7" s="8" t="s">
        <v>57</v>
      </c>
      <c r="T7" s="8" t="s">
        <v>64</v>
      </c>
      <c r="U7" s="8" t="s">
        <v>197</v>
      </c>
      <c r="V7" s="8" t="s">
        <v>66</v>
      </c>
      <c r="W7" s="8" t="s">
        <v>67</v>
      </c>
      <c r="X7" s="8" t="s">
        <v>68</v>
      </c>
    </row>
    <row r="8" ht="37.5" customHeight="1" spans="1:24">
      <c r="A8" s="146"/>
      <c r="B8" s="18"/>
      <c r="C8" s="146"/>
      <c r="D8" s="146"/>
      <c r="E8" s="146"/>
      <c r="F8" s="146"/>
      <c r="G8" s="146"/>
      <c r="H8" s="146"/>
      <c r="I8" s="146"/>
      <c r="J8" s="147" t="s">
        <v>57</v>
      </c>
      <c r="K8" s="16" t="s">
        <v>198</v>
      </c>
      <c r="L8" s="16" t="s">
        <v>194</v>
      </c>
      <c r="M8" s="16" t="s">
        <v>195</v>
      </c>
      <c r="N8" s="16" t="s">
        <v>196</v>
      </c>
      <c r="O8" s="16" t="s">
        <v>194</v>
      </c>
      <c r="P8" s="16" t="s">
        <v>195</v>
      </c>
      <c r="Q8" s="16" t="s">
        <v>196</v>
      </c>
      <c r="R8" s="16" t="s">
        <v>61</v>
      </c>
      <c r="S8" s="16" t="s">
        <v>57</v>
      </c>
      <c r="T8" s="16" t="s">
        <v>64</v>
      </c>
      <c r="U8" s="16" t="s">
        <v>197</v>
      </c>
      <c r="V8" s="16" t="s">
        <v>66</v>
      </c>
      <c r="W8" s="16" t="s">
        <v>67</v>
      </c>
      <c r="X8" s="16" t="s">
        <v>68</v>
      </c>
    </row>
    <row r="9" customHeight="1" spans="1:24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  <c r="R9" s="28">
        <v>18</v>
      </c>
      <c r="S9" s="28">
        <v>19</v>
      </c>
      <c r="T9" s="28">
        <v>20</v>
      </c>
      <c r="U9" s="28">
        <v>21</v>
      </c>
      <c r="V9" s="28">
        <v>22</v>
      </c>
      <c r="W9" s="28">
        <v>23</v>
      </c>
      <c r="X9" s="28">
        <v>24</v>
      </c>
    </row>
    <row r="10" ht="20.25" customHeight="1" spans="1:24">
      <c r="A10" s="148" t="s">
        <v>199</v>
      </c>
      <c r="B10" s="148" t="s">
        <v>70</v>
      </c>
      <c r="C10" s="148" t="s">
        <v>200</v>
      </c>
      <c r="D10" s="148" t="s">
        <v>201</v>
      </c>
      <c r="E10" s="148" t="s">
        <v>101</v>
      </c>
      <c r="F10" s="148" t="s">
        <v>102</v>
      </c>
      <c r="G10" s="148" t="s">
        <v>202</v>
      </c>
      <c r="H10" s="148" t="s">
        <v>203</v>
      </c>
      <c r="I10" s="79">
        <v>4925856</v>
      </c>
      <c r="J10" s="79">
        <v>4925856</v>
      </c>
      <c r="K10" s="79"/>
      <c r="L10" s="79"/>
      <c r="M10" s="103">
        <v>4925856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199</v>
      </c>
      <c r="B11" s="148" t="s">
        <v>70</v>
      </c>
      <c r="C11" s="148" t="s">
        <v>200</v>
      </c>
      <c r="D11" s="148" t="s">
        <v>201</v>
      </c>
      <c r="E11" s="148" t="s">
        <v>101</v>
      </c>
      <c r="F11" s="148" t="s">
        <v>102</v>
      </c>
      <c r="G11" s="148" t="s">
        <v>204</v>
      </c>
      <c r="H11" s="148" t="s">
        <v>205</v>
      </c>
      <c r="I11" s="79">
        <v>424008</v>
      </c>
      <c r="J11" s="79">
        <v>424008</v>
      </c>
      <c r="K11" s="149"/>
      <c r="L11" s="149"/>
      <c r="M11" s="103">
        <v>424008</v>
      </c>
      <c r="N11" s="14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199</v>
      </c>
      <c r="B12" s="148" t="s">
        <v>70</v>
      </c>
      <c r="C12" s="148" t="s">
        <v>200</v>
      </c>
      <c r="D12" s="148" t="s">
        <v>201</v>
      </c>
      <c r="E12" s="148" t="s">
        <v>101</v>
      </c>
      <c r="F12" s="148" t="s">
        <v>102</v>
      </c>
      <c r="G12" s="148" t="s">
        <v>204</v>
      </c>
      <c r="H12" s="148" t="s">
        <v>205</v>
      </c>
      <c r="I12" s="79">
        <v>426000</v>
      </c>
      <c r="J12" s="79">
        <v>426000</v>
      </c>
      <c r="K12" s="149"/>
      <c r="L12" s="149"/>
      <c r="M12" s="103">
        <v>426000</v>
      </c>
      <c r="N12" s="14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199</v>
      </c>
      <c r="B13" s="148" t="s">
        <v>70</v>
      </c>
      <c r="C13" s="148" t="s">
        <v>200</v>
      </c>
      <c r="D13" s="148" t="s">
        <v>201</v>
      </c>
      <c r="E13" s="148" t="s">
        <v>101</v>
      </c>
      <c r="F13" s="148" t="s">
        <v>102</v>
      </c>
      <c r="G13" s="148" t="s">
        <v>206</v>
      </c>
      <c r="H13" s="148" t="s">
        <v>207</v>
      </c>
      <c r="I13" s="79">
        <v>424688</v>
      </c>
      <c r="J13" s="79">
        <v>424688</v>
      </c>
      <c r="K13" s="149"/>
      <c r="L13" s="149"/>
      <c r="M13" s="103">
        <v>424688</v>
      </c>
      <c r="N13" s="14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199</v>
      </c>
      <c r="B14" s="148" t="s">
        <v>70</v>
      </c>
      <c r="C14" s="148" t="s">
        <v>200</v>
      </c>
      <c r="D14" s="148" t="s">
        <v>201</v>
      </c>
      <c r="E14" s="148" t="s">
        <v>101</v>
      </c>
      <c r="F14" s="148" t="s">
        <v>102</v>
      </c>
      <c r="G14" s="148" t="s">
        <v>206</v>
      </c>
      <c r="H14" s="148" t="s">
        <v>207</v>
      </c>
      <c r="I14" s="79">
        <v>1431000</v>
      </c>
      <c r="J14" s="79">
        <v>1431000</v>
      </c>
      <c r="K14" s="149"/>
      <c r="L14" s="149"/>
      <c r="M14" s="103">
        <v>1431000</v>
      </c>
      <c r="N14" s="14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199</v>
      </c>
      <c r="B15" s="148" t="s">
        <v>70</v>
      </c>
      <c r="C15" s="148" t="s">
        <v>200</v>
      </c>
      <c r="D15" s="148" t="s">
        <v>201</v>
      </c>
      <c r="E15" s="148" t="s">
        <v>101</v>
      </c>
      <c r="F15" s="148" t="s">
        <v>102</v>
      </c>
      <c r="G15" s="148" t="s">
        <v>206</v>
      </c>
      <c r="H15" s="148" t="s">
        <v>207</v>
      </c>
      <c r="I15" s="79">
        <v>2378280</v>
      </c>
      <c r="J15" s="79">
        <v>2378280</v>
      </c>
      <c r="K15" s="149"/>
      <c r="L15" s="149"/>
      <c r="M15" s="103">
        <v>2378280</v>
      </c>
      <c r="N15" s="14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199</v>
      </c>
      <c r="B16" s="148" t="s">
        <v>70</v>
      </c>
      <c r="C16" s="148" t="s">
        <v>208</v>
      </c>
      <c r="D16" s="148" t="s">
        <v>209</v>
      </c>
      <c r="E16" s="148" t="s">
        <v>101</v>
      </c>
      <c r="F16" s="148" t="s">
        <v>102</v>
      </c>
      <c r="G16" s="148" t="s">
        <v>206</v>
      </c>
      <c r="H16" s="148" t="s">
        <v>207</v>
      </c>
      <c r="I16" s="79">
        <v>1278000</v>
      </c>
      <c r="J16" s="79">
        <v>1278000</v>
      </c>
      <c r="K16" s="149"/>
      <c r="L16" s="149"/>
      <c r="M16" s="103">
        <v>1278000</v>
      </c>
      <c r="N16" s="14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199</v>
      </c>
      <c r="B17" s="148" t="s">
        <v>70</v>
      </c>
      <c r="C17" s="148" t="s">
        <v>210</v>
      </c>
      <c r="D17" s="148" t="s">
        <v>211</v>
      </c>
      <c r="E17" s="148" t="s">
        <v>113</v>
      </c>
      <c r="F17" s="148" t="s">
        <v>114</v>
      </c>
      <c r="G17" s="148" t="s">
        <v>212</v>
      </c>
      <c r="H17" s="148" t="s">
        <v>213</v>
      </c>
      <c r="I17" s="79">
        <v>1626565.11</v>
      </c>
      <c r="J17" s="79">
        <v>1626565.11</v>
      </c>
      <c r="K17" s="149"/>
      <c r="L17" s="149"/>
      <c r="M17" s="103">
        <v>1626565.11</v>
      </c>
      <c r="N17" s="14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199</v>
      </c>
      <c r="B18" s="148" t="s">
        <v>70</v>
      </c>
      <c r="C18" s="148" t="s">
        <v>210</v>
      </c>
      <c r="D18" s="148" t="s">
        <v>211</v>
      </c>
      <c r="E18" s="148" t="s">
        <v>115</v>
      </c>
      <c r="F18" s="148" t="s">
        <v>116</v>
      </c>
      <c r="G18" s="148" t="s">
        <v>214</v>
      </c>
      <c r="H18" s="148" t="s">
        <v>215</v>
      </c>
      <c r="I18" s="79">
        <v>560000</v>
      </c>
      <c r="J18" s="79">
        <v>560000</v>
      </c>
      <c r="K18" s="149"/>
      <c r="L18" s="149"/>
      <c r="M18" s="103">
        <v>560000</v>
      </c>
      <c r="N18" s="14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199</v>
      </c>
      <c r="B19" s="148" t="s">
        <v>70</v>
      </c>
      <c r="C19" s="148" t="s">
        <v>210</v>
      </c>
      <c r="D19" s="148" t="s">
        <v>211</v>
      </c>
      <c r="E19" s="148" t="s">
        <v>121</v>
      </c>
      <c r="F19" s="148" t="s">
        <v>122</v>
      </c>
      <c r="G19" s="148" t="s">
        <v>216</v>
      </c>
      <c r="H19" s="148" t="s">
        <v>217</v>
      </c>
      <c r="I19" s="79">
        <v>947393.56</v>
      </c>
      <c r="J19" s="79">
        <v>947393.56</v>
      </c>
      <c r="K19" s="149"/>
      <c r="L19" s="149"/>
      <c r="M19" s="103">
        <v>947393.56</v>
      </c>
      <c r="N19" s="14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199</v>
      </c>
      <c r="B20" s="148" t="s">
        <v>70</v>
      </c>
      <c r="C20" s="148" t="s">
        <v>210</v>
      </c>
      <c r="D20" s="148" t="s">
        <v>211</v>
      </c>
      <c r="E20" s="148" t="s">
        <v>123</v>
      </c>
      <c r="F20" s="148" t="s">
        <v>124</v>
      </c>
      <c r="G20" s="148" t="s">
        <v>218</v>
      </c>
      <c r="H20" s="148" t="s">
        <v>219</v>
      </c>
      <c r="I20" s="79">
        <v>478481.6</v>
      </c>
      <c r="J20" s="79">
        <v>478481.6</v>
      </c>
      <c r="K20" s="149"/>
      <c r="L20" s="149"/>
      <c r="M20" s="103">
        <v>478481.6</v>
      </c>
      <c r="N20" s="14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199</v>
      </c>
      <c r="B21" s="148" t="s">
        <v>70</v>
      </c>
      <c r="C21" s="148" t="s">
        <v>210</v>
      </c>
      <c r="D21" s="148" t="s">
        <v>211</v>
      </c>
      <c r="E21" s="148" t="s">
        <v>101</v>
      </c>
      <c r="F21" s="148" t="s">
        <v>102</v>
      </c>
      <c r="G21" s="148" t="s">
        <v>220</v>
      </c>
      <c r="H21" s="148" t="s">
        <v>221</v>
      </c>
      <c r="I21" s="79">
        <v>27264</v>
      </c>
      <c r="J21" s="79">
        <v>27264</v>
      </c>
      <c r="K21" s="149"/>
      <c r="L21" s="149"/>
      <c r="M21" s="103">
        <v>27264</v>
      </c>
      <c r="N21" s="14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199</v>
      </c>
      <c r="B22" s="148" t="s">
        <v>70</v>
      </c>
      <c r="C22" s="148" t="s">
        <v>210</v>
      </c>
      <c r="D22" s="148" t="s">
        <v>211</v>
      </c>
      <c r="E22" s="148" t="s">
        <v>125</v>
      </c>
      <c r="F22" s="148" t="s">
        <v>126</v>
      </c>
      <c r="G22" s="148" t="s">
        <v>220</v>
      </c>
      <c r="H22" s="148" t="s">
        <v>221</v>
      </c>
      <c r="I22" s="79">
        <v>40664.13</v>
      </c>
      <c r="J22" s="79">
        <v>40664.13</v>
      </c>
      <c r="K22" s="149"/>
      <c r="L22" s="149"/>
      <c r="M22" s="103">
        <v>40664.13</v>
      </c>
      <c r="N22" s="14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199</v>
      </c>
      <c r="B23" s="148" t="s">
        <v>70</v>
      </c>
      <c r="C23" s="148" t="s">
        <v>210</v>
      </c>
      <c r="D23" s="148" t="s">
        <v>211</v>
      </c>
      <c r="E23" s="148" t="s">
        <v>125</v>
      </c>
      <c r="F23" s="148" t="s">
        <v>126</v>
      </c>
      <c r="G23" s="148" t="s">
        <v>220</v>
      </c>
      <c r="H23" s="148" t="s">
        <v>221</v>
      </c>
      <c r="I23" s="79">
        <v>29240.64</v>
      </c>
      <c r="J23" s="79">
        <v>29240.64</v>
      </c>
      <c r="K23" s="149"/>
      <c r="L23" s="149"/>
      <c r="M23" s="103">
        <v>29240.64</v>
      </c>
      <c r="N23" s="14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8" t="s">
        <v>199</v>
      </c>
      <c r="B24" s="148" t="s">
        <v>70</v>
      </c>
      <c r="C24" s="148" t="s">
        <v>222</v>
      </c>
      <c r="D24" s="148" t="s">
        <v>132</v>
      </c>
      <c r="E24" s="148" t="s">
        <v>131</v>
      </c>
      <c r="F24" s="148" t="s">
        <v>132</v>
      </c>
      <c r="G24" s="148" t="s">
        <v>223</v>
      </c>
      <c r="H24" s="148" t="s">
        <v>132</v>
      </c>
      <c r="I24" s="79">
        <v>1219923.84</v>
      </c>
      <c r="J24" s="79">
        <v>1219923.84</v>
      </c>
      <c r="K24" s="149"/>
      <c r="L24" s="149"/>
      <c r="M24" s="103">
        <v>1219923.84</v>
      </c>
      <c r="N24" s="14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8" t="s">
        <v>199</v>
      </c>
      <c r="B25" s="148" t="s">
        <v>70</v>
      </c>
      <c r="C25" s="148" t="s">
        <v>224</v>
      </c>
      <c r="D25" s="148" t="s">
        <v>225</v>
      </c>
      <c r="E25" s="148" t="s">
        <v>101</v>
      </c>
      <c r="F25" s="148" t="s">
        <v>102</v>
      </c>
      <c r="G25" s="148" t="s">
        <v>226</v>
      </c>
      <c r="H25" s="148" t="s">
        <v>225</v>
      </c>
      <c r="I25" s="79">
        <v>164720</v>
      </c>
      <c r="J25" s="79">
        <v>164720</v>
      </c>
      <c r="K25" s="149"/>
      <c r="L25" s="149"/>
      <c r="M25" s="103">
        <v>164720</v>
      </c>
      <c r="N25" s="14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8" t="s">
        <v>199</v>
      </c>
      <c r="B26" s="148" t="s">
        <v>70</v>
      </c>
      <c r="C26" s="148" t="s">
        <v>227</v>
      </c>
      <c r="D26" s="148" t="s">
        <v>228</v>
      </c>
      <c r="E26" s="148" t="s">
        <v>101</v>
      </c>
      <c r="F26" s="148" t="s">
        <v>102</v>
      </c>
      <c r="G26" s="148" t="s">
        <v>229</v>
      </c>
      <c r="H26" s="148" t="s">
        <v>230</v>
      </c>
      <c r="I26" s="79">
        <v>15600</v>
      </c>
      <c r="J26" s="79">
        <v>15600</v>
      </c>
      <c r="K26" s="149"/>
      <c r="L26" s="149"/>
      <c r="M26" s="103">
        <v>15600</v>
      </c>
      <c r="N26" s="14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8" t="s">
        <v>199</v>
      </c>
      <c r="B27" s="148" t="s">
        <v>70</v>
      </c>
      <c r="C27" s="148" t="s">
        <v>231</v>
      </c>
      <c r="D27" s="148" t="s">
        <v>232</v>
      </c>
      <c r="E27" s="148" t="s">
        <v>101</v>
      </c>
      <c r="F27" s="148" t="s">
        <v>102</v>
      </c>
      <c r="G27" s="148" t="s">
        <v>206</v>
      </c>
      <c r="H27" s="148" t="s">
        <v>207</v>
      </c>
      <c r="I27" s="79">
        <v>421964</v>
      </c>
      <c r="J27" s="79">
        <v>421964</v>
      </c>
      <c r="K27" s="149"/>
      <c r="L27" s="149"/>
      <c r="M27" s="103">
        <v>421964</v>
      </c>
      <c r="N27" s="14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17.25" customHeight="1" spans="1:24">
      <c r="A28" s="33" t="s">
        <v>171</v>
      </c>
      <c r="B28" s="34"/>
      <c r="C28" s="150"/>
      <c r="D28" s="150"/>
      <c r="E28" s="150"/>
      <c r="F28" s="150"/>
      <c r="G28" s="150"/>
      <c r="H28" s="151"/>
      <c r="I28" s="79">
        <v>16819648.88</v>
      </c>
      <c r="J28" s="79">
        <v>16819648.88</v>
      </c>
      <c r="K28" s="79"/>
      <c r="L28" s="79"/>
      <c r="M28" s="103">
        <v>16819648.88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</sheetData>
  <mergeCells count="31">
    <mergeCell ref="A3:X3"/>
    <mergeCell ref="A4:H4"/>
    <mergeCell ref="I5:X5"/>
    <mergeCell ref="J6:N6"/>
    <mergeCell ref="O6:Q6"/>
    <mergeCell ref="S6:X6"/>
    <mergeCell ref="A28:H28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</sheetPr>
  <dimension ref="A2:W48"/>
  <sheetViews>
    <sheetView showZeros="0" topLeftCell="A40" workbookViewId="0">
      <selection activeCell="J11" sqref="$A11:$XFD12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2" ht="13.5" customHeight="1" spans="1:23">
      <c r="B2" s="134"/>
      <c r="E2" s="1"/>
      <c r="F2" s="1"/>
      <c r="G2" s="1"/>
      <c r="H2" s="1"/>
      <c r="U2" s="134"/>
      <c r="W2" s="135" t="s">
        <v>233</v>
      </c>
    </row>
    <row r="3" ht="46.5" customHeight="1" spans="1:23">
      <c r="A3" s="3" t="str">
        <f>"2026"&amp;"年部门项目支出预算表"</f>
        <v>2026年部门项目支出预算表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3.5" customHeight="1" spans="1:23">
      <c r="A4" s="4" t="str">
        <f>"单位名称："&amp;"寻甸回族彝族自治县塘子街道办事处初级中学"</f>
        <v>单位名称：寻甸回族彝族自治县塘子街道办事处初级中学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U4" s="134"/>
      <c r="W4" s="109" t="s">
        <v>1</v>
      </c>
    </row>
    <row r="5" ht="21.75" customHeight="1" spans="1:23">
      <c r="A5" s="8" t="s">
        <v>234</v>
      </c>
      <c r="B5" s="9" t="s">
        <v>183</v>
      </c>
      <c r="C5" s="8" t="s">
        <v>184</v>
      </c>
      <c r="D5" s="8" t="s">
        <v>235</v>
      </c>
      <c r="E5" s="9" t="s">
        <v>185</v>
      </c>
      <c r="F5" s="9" t="s">
        <v>186</v>
      </c>
      <c r="G5" s="9" t="s">
        <v>236</v>
      </c>
      <c r="H5" s="9" t="s">
        <v>237</v>
      </c>
      <c r="I5" s="26" t="s">
        <v>55</v>
      </c>
      <c r="J5" s="10" t="s">
        <v>238</v>
      </c>
      <c r="K5" s="11"/>
      <c r="L5" s="11"/>
      <c r="M5" s="12"/>
      <c r="N5" s="10" t="s">
        <v>191</v>
      </c>
      <c r="O5" s="11"/>
      <c r="P5" s="12"/>
      <c r="Q5" s="9" t="s">
        <v>61</v>
      </c>
      <c r="R5" s="10" t="s">
        <v>62</v>
      </c>
      <c r="S5" s="11"/>
      <c r="T5" s="11"/>
      <c r="U5" s="11"/>
      <c r="V5" s="11"/>
      <c r="W5" s="12"/>
    </row>
    <row r="6" ht="21.75" customHeight="1" spans="1:23">
      <c r="A6" s="13"/>
      <c r="B6" s="27"/>
      <c r="C6" s="13"/>
      <c r="D6" s="13"/>
      <c r="E6" s="14"/>
      <c r="F6" s="14"/>
      <c r="G6" s="14"/>
      <c r="H6" s="14"/>
      <c r="I6" s="27"/>
      <c r="J6" s="136" t="s">
        <v>58</v>
      </c>
      <c r="K6" s="137"/>
      <c r="L6" s="9" t="s">
        <v>59</v>
      </c>
      <c r="M6" s="9" t="s">
        <v>60</v>
      </c>
      <c r="N6" s="9" t="s">
        <v>58</v>
      </c>
      <c r="O6" s="9" t="s">
        <v>59</v>
      </c>
      <c r="P6" s="9" t="s">
        <v>60</v>
      </c>
      <c r="Q6" s="14"/>
      <c r="R6" s="9" t="s">
        <v>57</v>
      </c>
      <c r="S6" s="9" t="s">
        <v>64</v>
      </c>
      <c r="T6" s="9" t="s">
        <v>197</v>
      </c>
      <c r="U6" s="9" t="s">
        <v>66</v>
      </c>
      <c r="V6" s="9" t="s">
        <v>67</v>
      </c>
      <c r="W6" s="9" t="s">
        <v>68</v>
      </c>
    </row>
    <row r="7" ht="21" customHeight="1" spans="1:23">
      <c r="A7" s="27"/>
      <c r="B7" s="27"/>
      <c r="C7" s="27"/>
      <c r="D7" s="27"/>
      <c r="E7" s="27"/>
      <c r="F7" s="27"/>
      <c r="G7" s="27"/>
      <c r="H7" s="27"/>
      <c r="I7" s="27"/>
      <c r="J7" s="138" t="s">
        <v>57</v>
      </c>
      <c r="K7" s="139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ht="39.75" customHeight="1" spans="1:23">
      <c r="A8" s="16"/>
      <c r="B8" s="18"/>
      <c r="C8" s="16"/>
      <c r="D8" s="16"/>
      <c r="E8" s="17"/>
      <c r="F8" s="17"/>
      <c r="G8" s="17"/>
      <c r="H8" s="17"/>
      <c r="I8" s="18"/>
      <c r="J8" s="64" t="s">
        <v>57</v>
      </c>
      <c r="K8" s="64" t="s">
        <v>239</v>
      </c>
      <c r="L8" s="17"/>
      <c r="M8" s="17"/>
      <c r="N8" s="17"/>
      <c r="O8" s="17"/>
      <c r="P8" s="17"/>
      <c r="Q8" s="17"/>
      <c r="R8" s="17"/>
      <c r="S8" s="17"/>
      <c r="T8" s="17"/>
      <c r="U8" s="18"/>
      <c r="V8" s="17"/>
      <c r="W8" s="17"/>
    </row>
    <row r="9" ht="15" customHeight="1" spans="1:23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  <c r="R9" s="28">
        <v>18</v>
      </c>
      <c r="S9" s="28">
        <v>19</v>
      </c>
      <c r="T9" s="28">
        <v>20</v>
      </c>
      <c r="U9" s="19">
        <v>21</v>
      </c>
      <c r="V9" s="28">
        <v>22</v>
      </c>
      <c r="W9" s="19">
        <v>23</v>
      </c>
    </row>
    <row r="10" ht="21.75" customHeight="1" spans="1:23">
      <c r="A10" s="66" t="s">
        <v>240</v>
      </c>
      <c r="B10" s="66" t="s">
        <v>241</v>
      </c>
      <c r="C10" s="66" t="s">
        <v>242</v>
      </c>
      <c r="D10" s="66" t="s">
        <v>70</v>
      </c>
      <c r="E10" s="66" t="s">
        <v>103</v>
      </c>
      <c r="F10" s="66" t="s">
        <v>104</v>
      </c>
      <c r="G10" s="66" t="s">
        <v>243</v>
      </c>
      <c r="H10" s="66" t="s">
        <v>244</v>
      </c>
      <c r="I10" s="79">
        <v>48366</v>
      </c>
      <c r="J10" s="79"/>
      <c r="K10" s="103"/>
      <c r="L10" s="79"/>
      <c r="M10" s="79"/>
      <c r="N10" s="79">
        <v>48366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245</v>
      </c>
      <c r="B11" s="66" t="s">
        <v>246</v>
      </c>
      <c r="C11" s="66" t="s">
        <v>247</v>
      </c>
      <c r="D11" s="66" t="s">
        <v>70</v>
      </c>
      <c r="E11" s="66" t="s">
        <v>101</v>
      </c>
      <c r="F11" s="66" t="s">
        <v>102</v>
      </c>
      <c r="G11" s="66" t="s">
        <v>248</v>
      </c>
      <c r="H11" s="66" t="s">
        <v>249</v>
      </c>
      <c r="I11" s="79">
        <v>293358.64</v>
      </c>
      <c r="J11" s="79"/>
      <c r="K11" s="103"/>
      <c r="L11" s="79"/>
      <c r="M11" s="79"/>
      <c r="N11" s="79">
        <v>293358.64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245</v>
      </c>
      <c r="B12" s="66" t="s">
        <v>250</v>
      </c>
      <c r="C12" s="66" t="s">
        <v>251</v>
      </c>
      <c r="D12" s="66" t="s">
        <v>70</v>
      </c>
      <c r="E12" s="66" t="s">
        <v>101</v>
      </c>
      <c r="F12" s="66" t="s">
        <v>102</v>
      </c>
      <c r="G12" s="66" t="s">
        <v>229</v>
      </c>
      <c r="H12" s="66" t="s">
        <v>230</v>
      </c>
      <c r="I12" s="79">
        <v>20449.08</v>
      </c>
      <c r="J12" s="79"/>
      <c r="K12" s="103"/>
      <c r="L12" s="79"/>
      <c r="M12" s="79"/>
      <c r="N12" s="79">
        <v>20449.08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245</v>
      </c>
      <c r="B13" s="66" t="s">
        <v>250</v>
      </c>
      <c r="C13" s="66" t="s">
        <v>251</v>
      </c>
      <c r="D13" s="66" t="s">
        <v>70</v>
      </c>
      <c r="E13" s="66" t="s">
        <v>101</v>
      </c>
      <c r="F13" s="66" t="s">
        <v>102</v>
      </c>
      <c r="G13" s="66" t="s">
        <v>229</v>
      </c>
      <c r="H13" s="66" t="s">
        <v>230</v>
      </c>
      <c r="I13" s="79">
        <v>39439.4</v>
      </c>
      <c r="J13" s="79"/>
      <c r="K13" s="103"/>
      <c r="L13" s="79"/>
      <c r="M13" s="79"/>
      <c r="N13" s="79">
        <v>39439.4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6" t="s">
        <v>245</v>
      </c>
      <c r="B14" s="66" t="s">
        <v>250</v>
      </c>
      <c r="C14" s="66" t="s">
        <v>251</v>
      </c>
      <c r="D14" s="66" t="s">
        <v>70</v>
      </c>
      <c r="E14" s="66" t="s">
        <v>101</v>
      </c>
      <c r="F14" s="66" t="s">
        <v>102</v>
      </c>
      <c r="G14" s="66" t="s">
        <v>252</v>
      </c>
      <c r="H14" s="66" t="s">
        <v>253</v>
      </c>
      <c r="I14" s="79">
        <v>26420.8</v>
      </c>
      <c r="J14" s="79"/>
      <c r="K14" s="103"/>
      <c r="L14" s="79"/>
      <c r="M14" s="79"/>
      <c r="N14" s="79">
        <v>26420.8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6" t="s">
        <v>245</v>
      </c>
      <c r="B15" s="66" t="s">
        <v>250</v>
      </c>
      <c r="C15" s="66" t="s">
        <v>251</v>
      </c>
      <c r="D15" s="66" t="s">
        <v>70</v>
      </c>
      <c r="E15" s="66" t="s">
        <v>101</v>
      </c>
      <c r="F15" s="66" t="s">
        <v>102</v>
      </c>
      <c r="G15" s="66" t="s">
        <v>254</v>
      </c>
      <c r="H15" s="66" t="s">
        <v>255</v>
      </c>
      <c r="I15" s="79">
        <v>26253.21</v>
      </c>
      <c r="J15" s="79"/>
      <c r="K15" s="103"/>
      <c r="L15" s="79"/>
      <c r="M15" s="79"/>
      <c r="N15" s="79">
        <v>26253.21</v>
      </c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6" t="s">
        <v>245</v>
      </c>
      <c r="B16" s="66" t="s">
        <v>250</v>
      </c>
      <c r="C16" s="66" t="s">
        <v>251</v>
      </c>
      <c r="D16" s="66" t="s">
        <v>70</v>
      </c>
      <c r="E16" s="66" t="s">
        <v>101</v>
      </c>
      <c r="F16" s="66" t="s">
        <v>102</v>
      </c>
      <c r="G16" s="66" t="s">
        <v>256</v>
      </c>
      <c r="H16" s="66" t="s">
        <v>257</v>
      </c>
      <c r="I16" s="79">
        <v>2220</v>
      </c>
      <c r="J16" s="79"/>
      <c r="K16" s="103"/>
      <c r="L16" s="79"/>
      <c r="M16" s="79"/>
      <c r="N16" s="79">
        <v>2220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6" t="s">
        <v>245</v>
      </c>
      <c r="B17" s="66" t="s">
        <v>250</v>
      </c>
      <c r="C17" s="66" t="s">
        <v>251</v>
      </c>
      <c r="D17" s="66" t="s">
        <v>70</v>
      </c>
      <c r="E17" s="66" t="s">
        <v>101</v>
      </c>
      <c r="F17" s="66" t="s">
        <v>102</v>
      </c>
      <c r="G17" s="66" t="s">
        <v>258</v>
      </c>
      <c r="H17" s="66" t="s">
        <v>259</v>
      </c>
      <c r="I17" s="79">
        <v>79550.92</v>
      </c>
      <c r="J17" s="79"/>
      <c r="K17" s="103"/>
      <c r="L17" s="79"/>
      <c r="M17" s="79"/>
      <c r="N17" s="79">
        <v>79550.92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6" t="s">
        <v>245</v>
      </c>
      <c r="B18" s="66" t="s">
        <v>250</v>
      </c>
      <c r="C18" s="66" t="s">
        <v>251</v>
      </c>
      <c r="D18" s="66" t="s">
        <v>70</v>
      </c>
      <c r="E18" s="66" t="s">
        <v>101</v>
      </c>
      <c r="F18" s="66" t="s">
        <v>102</v>
      </c>
      <c r="G18" s="66" t="s">
        <v>260</v>
      </c>
      <c r="H18" s="66" t="s">
        <v>261</v>
      </c>
      <c r="I18" s="79">
        <v>7426</v>
      </c>
      <c r="J18" s="79"/>
      <c r="K18" s="103"/>
      <c r="L18" s="79"/>
      <c r="M18" s="79"/>
      <c r="N18" s="79">
        <v>7426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6" t="s">
        <v>245</v>
      </c>
      <c r="B19" s="66" t="s">
        <v>250</v>
      </c>
      <c r="C19" s="66" t="s">
        <v>251</v>
      </c>
      <c r="D19" s="66" t="s">
        <v>70</v>
      </c>
      <c r="E19" s="66" t="s">
        <v>101</v>
      </c>
      <c r="F19" s="66" t="s">
        <v>102</v>
      </c>
      <c r="G19" s="66" t="s">
        <v>262</v>
      </c>
      <c r="H19" s="66" t="s">
        <v>263</v>
      </c>
      <c r="I19" s="79">
        <v>33832.6</v>
      </c>
      <c r="J19" s="79"/>
      <c r="K19" s="103"/>
      <c r="L19" s="79"/>
      <c r="M19" s="79"/>
      <c r="N19" s="79">
        <v>33832.6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6" t="s">
        <v>245</v>
      </c>
      <c r="B20" s="66" t="s">
        <v>250</v>
      </c>
      <c r="C20" s="66" t="s">
        <v>251</v>
      </c>
      <c r="D20" s="66" t="s">
        <v>70</v>
      </c>
      <c r="E20" s="66" t="s">
        <v>101</v>
      </c>
      <c r="F20" s="66" t="s">
        <v>102</v>
      </c>
      <c r="G20" s="66" t="s">
        <v>264</v>
      </c>
      <c r="H20" s="66" t="s">
        <v>265</v>
      </c>
      <c r="I20" s="79">
        <v>60000</v>
      </c>
      <c r="J20" s="79"/>
      <c r="K20" s="103"/>
      <c r="L20" s="79"/>
      <c r="M20" s="79"/>
      <c r="N20" s="79">
        <v>60000</v>
      </c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6" t="s">
        <v>245</v>
      </c>
      <c r="B21" s="66" t="s">
        <v>250</v>
      </c>
      <c r="C21" s="66" t="s">
        <v>251</v>
      </c>
      <c r="D21" s="66" t="s">
        <v>70</v>
      </c>
      <c r="E21" s="66" t="s">
        <v>101</v>
      </c>
      <c r="F21" s="66" t="s">
        <v>102</v>
      </c>
      <c r="G21" s="66" t="s">
        <v>266</v>
      </c>
      <c r="H21" s="66" t="s">
        <v>267</v>
      </c>
      <c r="I21" s="79">
        <v>29100</v>
      </c>
      <c r="J21" s="79"/>
      <c r="K21" s="103"/>
      <c r="L21" s="79"/>
      <c r="M21" s="79"/>
      <c r="N21" s="79">
        <v>29100</v>
      </c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6" t="s">
        <v>245</v>
      </c>
      <c r="B22" s="66" t="s">
        <v>250</v>
      </c>
      <c r="C22" s="66" t="s">
        <v>251</v>
      </c>
      <c r="D22" s="66" t="s">
        <v>70</v>
      </c>
      <c r="E22" s="66" t="s">
        <v>101</v>
      </c>
      <c r="F22" s="66" t="s">
        <v>102</v>
      </c>
      <c r="G22" s="66" t="s">
        <v>266</v>
      </c>
      <c r="H22" s="66" t="s">
        <v>267</v>
      </c>
      <c r="I22" s="79">
        <v>95900</v>
      </c>
      <c r="J22" s="79"/>
      <c r="K22" s="103"/>
      <c r="L22" s="79"/>
      <c r="M22" s="79"/>
      <c r="N22" s="79">
        <v>95900</v>
      </c>
      <c r="O22" s="79"/>
      <c r="P22" s="79"/>
      <c r="Q22" s="79"/>
      <c r="R22" s="79"/>
      <c r="S22" s="79"/>
      <c r="T22" s="79"/>
      <c r="U22" s="79"/>
      <c r="V22" s="79"/>
      <c r="W22" s="79"/>
    </row>
    <row r="23" ht="21.75" customHeight="1" spans="1:23">
      <c r="A23" s="66" t="s">
        <v>245</v>
      </c>
      <c r="B23" s="66" t="s">
        <v>268</v>
      </c>
      <c r="C23" s="66" t="s">
        <v>269</v>
      </c>
      <c r="D23" s="66" t="s">
        <v>70</v>
      </c>
      <c r="E23" s="66" t="s">
        <v>107</v>
      </c>
      <c r="F23" s="66" t="s">
        <v>108</v>
      </c>
      <c r="G23" s="66" t="s">
        <v>229</v>
      </c>
      <c r="H23" s="66" t="s">
        <v>230</v>
      </c>
      <c r="I23" s="79">
        <v>11100.5</v>
      </c>
      <c r="J23" s="79"/>
      <c r="K23" s="103"/>
      <c r="L23" s="79"/>
      <c r="M23" s="79"/>
      <c r="N23" s="79">
        <v>11100.5</v>
      </c>
      <c r="O23" s="79"/>
      <c r="P23" s="79"/>
      <c r="Q23" s="79"/>
      <c r="R23" s="79"/>
      <c r="S23" s="79"/>
      <c r="T23" s="79"/>
      <c r="U23" s="79"/>
      <c r="V23" s="79"/>
      <c r="W23" s="79"/>
    </row>
    <row r="24" ht="21.75" customHeight="1" spans="1:23">
      <c r="A24" s="66" t="s">
        <v>245</v>
      </c>
      <c r="B24" s="66" t="s">
        <v>268</v>
      </c>
      <c r="C24" s="66" t="s">
        <v>269</v>
      </c>
      <c r="D24" s="66" t="s">
        <v>70</v>
      </c>
      <c r="E24" s="66" t="s">
        <v>107</v>
      </c>
      <c r="F24" s="66" t="s">
        <v>108</v>
      </c>
      <c r="G24" s="66" t="s">
        <v>262</v>
      </c>
      <c r="H24" s="66" t="s">
        <v>263</v>
      </c>
      <c r="I24" s="79">
        <v>3048</v>
      </c>
      <c r="J24" s="79"/>
      <c r="K24" s="103"/>
      <c r="L24" s="79"/>
      <c r="M24" s="79"/>
      <c r="N24" s="79">
        <v>3048</v>
      </c>
      <c r="O24" s="79"/>
      <c r="P24" s="79"/>
      <c r="Q24" s="79"/>
      <c r="R24" s="79"/>
      <c r="S24" s="79"/>
      <c r="T24" s="79"/>
      <c r="U24" s="79"/>
      <c r="V24" s="79"/>
      <c r="W24" s="79"/>
    </row>
    <row r="25" ht="21.75" customHeight="1" spans="1:23">
      <c r="A25" s="66" t="s">
        <v>245</v>
      </c>
      <c r="B25" s="66" t="s">
        <v>270</v>
      </c>
      <c r="C25" s="66" t="s">
        <v>271</v>
      </c>
      <c r="D25" s="66" t="s">
        <v>70</v>
      </c>
      <c r="E25" s="66" t="s">
        <v>101</v>
      </c>
      <c r="F25" s="66" t="s">
        <v>102</v>
      </c>
      <c r="G25" s="66" t="s">
        <v>248</v>
      </c>
      <c r="H25" s="66" t="s">
        <v>249</v>
      </c>
      <c r="I25" s="79">
        <v>106560</v>
      </c>
      <c r="J25" s="79"/>
      <c r="K25" s="103"/>
      <c r="L25" s="79"/>
      <c r="M25" s="79"/>
      <c r="N25" s="79">
        <v>106560</v>
      </c>
      <c r="O25" s="79"/>
      <c r="P25" s="79"/>
      <c r="Q25" s="79"/>
      <c r="R25" s="79"/>
      <c r="S25" s="79"/>
      <c r="T25" s="79"/>
      <c r="U25" s="79"/>
      <c r="V25" s="79"/>
      <c r="W25" s="79"/>
    </row>
    <row r="26" ht="21.75" customHeight="1" spans="1:23">
      <c r="A26" s="66" t="s">
        <v>245</v>
      </c>
      <c r="B26" s="66" t="s">
        <v>272</v>
      </c>
      <c r="C26" s="66" t="s">
        <v>273</v>
      </c>
      <c r="D26" s="66" t="s">
        <v>70</v>
      </c>
      <c r="E26" s="66" t="s">
        <v>107</v>
      </c>
      <c r="F26" s="66" t="s">
        <v>108</v>
      </c>
      <c r="G26" s="66" t="s">
        <v>229</v>
      </c>
      <c r="H26" s="66" t="s">
        <v>230</v>
      </c>
      <c r="I26" s="79">
        <v>1200</v>
      </c>
      <c r="J26" s="79"/>
      <c r="K26" s="103"/>
      <c r="L26" s="79"/>
      <c r="M26" s="79"/>
      <c r="N26" s="79">
        <v>1200</v>
      </c>
      <c r="O26" s="79"/>
      <c r="P26" s="79"/>
      <c r="Q26" s="79"/>
      <c r="R26" s="79"/>
      <c r="S26" s="79"/>
      <c r="T26" s="79"/>
      <c r="U26" s="79"/>
      <c r="V26" s="79"/>
      <c r="W26" s="79"/>
    </row>
    <row r="27" ht="21.75" customHeight="1" spans="1:23">
      <c r="A27" s="66" t="s">
        <v>245</v>
      </c>
      <c r="B27" s="66" t="s">
        <v>274</v>
      </c>
      <c r="C27" s="66" t="s">
        <v>275</v>
      </c>
      <c r="D27" s="66" t="s">
        <v>70</v>
      </c>
      <c r="E27" s="66" t="s">
        <v>101</v>
      </c>
      <c r="F27" s="66" t="s">
        <v>102</v>
      </c>
      <c r="G27" s="66" t="s">
        <v>256</v>
      </c>
      <c r="H27" s="66" t="s">
        <v>257</v>
      </c>
      <c r="I27" s="79">
        <v>6250</v>
      </c>
      <c r="J27" s="79"/>
      <c r="K27" s="103"/>
      <c r="L27" s="79"/>
      <c r="M27" s="79"/>
      <c r="N27" s="79">
        <v>6250</v>
      </c>
      <c r="O27" s="79"/>
      <c r="P27" s="79"/>
      <c r="Q27" s="79"/>
      <c r="R27" s="79"/>
      <c r="S27" s="79"/>
      <c r="T27" s="79"/>
      <c r="U27" s="79"/>
      <c r="V27" s="79"/>
      <c r="W27" s="79"/>
    </row>
    <row r="28" ht="21.75" customHeight="1" spans="1:23">
      <c r="A28" s="66" t="s">
        <v>245</v>
      </c>
      <c r="B28" s="66" t="s">
        <v>274</v>
      </c>
      <c r="C28" s="66" t="s">
        <v>275</v>
      </c>
      <c r="D28" s="66" t="s">
        <v>70</v>
      </c>
      <c r="E28" s="66" t="s">
        <v>101</v>
      </c>
      <c r="F28" s="66" t="s">
        <v>102</v>
      </c>
      <c r="G28" s="66" t="s">
        <v>258</v>
      </c>
      <c r="H28" s="66" t="s">
        <v>259</v>
      </c>
      <c r="I28" s="79">
        <v>10000</v>
      </c>
      <c r="J28" s="79"/>
      <c r="K28" s="103"/>
      <c r="L28" s="79"/>
      <c r="M28" s="79"/>
      <c r="N28" s="79">
        <v>10000</v>
      </c>
      <c r="O28" s="79"/>
      <c r="P28" s="79"/>
      <c r="Q28" s="79"/>
      <c r="R28" s="79"/>
      <c r="S28" s="79"/>
      <c r="T28" s="79"/>
      <c r="U28" s="79"/>
      <c r="V28" s="79"/>
      <c r="W28" s="79"/>
    </row>
    <row r="29" ht="21.75" customHeight="1" spans="1:23">
      <c r="A29" s="66" t="s">
        <v>245</v>
      </c>
      <c r="B29" s="66" t="s">
        <v>274</v>
      </c>
      <c r="C29" s="66" t="s">
        <v>275</v>
      </c>
      <c r="D29" s="66" t="s">
        <v>70</v>
      </c>
      <c r="E29" s="66" t="s">
        <v>101</v>
      </c>
      <c r="F29" s="66" t="s">
        <v>102</v>
      </c>
      <c r="G29" s="66" t="s">
        <v>262</v>
      </c>
      <c r="H29" s="66" t="s">
        <v>263</v>
      </c>
      <c r="I29" s="79">
        <v>8629</v>
      </c>
      <c r="J29" s="79"/>
      <c r="K29" s="103"/>
      <c r="L29" s="79"/>
      <c r="M29" s="79"/>
      <c r="N29" s="79">
        <v>8629</v>
      </c>
      <c r="O29" s="79"/>
      <c r="P29" s="79"/>
      <c r="Q29" s="79"/>
      <c r="R29" s="79"/>
      <c r="S29" s="79"/>
      <c r="T29" s="79"/>
      <c r="U29" s="79"/>
      <c r="V29" s="79"/>
      <c r="W29" s="79"/>
    </row>
    <row r="30" ht="21.75" customHeight="1" spans="1:23">
      <c r="A30" s="66" t="s">
        <v>245</v>
      </c>
      <c r="B30" s="66" t="s">
        <v>276</v>
      </c>
      <c r="C30" s="66" t="s">
        <v>277</v>
      </c>
      <c r="D30" s="66" t="s">
        <v>70</v>
      </c>
      <c r="E30" s="66" t="s">
        <v>101</v>
      </c>
      <c r="F30" s="66" t="s">
        <v>102</v>
      </c>
      <c r="G30" s="66" t="s">
        <v>229</v>
      </c>
      <c r="H30" s="66" t="s">
        <v>230</v>
      </c>
      <c r="I30" s="79">
        <v>57547.5</v>
      </c>
      <c r="J30" s="79"/>
      <c r="K30" s="103"/>
      <c r="L30" s="79"/>
      <c r="M30" s="79"/>
      <c r="N30" s="79">
        <v>57547.5</v>
      </c>
      <c r="O30" s="79"/>
      <c r="P30" s="79"/>
      <c r="Q30" s="79"/>
      <c r="R30" s="79"/>
      <c r="S30" s="79"/>
      <c r="T30" s="79"/>
      <c r="U30" s="79"/>
      <c r="V30" s="79"/>
      <c r="W30" s="79"/>
    </row>
    <row r="31" ht="21.75" customHeight="1" spans="1:23">
      <c r="A31" s="66" t="s">
        <v>245</v>
      </c>
      <c r="B31" s="66" t="s">
        <v>276</v>
      </c>
      <c r="C31" s="66" t="s">
        <v>277</v>
      </c>
      <c r="D31" s="66" t="s">
        <v>70</v>
      </c>
      <c r="E31" s="66" t="s">
        <v>101</v>
      </c>
      <c r="F31" s="66" t="s">
        <v>102</v>
      </c>
      <c r="G31" s="66" t="s">
        <v>256</v>
      </c>
      <c r="H31" s="66" t="s">
        <v>257</v>
      </c>
      <c r="I31" s="79">
        <v>10000</v>
      </c>
      <c r="J31" s="79"/>
      <c r="K31" s="103"/>
      <c r="L31" s="79"/>
      <c r="M31" s="79"/>
      <c r="N31" s="79">
        <v>10000</v>
      </c>
      <c r="O31" s="79"/>
      <c r="P31" s="79"/>
      <c r="Q31" s="79"/>
      <c r="R31" s="79"/>
      <c r="S31" s="79"/>
      <c r="T31" s="79"/>
      <c r="U31" s="79"/>
      <c r="V31" s="79"/>
      <c r="W31" s="79"/>
    </row>
    <row r="32" ht="21.75" customHeight="1" spans="1:23">
      <c r="A32" s="66" t="s">
        <v>245</v>
      </c>
      <c r="B32" s="66" t="s">
        <v>276</v>
      </c>
      <c r="C32" s="66" t="s">
        <v>277</v>
      </c>
      <c r="D32" s="66" t="s">
        <v>70</v>
      </c>
      <c r="E32" s="66" t="s">
        <v>101</v>
      </c>
      <c r="F32" s="66" t="s">
        <v>102</v>
      </c>
      <c r="G32" s="66" t="s">
        <v>258</v>
      </c>
      <c r="H32" s="66" t="s">
        <v>259</v>
      </c>
      <c r="I32" s="79">
        <v>10000</v>
      </c>
      <c r="J32" s="79"/>
      <c r="K32" s="103"/>
      <c r="L32" s="79"/>
      <c r="M32" s="79"/>
      <c r="N32" s="79">
        <v>10000</v>
      </c>
      <c r="O32" s="79"/>
      <c r="P32" s="79"/>
      <c r="Q32" s="79"/>
      <c r="R32" s="79"/>
      <c r="S32" s="79"/>
      <c r="T32" s="79"/>
      <c r="U32" s="79"/>
      <c r="V32" s="79"/>
      <c r="W32" s="79"/>
    </row>
    <row r="33" ht="21.75" customHeight="1" spans="1:23">
      <c r="A33" s="66" t="s">
        <v>245</v>
      </c>
      <c r="B33" s="66" t="s">
        <v>278</v>
      </c>
      <c r="C33" s="66" t="s">
        <v>279</v>
      </c>
      <c r="D33" s="66" t="s">
        <v>70</v>
      </c>
      <c r="E33" s="66" t="s">
        <v>107</v>
      </c>
      <c r="F33" s="66" t="s">
        <v>108</v>
      </c>
      <c r="G33" s="66" t="s">
        <v>229</v>
      </c>
      <c r="H33" s="66" t="s">
        <v>230</v>
      </c>
      <c r="I33" s="79">
        <v>4320</v>
      </c>
      <c r="J33" s="79"/>
      <c r="K33" s="103"/>
      <c r="L33" s="79"/>
      <c r="M33" s="79"/>
      <c r="N33" s="79">
        <v>4320</v>
      </c>
      <c r="O33" s="79"/>
      <c r="P33" s="79"/>
      <c r="Q33" s="79"/>
      <c r="R33" s="79"/>
      <c r="S33" s="79"/>
      <c r="T33" s="79"/>
      <c r="U33" s="79"/>
      <c r="V33" s="79"/>
      <c r="W33" s="79"/>
    </row>
    <row r="34" ht="21.75" customHeight="1" spans="1:23">
      <c r="A34" s="66" t="s">
        <v>245</v>
      </c>
      <c r="B34" s="66" t="s">
        <v>280</v>
      </c>
      <c r="C34" s="66" t="s">
        <v>281</v>
      </c>
      <c r="D34" s="66" t="s">
        <v>70</v>
      </c>
      <c r="E34" s="66" t="s">
        <v>101</v>
      </c>
      <c r="F34" s="66" t="s">
        <v>102</v>
      </c>
      <c r="G34" s="66" t="s">
        <v>248</v>
      </c>
      <c r="H34" s="66" t="s">
        <v>249</v>
      </c>
      <c r="I34" s="79">
        <v>116870</v>
      </c>
      <c r="J34" s="79"/>
      <c r="K34" s="103"/>
      <c r="L34" s="79"/>
      <c r="M34" s="79"/>
      <c r="N34" s="79">
        <v>116870</v>
      </c>
      <c r="O34" s="79"/>
      <c r="P34" s="79"/>
      <c r="Q34" s="79"/>
      <c r="R34" s="79"/>
      <c r="S34" s="79"/>
      <c r="T34" s="79"/>
      <c r="U34" s="79"/>
      <c r="V34" s="79"/>
      <c r="W34" s="79"/>
    </row>
    <row r="35" ht="21.75" customHeight="1" spans="1:23">
      <c r="A35" s="66" t="s">
        <v>245</v>
      </c>
      <c r="B35" s="66" t="s">
        <v>282</v>
      </c>
      <c r="C35" s="66" t="s">
        <v>283</v>
      </c>
      <c r="D35" s="66" t="s">
        <v>70</v>
      </c>
      <c r="E35" s="66" t="s">
        <v>107</v>
      </c>
      <c r="F35" s="66" t="s">
        <v>108</v>
      </c>
      <c r="G35" s="66" t="s">
        <v>229</v>
      </c>
      <c r="H35" s="66" t="s">
        <v>230</v>
      </c>
      <c r="I35" s="79">
        <v>80</v>
      </c>
      <c r="J35" s="79"/>
      <c r="K35" s="103"/>
      <c r="L35" s="79"/>
      <c r="M35" s="79"/>
      <c r="N35" s="79">
        <v>80</v>
      </c>
      <c r="O35" s="79"/>
      <c r="P35" s="79"/>
      <c r="Q35" s="79"/>
      <c r="R35" s="79"/>
      <c r="S35" s="79"/>
      <c r="T35" s="79"/>
      <c r="U35" s="79"/>
      <c r="V35" s="79"/>
      <c r="W35" s="79"/>
    </row>
    <row r="36" ht="21.75" customHeight="1" spans="1:23">
      <c r="A36" s="66" t="s">
        <v>245</v>
      </c>
      <c r="B36" s="66" t="s">
        <v>284</v>
      </c>
      <c r="C36" s="66" t="s">
        <v>285</v>
      </c>
      <c r="D36" s="66" t="s">
        <v>70</v>
      </c>
      <c r="E36" s="66" t="s">
        <v>101</v>
      </c>
      <c r="F36" s="66" t="s">
        <v>102</v>
      </c>
      <c r="G36" s="66" t="s">
        <v>229</v>
      </c>
      <c r="H36" s="66" t="s">
        <v>230</v>
      </c>
      <c r="I36" s="79">
        <v>2067.4</v>
      </c>
      <c r="J36" s="79"/>
      <c r="K36" s="103"/>
      <c r="L36" s="79"/>
      <c r="M36" s="79"/>
      <c r="N36" s="79">
        <v>2067.4</v>
      </c>
      <c r="O36" s="79"/>
      <c r="P36" s="79"/>
      <c r="Q36" s="79"/>
      <c r="R36" s="79"/>
      <c r="S36" s="79"/>
      <c r="T36" s="79"/>
      <c r="U36" s="79"/>
      <c r="V36" s="79"/>
      <c r="W36" s="79"/>
    </row>
    <row r="37" ht="21.75" customHeight="1" spans="1:23">
      <c r="A37" s="66" t="s">
        <v>245</v>
      </c>
      <c r="B37" s="66" t="s">
        <v>284</v>
      </c>
      <c r="C37" s="66" t="s">
        <v>285</v>
      </c>
      <c r="D37" s="66" t="s">
        <v>70</v>
      </c>
      <c r="E37" s="66" t="s">
        <v>101</v>
      </c>
      <c r="F37" s="66" t="s">
        <v>102</v>
      </c>
      <c r="G37" s="66" t="s">
        <v>262</v>
      </c>
      <c r="H37" s="66" t="s">
        <v>263</v>
      </c>
      <c r="I37" s="79">
        <v>230</v>
      </c>
      <c r="J37" s="79"/>
      <c r="K37" s="103"/>
      <c r="L37" s="79"/>
      <c r="M37" s="79"/>
      <c r="N37" s="79">
        <v>230</v>
      </c>
      <c r="O37" s="79"/>
      <c r="P37" s="79"/>
      <c r="Q37" s="79"/>
      <c r="R37" s="79"/>
      <c r="S37" s="79"/>
      <c r="T37" s="79"/>
      <c r="U37" s="79"/>
      <c r="V37" s="79"/>
      <c r="W37" s="79"/>
    </row>
    <row r="38" ht="21.75" customHeight="1" spans="1:23">
      <c r="A38" s="66" t="s">
        <v>245</v>
      </c>
      <c r="B38" s="66" t="s">
        <v>286</v>
      </c>
      <c r="C38" s="66" t="s">
        <v>287</v>
      </c>
      <c r="D38" s="66" t="s">
        <v>70</v>
      </c>
      <c r="E38" s="66" t="s">
        <v>101</v>
      </c>
      <c r="F38" s="66" t="s">
        <v>102</v>
      </c>
      <c r="G38" s="66" t="s">
        <v>248</v>
      </c>
      <c r="H38" s="66" t="s">
        <v>249</v>
      </c>
      <c r="I38" s="79">
        <v>12180</v>
      </c>
      <c r="J38" s="79"/>
      <c r="K38" s="103"/>
      <c r="L38" s="79"/>
      <c r="M38" s="79"/>
      <c r="N38" s="79">
        <v>12180</v>
      </c>
      <c r="O38" s="79"/>
      <c r="P38" s="79"/>
      <c r="Q38" s="79"/>
      <c r="R38" s="79"/>
      <c r="S38" s="79"/>
      <c r="T38" s="79"/>
      <c r="U38" s="79"/>
      <c r="V38" s="79"/>
      <c r="W38" s="79"/>
    </row>
    <row r="39" ht="21.75" customHeight="1" spans="1:23">
      <c r="A39" s="66" t="s">
        <v>245</v>
      </c>
      <c r="B39" s="66" t="s">
        <v>286</v>
      </c>
      <c r="C39" s="66" t="s">
        <v>287</v>
      </c>
      <c r="D39" s="66" t="s">
        <v>70</v>
      </c>
      <c r="E39" s="66" t="s">
        <v>101</v>
      </c>
      <c r="F39" s="66" t="s">
        <v>102</v>
      </c>
      <c r="G39" s="66" t="s">
        <v>288</v>
      </c>
      <c r="H39" s="66" t="s">
        <v>289</v>
      </c>
      <c r="I39" s="79">
        <v>109620</v>
      </c>
      <c r="J39" s="79"/>
      <c r="K39" s="103"/>
      <c r="L39" s="79"/>
      <c r="M39" s="79"/>
      <c r="N39" s="79">
        <v>109620</v>
      </c>
      <c r="O39" s="79"/>
      <c r="P39" s="79"/>
      <c r="Q39" s="79"/>
      <c r="R39" s="79"/>
      <c r="S39" s="79"/>
      <c r="T39" s="79"/>
      <c r="U39" s="79"/>
      <c r="V39" s="79"/>
      <c r="W39" s="79"/>
    </row>
    <row r="40" ht="21.75" customHeight="1" spans="1:23">
      <c r="A40" s="66" t="s">
        <v>245</v>
      </c>
      <c r="B40" s="66" t="s">
        <v>286</v>
      </c>
      <c r="C40" s="66" t="s">
        <v>287</v>
      </c>
      <c r="D40" s="66" t="s">
        <v>70</v>
      </c>
      <c r="E40" s="66" t="s">
        <v>101</v>
      </c>
      <c r="F40" s="66" t="s">
        <v>102</v>
      </c>
      <c r="G40" s="66" t="s">
        <v>288</v>
      </c>
      <c r="H40" s="66" t="s">
        <v>289</v>
      </c>
      <c r="I40" s="79">
        <v>30450</v>
      </c>
      <c r="J40" s="79"/>
      <c r="K40" s="103"/>
      <c r="L40" s="79"/>
      <c r="M40" s="79"/>
      <c r="N40" s="79">
        <v>30450</v>
      </c>
      <c r="O40" s="79"/>
      <c r="P40" s="79"/>
      <c r="Q40" s="79"/>
      <c r="R40" s="79"/>
      <c r="S40" s="79"/>
      <c r="T40" s="79"/>
      <c r="U40" s="79"/>
      <c r="V40" s="79"/>
      <c r="W40" s="79"/>
    </row>
    <row r="41" ht="21.75" customHeight="1" spans="1:23">
      <c r="A41" s="66" t="s">
        <v>245</v>
      </c>
      <c r="B41" s="66" t="s">
        <v>286</v>
      </c>
      <c r="C41" s="66" t="s">
        <v>287</v>
      </c>
      <c r="D41" s="66" t="s">
        <v>70</v>
      </c>
      <c r="E41" s="66" t="s">
        <v>101</v>
      </c>
      <c r="F41" s="66" t="s">
        <v>102</v>
      </c>
      <c r="G41" s="66" t="s">
        <v>288</v>
      </c>
      <c r="H41" s="66" t="s">
        <v>289</v>
      </c>
      <c r="I41" s="79">
        <v>152250</v>
      </c>
      <c r="J41" s="79"/>
      <c r="K41" s="103"/>
      <c r="L41" s="79"/>
      <c r="M41" s="79"/>
      <c r="N41" s="79">
        <v>152250</v>
      </c>
      <c r="O41" s="79"/>
      <c r="P41" s="79"/>
      <c r="Q41" s="79"/>
      <c r="R41" s="79"/>
      <c r="S41" s="79"/>
      <c r="T41" s="79"/>
      <c r="U41" s="79"/>
      <c r="V41" s="79"/>
      <c r="W41" s="79"/>
    </row>
    <row r="42" ht="21.75" customHeight="1" spans="1:23">
      <c r="A42" s="66" t="s">
        <v>245</v>
      </c>
      <c r="B42" s="66" t="s">
        <v>290</v>
      </c>
      <c r="C42" s="66" t="s">
        <v>291</v>
      </c>
      <c r="D42" s="66" t="s">
        <v>70</v>
      </c>
      <c r="E42" s="66" t="s">
        <v>107</v>
      </c>
      <c r="F42" s="66" t="s">
        <v>108</v>
      </c>
      <c r="G42" s="66" t="s">
        <v>229</v>
      </c>
      <c r="H42" s="66" t="s">
        <v>230</v>
      </c>
      <c r="I42" s="79">
        <v>4000</v>
      </c>
      <c r="J42" s="79"/>
      <c r="K42" s="103"/>
      <c r="L42" s="79"/>
      <c r="M42" s="79"/>
      <c r="N42" s="79">
        <v>4000</v>
      </c>
      <c r="O42" s="79"/>
      <c r="P42" s="79"/>
      <c r="Q42" s="79"/>
      <c r="R42" s="79"/>
      <c r="S42" s="79"/>
      <c r="T42" s="79"/>
      <c r="U42" s="79"/>
      <c r="V42" s="79"/>
      <c r="W42" s="79"/>
    </row>
    <row r="43" ht="21.75" customHeight="1" spans="1:23">
      <c r="A43" s="66" t="s">
        <v>245</v>
      </c>
      <c r="B43" s="66" t="s">
        <v>290</v>
      </c>
      <c r="C43" s="66" t="s">
        <v>291</v>
      </c>
      <c r="D43" s="66" t="s">
        <v>70</v>
      </c>
      <c r="E43" s="66" t="s">
        <v>107</v>
      </c>
      <c r="F43" s="66" t="s">
        <v>108</v>
      </c>
      <c r="G43" s="66" t="s">
        <v>229</v>
      </c>
      <c r="H43" s="66" t="s">
        <v>230</v>
      </c>
      <c r="I43" s="79">
        <v>200</v>
      </c>
      <c r="J43" s="79"/>
      <c r="K43" s="103"/>
      <c r="L43" s="79"/>
      <c r="M43" s="79"/>
      <c r="N43" s="79">
        <v>200</v>
      </c>
      <c r="O43" s="79"/>
      <c r="P43" s="79"/>
      <c r="Q43" s="79"/>
      <c r="R43" s="79"/>
      <c r="S43" s="79"/>
      <c r="T43" s="79"/>
      <c r="U43" s="79"/>
      <c r="V43" s="79"/>
      <c r="W43" s="79"/>
    </row>
    <row r="44" ht="21.75" customHeight="1" spans="1:23">
      <c r="A44" s="66" t="s">
        <v>245</v>
      </c>
      <c r="B44" s="66" t="s">
        <v>290</v>
      </c>
      <c r="C44" s="66" t="s">
        <v>291</v>
      </c>
      <c r="D44" s="66" t="s">
        <v>70</v>
      </c>
      <c r="E44" s="66" t="s">
        <v>107</v>
      </c>
      <c r="F44" s="66" t="s">
        <v>108</v>
      </c>
      <c r="G44" s="66" t="s">
        <v>229</v>
      </c>
      <c r="H44" s="66" t="s">
        <v>230</v>
      </c>
      <c r="I44" s="79">
        <v>720</v>
      </c>
      <c r="J44" s="79"/>
      <c r="K44" s="103"/>
      <c r="L44" s="79"/>
      <c r="M44" s="79"/>
      <c r="N44" s="79">
        <v>720</v>
      </c>
      <c r="O44" s="79"/>
      <c r="P44" s="79"/>
      <c r="Q44" s="79"/>
      <c r="R44" s="79"/>
      <c r="S44" s="79"/>
      <c r="T44" s="79"/>
      <c r="U44" s="79"/>
      <c r="V44" s="79"/>
      <c r="W44" s="79"/>
    </row>
    <row r="45" ht="21.75" customHeight="1" spans="1:23">
      <c r="A45" s="66" t="s">
        <v>245</v>
      </c>
      <c r="B45" s="66" t="s">
        <v>292</v>
      </c>
      <c r="C45" s="66" t="s">
        <v>293</v>
      </c>
      <c r="D45" s="66" t="s">
        <v>70</v>
      </c>
      <c r="E45" s="66" t="s">
        <v>101</v>
      </c>
      <c r="F45" s="66" t="s">
        <v>102</v>
      </c>
      <c r="G45" s="66" t="s">
        <v>229</v>
      </c>
      <c r="H45" s="66" t="s">
        <v>230</v>
      </c>
      <c r="I45" s="79">
        <v>10640.82</v>
      </c>
      <c r="J45" s="79">
        <v>10640.82</v>
      </c>
      <c r="K45" s="103">
        <v>10640.82</v>
      </c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 ht="21.75" customHeight="1" spans="1:23">
      <c r="A46" s="66" t="s">
        <v>245</v>
      </c>
      <c r="B46" s="66" t="s">
        <v>292</v>
      </c>
      <c r="C46" s="66" t="s">
        <v>293</v>
      </c>
      <c r="D46" s="66" t="s">
        <v>70</v>
      </c>
      <c r="E46" s="66" t="s">
        <v>101</v>
      </c>
      <c r="F46" s="66" t="s">
        <v>102</v>
      </c>
      <c r="G46" s="66" t="s">
        <v>262</v>
      </c>
      <c r="H46" s="66" t="s">
        <v>263</v>
      </c>
      <c r="I46" s="79">
        <v>1179.66</v>
      </c>
      <c r="J46" s="79">
        <v>1179.66</v>
      </c>
      <c r="K46" s="103">
        <v>1179.66</v>
      </c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 ht="21.75" customHeight="1" spans="1:23">
      <c r="A47" s="66" t="s">
        <v>294</v>
      </c>
      <c r="B47" s="66" t="s">
        <v>295</v>
      </c>
      <c r="C47" s="66" t="s">
        <v>296</v>
      </c>
      <c r="D47" s="66" t="s">
        <v>70</v>
      </c>
      <c r="E47" s="66" t="s">
        <v>101</v>
      </c>
      <c r="F47" s="66" t="s">
        <v>102</v>
      </c>
      <c r="G47" s="66" t="s">
        <v>297</v>
      </c>
      <c r="H47" s="66" t="s">
        <v>298</v>
      </c>
      <c r="I47" s="79">
        <v>1000000</v>
      </c>
      <c r="J47" s="79"/>
      <c r="K47" s="103"/>
      <c r="L47" s="79"/>
      <c r="M47" s="79"/>
      <c r="N47" s="79">
        <v>1000000</v>
      </c>
      <c r="O47" s="79"/>
      <c r="P47" s="79"/>
      <c r="Q47" s="79"/>
      <c r="R47" s="79"/>
      <c r="S47" s="79"/>
      <c r="T47" s="79"/>
      <c r="U47" s="79"/>
      <c r="V47" s="79"/>
      <c r="W47" s="79"/>
    </row>
    <row r="48" ht="18.75" customHeight="1" spans="1:23">
      <c r="A48" s="33" t="s">
        <v>171</v>
      </c>
      <c r="B48" s="34"/>
      <c r="C48" s="34"/>
      <c r="D48" s="34"/>
      <c r="E48" s="34"/>
      <c r="F48" s="34"/>
      <c r="G48" s="34"/>
      <c r="H48" s="35"/>
      <c r="I48" s="79">
        <v>2431459.53</v>
      </c>
      <c r="J48" s="79">
        <v>11820.48</v>
      </c>
      <c r="K48" s="103">
        <v>11820.48</v>
      </c>
      <c r="L48" s="79"/>
      <c r="M48" s="79"/>
      <c r="N48" s="79">
        <v>2419639.05</v>
      </c>
      <c r="O48" s="79"/>
      <c r="P48" s="79"/>
      <c r="Q48" s="79"/>
      <c r="R48" s="79"/>
      <c r="S48" s="79"/>
      <c r="T48" s="79"/>
      <c r="U48" s="79"/>
      <c r="V48" s="79"/>
      <c r="W48" s="79"/>
    </row>
  </sheetData>
  <mergeCells count="28">
    <mergeCell ref="A3:W3"/>
    <mergeCell ref="A4:H4"/>
    <mergeCell ref="J5:M5"/>
    <mergeCell ref="N5:P5"/>
    <mergeCell ref="R5:W5"/>
    <mergeCell ref="A48:H4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</sheetPr>
  <dimension ref="A2:J12"/>
  <sheetViews>
    <sheetView showZeros="0" workbookViewId="0">
      <selection activeCell="A8" sqref="A8:A12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2" ht="18" customHeight="1" spans="1:10">
      <c r="J2" s="2" t="s">
        <v>299</v>
      </c>
    </row>
    <row r="3" ht="39.75" customHeight="1" spans="1:10">
      <c r="A3" s="62" t="str">
        <f>"2026"&amp;"年部门项目支出绩效目标表"</f>
        <v>2026年部门项目支出绩效目标表</v>
      </c>
      <c r="B3" s="3"/>
      <c r="C3" s="3"/>
      <c r="D3" s="3"/>
      <c r="E3" s="3"/>
      <c r="F3" s="63"/>
      <c r="G3" s="3"/>
      <c r="H3" s="63"/>
      <c r="I3" s="63"/>
      <c r="J3" s="3"/>
    </row>
    <row r="4" ht="17.25" customHeight="1" spans="1:10">
      <c r="A4" s="4" t="str">
        <f>"单位名称："&amp;"寻甸回族彝族自治县塘子街道办事处初级中学"</f>
        <v>单位名称：寻甸回族彝族自治县塘子街道办事处初级中学</v>
      </c>
    </row>
    <row r="5" ht="44.25" customHeight="1" spans="1:10">
      <c r="A5" s="64" t="s">
        <v>184</v>
      </c>
      <c r="B5" s="64" t="s">
        <v>300</v>
      </c>
      <c r="C5" s="64" t="s">
        <v>301</v>
      </c>
      <c r="D5" s="64" t="s">
        <v>302</v>
      </c>
      <c r="E5" s="64" t="s">
        <v>303</v>
      </c>
      <c r="F5" s="65" t="s">
        <v>304</v>
      </c>
      <c r="G5" s="64" t="s">
        <v>305</v>
      </c>
      <c r="H5" s="65" t="s">
        <v>306</v>
      </c>
      <c r="I5" s="65" t="s">
        <v>307</v>
      </c>
      <c r="J5" s="64" t="s">
        <v>308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28">
        <v>6</v>
      </c>
      <c r="G6" s="132">
        <v>7</v>
      </c>
      <c r="H6" s="28">
        <v>8</v>
      </c>
      <c r="I6" s="28">
        <v>9</v>
      </c>
      <c r="J6" s="132">
        <v>10</v>
      </c>
    </row>
    <row r="7" ht="42" customHeight="1" spans="1:10">
      <c r="A7" s="29" t="s">
        <v>70</v>
      </c>
      <c r="B7" s="66"/>
      <c r="C7" s="66"/>
      <c r="D7" s="66"/>
      <c r="E7" s="53"/>
      <c r="F7" s="67"/>
      <c r="G7" s="53"/>
      <c r="H7" s="67"/>
      <c r="I7" s="67"/>
      <c r="J7" s="53"/>
    </row>
    <row r="8" ht="42" customHeight="1" spans="1:10">
      <c r="A8" s="133" t="s">
        <v>293</v>
      </c>
      <c r="B8" s="20" t="s">
        <v>309</v>
      </c>
      <c r="C8" s="20" t="s">
        <v>310</v>
      </c>
      <c r="D8" s="20" t="s">
        <v>311</v>
      </c>
      <c r="E8" s="29" t="s">
        <v>312</v>
      </c>
      <c r="F8" s="20" t="s">
        <v>313</v>
      </c>
      <c r="G8" s="29" t="s">
        <v>314</v>
      </c>
      <c r="H8" s="20" t="s">
        <v>315</v>
      </c>
      <c r="I8" s="20" t="s">
        <v>316</v>
      </c>
      <c r="J8" s="29" t="s">
        <v>317</v>
      </c>
    </row>
    <row r="9" ht="42" customHeight="1" spans="1:10">
      <c r="A9" s="133" t="s">
        <v>293</v>
      </c>
      <c r="B9" s="20" t="s">
        <v>309</v>
      </c>
      <c r="C9" s="20" t="s">
        <v>310</v>
      </c>
      <c r="D9" s="20" t="s">
        <v>318</v>
      </c>
      <c r="E9" s="29" t="s">
        <v>319</v>
      </c>
      <c r="F9" s="20" t="s">
        <v>320</v>
      </c>
      <c r="G9" s="29" t="s">
        <v>321</v>
      </c>
      <c r="H9" s="20" t="s">
        <v>315</v>
      </c>
      <c r="I9" s="20" t="s">
        <v>316</v>
      </c>
      <c r="J9" s="29" t="s">
        <v>322</v>
      </c>
    </row>
    <row r="10" ht="42" customHeight="1" spans="1:10">
      <c r="A10" s="133" t="s">
        <v>293</v>
      </c>
      <c r="B10" s="20" t="s">
        <v>309</v>
      </c>
      <c r="C10" s="20" t="s">
        <v>323</v>
      </c>
      <c r="D10" s="20" t="s">
        <v>324</v>
      </c>
      <c r="E10" s="29" t="s">
        <v>325</v>
      </c>
      <c r="F10" s="20" t="s">
        <v>313</v>
      </c>
      <c r="G10" s="29" t="s">
        <v>326</v>
      </c>
      <c r="H10" s="20" t="s">
        <v>327</v>
      </c>
      <c r="I10" s="20" t="s">
        <v>328</v>
      </c>
      <c r="J10" s="29" t="s">
        <v>329</v>
      </c>
    </row>
    <row r="11" ht="42" customHeight="1" spans="1:10">
      <c r="A11" s="133" t="s">
        <v>293</v>
      </c>
      <c r="B11" s="20" t="s">
        <v>309</v>
      </c>
      <c r="C11" s="20" t="s">
        <v>330</v>
      </c>
      <c r="D11" s="20" t="s">
        <v>331</v>
      </c>
      <c r="E11" s="29" t="s">
        <v>332</v>
      </c>
      <c r="F11" s="20" t="s">
        <v>320</v>
      </c>
      <c r="G11" s="29" t="s">
        <v>333</v>
      </c>
      <c r="H11" s="20" t="s">
        <v>315</v>
      </c>
      <c r="I11" s="20" t="s">
        <v>328</v>
      </c>
      <c r="J11" s="29" t="s">
        <v>334</v>
      </c>
    </row>
    <row r="12" ht="42" customHeight="1" spans="1:10">
      <c r="A12" s="133" t="s">
        <v>293</v>
      </c>
      <c r="B12" s="20" t="s">
        <v>309</v>
      </c>
      <c r="C12" s="20" t="s">
        <v>330</v>
      </c>
      <c r="D12" s="20" t="s">
        <v>331</v>
      </c>
      <c r="E12" s="29" t="s">
        <v>335</v>
      </c>
      <c r="F12" s="20" t="s">
        <v>320</v>
      </c>
      <c r="G12" s="29" t="s">
        <v>333</v>
      </c>
      <c r="H12" s="20" t="s">
        <v>315</v>
      </c>
      <c r="I12" s="20" t="s">
        <v>316</v>
      </c>
      <c r="J12" s="29" t="s">
        <v>336</v>
      </c>
    </row>
  </sheetData>
  <mergeCells count="4">
    <mergeCell ref="A3:J3"/>
    <mergeCell ref="A4:H4"/>
    <mergeCell ref="A8:A12"/>
    <mergeCell ref="B8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2026-03-25T07:19:00Z</dcterms:created>
  <dcterms:modified xsi:type="dcterms:W3CDTF">2026-04-02T02:19:16Z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C8169C3934CB406AA45D48BF4575F5C8_13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