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894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<sst xmlns="http://schemas.openxmlformats.org/spreadsheetml/2006/main" count="1204" uniqueCount="428">
  <si>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</si>
  <si>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</si>
  <si>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</si>
  <si>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</si>
  <si>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</si>
  <si>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</si>
  <si>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</si>
  <si>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</si>
  <si>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</si>
  <si>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</si>
  <si>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</si>
  <si>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</si>
  <si>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</si>
  <si>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</si>
  <si>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</si>
  <si>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</si>
  <si>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</si>
  <si>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</si>
  <si>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</si>
  <si>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</si>
  <si>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</si>
  <si>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</si>
  <si>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</si>
  <si>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</si>
  <si>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</si>
  <si>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</si>
  <si>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</si>
  <si>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</si>
  <si>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</si>
  <si>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</si>
  <si>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</si>
  <si>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</si>
  <si>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</si>
  <si>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</si>
  <si>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</si>
  <si>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</si>
  <si>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</si>
  <si>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</si>
  <si>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</si>
  <si>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</si>
  <si>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</si>
  <si>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</si>
  <si>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</si>
  <si>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</si>
  <si>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</si>
  <si>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</si>
  <si>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</si>
  <si>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</si>
  <si>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</si>
  <si>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</si>
  <si>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</si>
  <si>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</si>
  <si>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</si>
  <si>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</si>
  <si>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</si>
  <si>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</si>
  <si>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</si>
  <si>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</si>
  <si>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</si>
  <si>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</si>
  <si>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</si>
  <si>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</si>
  <si>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</si>
  <si>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</si>
  <si>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</si>
  <si>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</si>
  <si>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</si>
  <si>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</si>
  <si>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</si>
  <si>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105048</t>
  </si>
  <si>
    <t>寻甸回族彝族自治县羊街镇初级中学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</si>
  <si>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</si>
  <si>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</si>
  <si>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</si>
  <si>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</si>
  <si>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</si>
  <si>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</si>
  <si>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</si>
  <si>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</si>
  <si>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</si>
  <si>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</si>
  <si>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</si>
  <si>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</si>
  <si>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</si>
  <si>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</si>
  <si>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</si>
  <si>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</si>
  <si>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</si>
  <si>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</si>
  <si>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</si>
  <si>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</si>
  <si>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</si>
  <si>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</si>
  <si>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</si>
  <si>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</si>
  <si>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</si>
  <si>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</si>
  <si>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</si>
  <si>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</si>
  <si>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</si>
  <si>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</si>
  <si>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</si>
  <si>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</si>
  <si>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</si>
  <si>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</si>
  <si>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</si>
  <si>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</si>
  <si>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</si>
  <si>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</si>
  <si>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</si>
  <si>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</si>
  <si>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</si>
  <si>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</si>
  <si>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</si>
  <si>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</si>
  <si>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</si>
  <si>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</si>
  <si>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</si>
  <si>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</si>
  <si>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</si>
  <si>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</si>
  <si>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</si>
  <si>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</si>
  <si>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</si>
  <si>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</si>
  <si>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</si>
  <si>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</si>
  <si>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</si>
  <si>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</si>
  <si>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</si>
  <si>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</si>
  <si>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</si>
  <si>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</si>
  <si>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</si>
  <si>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</si>
  <si>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</si>
  <si>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</si>
  <si>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</si>
  <si>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2296004</t>
  </si>
  <si>
    <t>用于教育事业的彩票公益金支出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</si>
  <si>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</si>
  <si>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</si>
  <si>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</si>
  <si>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</si>
  <si>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</si>
  <si>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</si>
  <si>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</si>
  <si>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</si>
  <si>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</si>
  <si>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</si>
  <si>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</si>
  <si>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</si>
  <si>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</si>
  <si>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</si>
  <si>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</si>
  <si>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</si>
  <si>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</si>
  <si>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</si>
  <si>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</si>
  <si>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</si>
  <si>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</si>
  <si>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</si>
  <si>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</si>
  <si>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</si>
  <si>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</si>
  <si>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</si>
  <si>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</si>
  <si>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</si>
  <si>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</si>
  <si>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</si>
  <si>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</si>
  <si>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</si>
  <si>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</si>
  <si>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</si>
  <si>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</si>
  <si>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</si>
  <si>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</si>
  <si>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</si>
  <si>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</si>
  <si>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</si>
  <si>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</si>
  <si>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</si>
  <si>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</si>
  <si>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</si>
  <si>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</si>
  <si>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</si>
  <si>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</si>
  <si>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</si>
  <si>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</si>
  <si>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</si>
  <si>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备注：寻甸回族彝族自治县羊街镇初级中学2026年无“三公”经费支出预算，本表无数据。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</si>
  <si>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</si>
  <si>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</si>
  <si>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</si>
  <si>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</si>
  <si>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</si>
  <si>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</si>
  <si>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</si>
  <si>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</si>
  <si>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</si>
  <si>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</si>
  <si>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</si>
  <si>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</si>
  <si>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</si>
  <si>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</si>
  <si>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</si>
  <si>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</si>
  <si>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</si>
  <si>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</si>
  <si>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</si>
  <si>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</si>
  <si>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530129241100002354272</t>
  </si>
  <si>
    <t>事业人员绩效奖励</t>
  </si>
  <si>
    <t>30107</t>
  </si>
  <si>
    <t>绩效工资</t>
  </si>
  <si>
    <t>530129241100002354290</t>
  </si>
  <si>
    <t>事业人员支出工资</t>
  </si>
  <si>
    <t>30101</t>
  </si>
  <si>
    <t>基本工资</t>
  </si>
  <si>
    <t>30102</t>
  </si>
  <si>
    <t>津贴补贴</t>
  </si>
  <si>
    <t>530129241100002354291</t>
  </si>
  <si>
    <t>未在工资统发人员绩效工资</t>
  </si>
  <si>
    <t>530129241100002354294</t>
  </si>
  <si>
    <t>30113</t>
  </si>
  <si>
    <t>530129241100002354299</t>
  </si>
  <si>
    <t>一般公用经费支出</t>
  </si>
  <si>
    <t>30201</t>
  </si>
  <si>
    <t>办公费</t>
  </si>
  <si>
    <t>30299</t>
  </si>
  <si>
    <t>其他商品和服务支出</t>
  </si>
  <si>
    <t>530129241100002354313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</si>
  <si>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</si>
  <si>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</si>
  <si>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</si>
  <si>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</si>
  <si>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</si>
  <si>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</si>
  <si>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</si>
  <si>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</si>
  <si>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</si>
  <si>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</si>
  <si>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</si>
  <si>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530129241100002354317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</si>
  <si>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</si>
  <si>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</si>
  <si>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</si>
  <si>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</si>
  <si>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</si>
  <si>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</si>
  <si>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</si>
  <si>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</si>
  <si>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</si>
  <si>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</si>
  <si>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530129251100004353193</t>
  </si>
  <si>
    <t>2025年中央专项公益彩票金支持乡村学校少年宫项目（提前批次）运转经费</t>
  </si>
  <si>
    <t>530129251100004643191</t>
  </si>
  <si>
    <t>2025年义务教育课后服务省级补助资金</t>
  </si>
  <si>
    <t>30226</t>
  </si>
  <si>
    <t>劳务费</t>
  </si>
  <si>
    <t>民生类</t>
  </si>
  <si>
    <t>530129251100004199496</t>
  </si>
  <si>
    <t>2025年城乡义务教育补助经费（营养改善计划）中央资金</t>
  </si>
  <si>
    <t>30305</t>
  </si>
  <si>
    <t>生活补助</t>
  </si>
  <si>
    <t>530129251100004224221</t>
  </si>
  <si>
    <t>2025年第一批城乡义务教育补助经费（普通学校公用经费）中央资金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</si>
  <si>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</si>
  <si>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</si>
  <si>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</si>
  <si>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</si>
  <si>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</si>
  <si>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</si>
  <si>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</si>
  <si>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</si>
  <si>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</si>
  <si>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</si>
  <si>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</si>
  <si>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</si>
  <si>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</si>
  <si>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</si>
  <si>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30239</t>
  </si>
  <si>
    <t>其他交通费用</t>
  </si>
  <si>
    <t>31002</t>
  </si>
  <si>
    <t>办公设备购置</t>
  </si>
  <si>
    <t>31007</t>
  </si>
  <si>
    <t>信息网络及软件购置更新</t>
  </si>
  <si>
    <t>530129251100004226965</t>
  </si>
  <si>
    <t>2025年第一批城乡义务教育补助经费（特殊教育公用经费）中央资金</t>
  </si>
  <si>
    <t>530129251100004227827</t>
  </si>
  <si>
    <t>2025年第一批城乡义务教育补助经费（乡村教师生活补助）中央资金</t>
  </si>
  <si>
    <t>530129251100004326535</t>
  </si>
  <si>
    <t>2025年第一批城乡义务教育补助经费（特殊教育公用经费）省级资金</t>
  </si>
  <si>
    <t>530129251100004326572</t>
  </si>
  <si>
    <t>2025年第一批城乡义务教育补助经费（普通学校公用经费）省级资金</t>
  </si>
  <si>
    <t>530129251100004470035</t>
  </si>
  <si>
    <t>2025年城乡义务教育补助经费（普通学校公用经费）市级资金</t>
  </si>
  <si>
    <t>530129251100004470360</t>
  </si>
  <si>
    <t>2025年城乡义务教育补助经费（特殊教育公用经费）市级资金</t>
  </si>
  <si>
    <t>530129251100004551043</t>
  </si>
  <si>
    <t>寻甸县2025年城乡义务教育补助经费（乡村教师生活补助）市级资金</t>
  </si>
  <si>
    <t>530129251100004703998</t>
  </si>
  <si>
    <t>2025年城乡义务教育补助经费（特殊教育公用经费）提标县级资金</t>
  </si>
  <si>
    <t>530129251100004716720</t>
  </si>
  <si>
    <t>2025年第二批城乡义务教育补助经费（普通学校公用经费）省级资金</t>
  </si>
  <si>
    <t>530129251100004744951</t>
  </si>
  <si>
    <t>2025年秋季学期义务教育家庭经济困难学生生活补助资金</t>
  </si>
  <si>
    <t>30308</t>
  </si>
  <si>
    <t>助学金</t>
  </si>
  <si>
    <t>530129251100004756600</t>
  </si>
  <si>
    <t>2025年城乡义务教育补助（特殊教育公用经费）提标资金</t>
  </si>
  <si>
    <t>530129261100005137738</t>
  </si>
  <si>
    <t>2026年丧葬费抚恤金补助资金</t>
  </si>
  <si>
    <t>30304</t>
  </si>
  <si>
    <t>抚恤金</t>
  </si>
  <si>
    <t>530129261100005137942</t>
  </si>
  <si>
    <t>2026年遗属人员生活补助资金</t>
  </si>
  <si>
    <t>530129261100005138015</t>
  </si>
  <si>
    <t>2026年城乡义务教育补助（普通学校公用经费）县级资金</t>
  </si>
  <si>
    <t>530129261100005138445</t>
  </si>
  <si>
    <t>2026年城乡义务教育补助（特殊教育公用经费）县级资金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</si>
  <si>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</si>
  <si>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</si>
  <si>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</si>
  <si>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</si>
  <si>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</si>
  <si>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</si>
  <si>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</si>
  <si>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</si>
  <si>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</si>
  <si>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</si>
  <si>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</si>
  <si>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</si>
  <si>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</si>
  <si>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</si>
  <si>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</si>
  <si>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</si>
  <si>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</si>
  <si>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</si>
  <si>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</si>
  <si>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</si>
  <si>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</si>
  <si>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</si>
  <si>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</si>
  <si>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</si>
  <si>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</si>
  <si>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</si>
  <si>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</si>
  <si>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</si>
  <si>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</si>
  <si>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</si>
  <si>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</si>
  <si>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</si>
  <si>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</si>
  <si>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</si>
  <si>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</si>
  <si>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</si>
  <si>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</si>
  <si>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</si>
  <si>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</si>
  <si>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</si>
  <si>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</si>
  <si>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</si>
  <si>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</si>
  <si>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</si>
  <si>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</si>
  <si>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</si>
  <si>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</si>
  <si>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</si>
  <si>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</si>
  <si>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</si>
  <si>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</si>
  <si>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</si>
  <si>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</si>
  <si>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</si>
  <si>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</si>
  <si>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</si>
  <si>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备注：寻甸回族彝族自治县羊街镇初级中学2026年无部门政府采购支出预算，本表无数据。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</si>
  <si>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</si>
  <si>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</si>
  <si>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</si>
  <si>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</si>
  <si>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</si>
  <si>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</si>
  <si>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</si>
  <si>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备注：寻甸回族彝族自治县羊街镇初级中学2026年无部门政府购买服务支出预算，本表无数据。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</si>
  <si>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</si>
  <si>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</si>
  <si>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</si>
  <si>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</si>
  <si>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</si>
  <si>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</si>
  <si>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</si>
  <si>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</si>
  <si>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</si>
  <si>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</si>
  <si>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</si>
  <si>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</si>
  <si>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</si>
  <si>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</si>
  <si>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</si>
  <si>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</si>
  <si>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</si>
  <si>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</si>
  <si>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</si>
  <si>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</si>
  <si>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</si>
  <si>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</si>
  <si>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</si>
  <si>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备注：寻甸回族彝族自治县羊街镇初级中学2026年无县对下转移支付支出预算，本表无数据。</t>
  </si>
  <si>
    <t>预算09-2表</t>
  </si>
  <si>
    <t>备注：寻甸回族彝族自治县羊街镇初级中学2026年无县对下转移支付预算，本表无数据。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</si>
  <si>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</si>
  <si>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</si>
  <si>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</si>
  <si>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</si>
  <si>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</si>
  <si>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</si>
  <si>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</si>
  <si>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</si>
  <si>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备注：寻甸回族彝族自治县羊街镇初级中学2026年无新增资产配置预算，本表无数据。</t>
  </si>
  <si>
    <t>预算11表</t>
  </si>
  <si>
    <t>上级补助</t>
  </si>
  <si>
    <t>备注：寻甸回族彝族自治县羊街镇初级中学2026年无上级补助项目支出预算，本表无数据。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</si>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</sst>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SimSun"/>
      <charset val="134"/>
    </font>
    <font>
      <sz val="16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theme="1"/>
      <name val="宋体"/>
      <charset val="134"/>
    </font>
    <font>
      <sz val="18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176" fontId="47" fillId="0" borderId="7">
      <alignment horizontal="right" vertical="center"/>
    </xf>
    <xf numFmtId="177" fontId="47" fillId="0" borderId="7">
      <alignment horizontal="right" vertical="center"/>
    </xf>
    <xf numFmtId="10" fontId="47" fillId="0" borderId="7">
      <alignment horizontal="right" vertical="center"/>
    </xf>
    <xf numFmtId="178" fontId="47" fillId="0" borderId="7">
      <alignment horizontal="right" vertical="center"/>
    </xf>
    <xf numFmtId="49" fontId="47" fillId="0" borderId="7">
      <alignment horizontal="left" vertical="center" wrapText="1"/>
    </xf>
    <xf numFmtId="178" fontId="47" fillId="0" borderId="7">
      <alignment horizontal="right" vertical="center"/>
    </xf>
    <xf numFmtId="179" fontId="47" fillId="0" borderId="7">
      <alignment horizontal="right" vertical="center"/>
    </xf>
    <xf numFmtId="180" fontId="47" fillId="0" borderId="7">
      <alignment horizontal="right" vertical="center"/>
    </xf>
  </cellStyleXfs>
  <cellXfs count="281">
    <xf numFmtId="0" fontId="0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>
      <alignment horizont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53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49" fontId="12" fillId="0" borderId="0" xfId="0" applyNumberFormat="1" applyFont="1" applyBorder="1"/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vertical="center" wrapText="1"/>
    </xf>
    <xf numFmtId="178" fontId="14" fillId="0" borderId="7" xfId="54" applyFont="1">
      <alignment horizontal="right" vertical="center"/>
    </xf>
    <xf numFmtId="178" fontId="14" fillId="0" borderId="7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Fill="1" applyBorder="1" applyAlignment="1">
      <alignment horizontal="right" vertical="center"/>
    </xf>
    <xf numFmtId="0" fontId="19" fillId="0" borderId="0" xfId="0" applyFont="1" applyBorder="1"/>
    <xf numFmtId="0" fontId="20" fillId="0" borderId="0" xfId="0" applyFont="1" applyBorder="1"/>
    <xf numFmtId="0" fontId="12" fillId="2" borderId="0" xfId="0" applyFont="1" applyFill="1" applyBorder="1" applyAlignment="1" applyProtection="1">
      <alignment horizontal="right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178" fontId="26" fillId="0" borderId="7" xfId="0" applyNumberFormat="1" applyFont="1" applyFill="1" applyBorder="1" applyAlignment="1">
      <alignment horizontal="center" vertical="center"/>
    </xf>
    <xf numFmtId="178" fontId="26" fillId="0" borderId="7" xfId="54" applyFont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3" activePane="bottomLeft" state="frozen"/>
      <selection/>
      <selection pane="bottomLeft" activeCell="C27" sqref="C27"/>
    </sheetView>
  </sheetViews>
  <sheetFormatPr defaultColWidth="8.57272727272727" defaultRowHeight="12.75" customHeight="1" outlineLevelCol="3"/>
  <cols>
    <col min="1" max="4" width="41" customWidth="1"/>
  </cols>
  <sheetData>
    <row r="1" customHeight="1" spans="1:4">
      <c r="A1" s="4"/>
      <c r="B1" s="4"/>
      <c r="C1" s="4"/>
      <c r="D1" s="4"/>
    </row>
    <row r="2" ht="15" customHeight="1" spans="1:4">
      <c r="A2" s="69"/>
      <c r="B2" s="69"/>
      <c r="C2" s="69"/>
      <c r="D2" s="70" t="s">
        <v>0</v>
      </c>
    </row>
    <row r="3" ht="41.25" customHeight="1" spans="1:4">
      <c r="A3" s="64" t="str">
        <f>"2026"&amp;"年部门财务收支预算总表"</f>
        <v>2026年部门财务收支预算总表</v>
      </c>
    </row>
    <row r="4" ht="17.25" customHeight="1" spans="1:4">
      <c r="A4" s="67" t="str">
        <f>"单位名称："&amp;"寻甸回族彝族自治县羊街镇初级中学"</f>
        <v>单位名称：寻甸回族彝族自治县羊街镇初级中学</v>
      </c>
      <c r="B4" s="226"/>
      <c r="D4" s="217" t="s">
        <v>1</v>
      </c>
    </row>
    <row r="5" ht="23.25" customHeight="1" spans="1:4">
      <c r="A5" s="227" t="s">
        <v>2</v>
      </c>
      <c r="B5" s="228"/>
      <c r="C5" s="227" t="s">
        <v>3</v>
      </c>
      <c r="D5" s="228"/>
    </row>
    <row r="6" ht="24" customHeight="1" spans="1:4">
      <c r="A6" s="227" t="s">
        <v>4</v>
      </c>
      <c r="B6" s="227" t="s">
        <v>5</v>
      </c>
      <c r="C6" s="227" t="s">
        <v>6</v>
      </c>
      <c r="D6" s="227" t="s">
        <v>5</v>
      </c>
    </row>
    <row r="7" ht="17.25" customHeight="1" spans="1:4">
      <c r="A7" s="229" t="s">
        <v>7</v>
      </c>
      <c r="B7" s="104">
        <v>30434679.67</v>
      </c>
      <c r="C7" s="229" t="s">
        <v>8</v>
      </c>
      <c r="D7" s="104"/>
    </row>
    <row r="8" ht="17.25" customHeight="1" spans="1:4">
      <c r="A8" s="229" t="s">
        <v>9</v>
      </c>
      <c r="B8" s="104"/>
      <c r="C8" s="229" t="s">
        <v>10</v>
      </c>
      <c r="D8" s="104"/>
    </row>
    <row r="9" ht="17.25" customHeight="1" spans="1:4">
      <c r="A9" s="229" t="s">
        <v>11</v>
      </c>
      <c r="B9" s="104"/>
      <c r="C9" s="280" t="s">
        <v>12</v>
      </c>
      <c r="D9" s="104"/>
    </row>
    <row r="10" ht="17.25" customHeight="1" spans="1:4">
      <c r="A10" s="229" t="s">
        <v>13</v>
      </c>
      <c r="B10" s="104"/>
      <c r="C10" s="280" t="s">
        <v>14</v>
      </c>
      <c r="D10" s="104"/>
    </row>
    <row r="11" ht="17.25" customHeight="1" spans="1:4">
      <c r="A11" s="229" t="s">
        <v>15</v>
      </c>
      <c r="B11" s="104"/>
      <c r="C11" s="280" t="s">
        <v>16</v>
      </c>
      <c r="D11" s="104">
        <v>24446461.77</v>
      </c>
    </row>
    <row r="12" ht="17.25" customHeight="1" spans="1:4">
      <c r="A12" s="229" t="s">
        <v>17</v>
      </c>
      <c r="B12" s="104"/>
      <c r="C12" s="280" t="s">
        <v>18</v>
      </c>
      <c r="D12" s="104"/>
    </row>
    <row r="13" ht="17.25" customHeight="1" spans="1:4">
      <c r="A13" s="229" t="s">
        <v>19</v>
      </c>
      <c r="B13" s="104"/>
      <c r="C13" s="56" t="s">
        <v>20</v>
      </c>
      <c r="D13" s="104"/>
    </row>
    <row r="14" ht="17.25" customHeight="1" spans="1:4">
      <c r="A14" s="229" t="s">
        <v>21</v>
      </c>
      <c r="B14" s="104"/>
      <c r="C14" s="56" t="s">
        <v>22</v>
      </c>
      <c r="D14" s="104">
        <v>4083242.08</v>
      </c>
    </row>
    <row r="15" ht="17.25" customHeight="1" spans="1:4">
      <c r="A15" s="229" t="s">
        <v>23</v>
      </c>
      <c r="B15" s="104"/>
      <c r="C15" s="56" t="s">
        <v>24</v>
      </c>
      <c r="D15" s="104">
        <v>2759524.07</v>
      </c>
    </row>
    <row r="16" ht="17.25" customHeight="1" spans="1:4">
      <c r="A16" s="229" t="s">
        <v>25</v>
      </c>
      <c r="B16" s="104"/>
      <c r="C16" s="56" t="s">
        <v>26</v>
      </c>
      <c r="D16" s="104"/>
    </row>
    <row r="17" ht="17.25" customHeight="1" spans="1:4">
      <c r="A17" s="230"/>
      <c r="B17" s="104"/>
      <c r="C17" s="56" t="s">
        <v>27</v>
      </c>
      <c r="D17" s="104"/>
    </row>
    <row r="18" ht="17.25" customHeight="1" spans="1:4">
      <c r="A18" s="231"/>
      <c r="B18" s="104"/>
      <c r="C18" s="56" t="s">
        <v>28</v>
      </c>
      <c r="D18" s="104"/>
    </row>
    <row r="19" ht="17.25" customHeight="1" spans="1:4">
      <c r="A19" s="231"/>
      <c r="B19" s="104"/>
      <c r="C19" s="56" t="s">
        <v>29</v>
      </c>
      <c r="D19" s="104"/>
    </row>
    <row r="20" ht="17.25" customHeight="1" spans="1:4">
      <c r="A20" s="231"/>
      <c r="B20" s="104"/>
      <c r="C20" s="56" t="s">
        <v>30</v>
      </c>
      <c r="D20" s="104"/>
    </row>
    <row r="21" ht="17.25" customHeight="1" spans="1:4">
      <c r="A21" s="231"/>
      <c r="B21" s="104"/>
      <c r="C21" s="56" t="s">
        <v>31</v>
      </c>
      <c r="D21" s="104"/>
    </row>
    <row r="22" ht="17.25" customHeight="1" spans="1:4">
      <c r="A22" s="231"/>
      <c r="B22" s="104"/>
      <c r="C22" s="56" t="s">
        <v>32</v>
      </c>
      <c r="D22" s="104"/>
    </row>
    <row r="23" ht="17.25" customHeight="1" spans="1:4">
      <c r="A23" s="231"/>
      <c r="B23" s="104"/>
      <c r="C23" s="56" t="s">
        <v>33</v>
      </c>
      <c r="D23" s="104"/>
    </row>
    <row r="24" ht="17.25" customHeight="1" spans="1:4">
      <c r="A24" s="231"/>
      <c r="B24" s="104"/>
      <c r="C24" s="56" t="s">
        <v>34</v>
      </c>
      <c r="D24" s="104"/>
    </row>
    <row r="25" ht="17.25" customHeight="1" spans="1:4">
      <c r="A25" s="231"/>
      <c r="B25" s="104"/>
      <c r="C25" s="56" t="s">
        <v>35</v>
      </c>
      <c r="D25" s="104">
        <v>2249296.56</v>
      </c>
    </row>
    <row r="26" ht="17.25" customHeight="1" spans="1:4">
      <c r="A26" s="231"/>
      <c r="B26" s="104"/>
      <c r="C26" s="56" t="s">
        <v>36</v>
      </c>
      <c r="D26" s="104"/>
    </row>
    <row r="27" ht="17.25" customHeight="1" spans="1:4">
      <c r="A27" s="231"/>
      <c r="B27" s="104"/>
      <c r="C27" s="230" t="s">
        <v>37</v>
      </c>
      <c r="D27" s="104"/>
    </row>
    <row r="28" ht="17.25" customHeight="1" spans="1:4">
      <c r="A28" s="231"/>
      <c r="B28" s="104"/>
      <c r="C28" s="56" t="s">
        <v>38</v>
      </c>
      <c r="D28" s="104"/>
    </row>
    <row r="29" ht="16.5" customHeight="1" spans="1:4">
      <c r="A29" s="231"/>
      <c r="B29" s="104"/>
      <c r="C29" s="56" t="s">
        <v>39</v>
      </c>
      <c r="D29" s="104"/>
    </row>
    <row r="30" ht="16.5" customHeight="1" spans="1:4">
      <c r="A30" s="231"/>
      <c r="B30" s="104"/>
      <c r="C30" s="230" t="s">
        <v>40</v>
      </c>
      <c r="D30" s="104">
        <v>11200</v>
      </c>
    </row>
    <row r="31" ht="17.25" customHeight="1" spans="1:4">
      <c r="A31" s="231"/>
      <c r="B31" s="104"/>
      <c r="C31" s="230" t="s">
        <v>41</v>
      </c>
      <c r="D31" s="104"/>
    </row>
    <row r="32" ht="17.25" customHeight="1" spans="1:4">
      <c r="A32" s="231"/>
      <c r="B32" s="104"/>
      <c r="C32" s="56" t="s">
        <v>42</v>
      </c>
      <c r="D32" s="104"/>
    </row>
    <row r="33" ht="16.5" customHeight="1" spans="1:4">
      <c r="A33" s="231" t="s">
        <v>43</v>
      </c>
      <c r="B33" s="152">
        <v>30434679.67</v>
      </c>
      <c r="C33" s="231" t="s">
        <v>44</v>
      </c>
      <c r="D33" s="104">
        <v>33549724.48</v>
      </c>
    </row>
    <row r="34" ht="16.5" customHeight="1" spans="1:4">
      <c r="A34" s="230" t="s">
        <v>45</v>
      </c>
      <c r="B34" s="152">
        <v>3115044.81</v>
      </c>
      <c r="C34" s="230" t="s">
        <v>46</v>
      </c>
      <c r="D34" s="104"/>
    </row>
    <row r="35" ht="16.5" customHeight="1" spans="1:4">
      <c r="A35" s="56" t="s">
        <v>47</v>
      </c>
      <c r="B35" s="208">
        <v>3115044.81</v>
      </c>
      <c r="C35" s="56" t="s">
        <v>47</v>
      </c>
      <c r="D35" s="104"/>
    </row>
    <row r="36" ht="16.5" customHeight="1" spans="1:4">
      <c r="A36" s="56" t="s">
        <v>48</v>
      </c>
      <c r="B36" s="208"/>
      <c r="C36" s="56" t="s">
        <v>49</v>
      </c>
      <c r="D36" s="104"/>
    </row>
    <row r="37" ht="16.5" customHeight="1" spans="1:4">
      <c r="A37" s="232" t="s">
        <v>50</v>
      </c>
      <c r="B37" s="152">
        <v>33549724.48</v>
      </c>
      <c r="C37" s="232" t="s">
        <v>51</v>
      </c>
      <c r="D37" s="104">
        <v>33549724.48</v>
      </c>
    </row>
  </sheetData>
  <mergeCells count="4">
    <mergeCell ref="A3:D3"/>
    <mergeCell ref="A4:B4"/>
    <mergeCell ref="A5:B5"/>
    <mergeCell ref="C5:D5"/>
  </mergeCells>
  <printOptions horizontalCentered="1"/>
  <pageMargins left="0.369444444444444" right="0.369444444444444" top="0.720138888888889" bottom="0.720138888888889" header="0" footer="0"/>
  <pageSetup paperSize="9" scale="69" orientation="landscape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 outlineLevelCol="5"/>
  <cols>
    <col min="1" max="1" width="32.1454545454545" customWidth="1"/>
    <col min="2" max="2" width="20.7181818181818" customWidth="1"/>
    <col min="3" max="3" width="32.1454545454545" customWidth="1"/>
    <col min="4" max="4" width="27.7181818181818" customWidth="1"/>
    <col min="5" max="6" width="36.7" customWidth="1"/>
  </cols>
  <sheetData>
    <row r="1" customHeight="1" spans="1:6">
      <c r="A1" s="4"/>
      <c r="B1" s="4"/>
      <c r="C1" s="4"/>
      <c r="D1" s="4"/>
      <c r="E1" s="4"/>
      <c r="F1" s="4"/>
    </row>
    <row r="2" ht="12" customHeight="1" spans="1:6">
      <c r="A2" s="140">
        <v>1</v>
      </c>
      <c r="B2" s="141">
        <v>0</v>
      </c>
      <c r="C2" s="140">
        <v>1</v>
      </c>
      <c r="D2" s="142"/>
      <c r="E2" s="142"/>
      <c r="F2" s="133" t="s">
        <v>361</v>
      </c>
    </row>
    <row r="3" ht="42" customHeight="1" spans="1:6">
      <c r="A3" s="143" t="str">
        <f>"2026"&amp;"年部门政府性基金预算支出预算表"</f>
        <v>2026年部门政府性基金预算支出预算表</v>
      </c>
      <c r="B3" s="143" t="s">
        <v>362</v>
      </c>
      <c r="C3" s="144"/>
      <c r="D3" s="145"/>
      <c r="E3" s="145"/>
      <c r="F3" s="145"/>
    </row>
    <row r="4" ht="13.5" customHeight="1" spans="1:6">
      <c r="A4" s="10" t="str">
        <f>"单位名称："&amp;"寻甸回族彝族自治县羊街镇初级中学"</f>
        <v>单位名称：寻甸回族彝族自治县羊街镇初级中学</v>
      </c>
      <c r="B4" s="10" t="s">
        <v>363</v>
      </c>
      <c r="C4" s="140"/>
      <c r="D4" s="142"/>
      <c r="E4" s="142"/>
      <c r="F4" s="133" t="s">
        <v>1</v>
      </c>
    </row>
    <row r="5" ht="19.5" customHeight="1" spans="1:6">
      <c r="A5" s="146" t="s">
        <v>193</v>
      </c>
      <c r="B5" s="147" t="s">
        <v>72</v>
      </c>
      <c r="C5" s="146" t="s">
        <v>73</v>
      </c>
      <c r="D5" s="17" t="s">
        <v>364</v>
      </c>
      <c r="E5" s="18"/>
      <c r="F5" s="19"/>
    </row>
    <row r="6" ht="18.75" customHeight="1" spans="1:6">
      <c r="A6" s="148"/>
      <c r="B6" s="149"/>
      <c r="C6" s="148"/>
      <c r="D6" s="23" t="s">
        <v>55</v>
      </c>
      <c r="E6" s="17" t="s">
        <v>75</v>
      </c>
      <c r="F6" s="23" t="s">
        <v>76</v>
      </c>
    </row>
    <row r="7" ht="18.75" customHeight="1" spans="1:6">
      <c r="A7" s="90">
        <v>1</v>
      </c>
      <c r="B7" s="150" t="s">
        <v>83</v>
      </c>
      <c r="C7" s="90">
        <v>3</v>
      </c>
      <c r="D7" s="151">
        <v>4</v>
      </c>
      <c r="E7" s="151">
        <v>5</v>
      </c>
      <c r="F7" s="151">
        <v>6</v>
      </c>
    </row>
    <row r="8" s="45" customFormat="1" ht="21" customHeight="1" spans="1:6">
      <c r="A8" s="40" t="s">
        <v>70</v>
      </c>
      <c r="B8" s="40"/>
      <c r="C8" s="40"/>
      <c r="D8" s="152">
        <v>11200</v>
      </c>
      <c r="E8" s="152"/>
      <c r="F8" s="152">
        <v>11200</v>
      </c>
    </row>
    <row r="9" s="45" customFormat="1" ht="21" customHeight="1" spans="1:6">
      <c r="A9" s="40"/>
      <c r="B9" s="40" t="s">
        <v>135</v>
      </c>
      <c r="C9" s="40" t="s">
        <v>81</v>
      </c>
      <c r="D9" s="152">
        <v>11200</v>
      </c>
      <c r="E9" s="152"/>
      <c r="F9" s="152">
        <v>11200</v>
      </c>
    </row>
    <row r="10" s="45" customFormat="1" ht="21" customHeight="1" spans="1:6">
      <c r="A10" s="153"/>
      <c r="B10" s="154" t="s">
        <v>136</v>
      </c>
      <c r="C10" s="154" t="s">
        <v>137</v>
      </c>
      <c r="D10" s="152">
        <v>11200</v>
      </c>
      <c r="E10" s="152"/>
      <c r="F10" s="152">
        <v>11200</v>
      </c>
    </row>
    <row r="11" s="45" customFormat="1" ht="21" customHeight="1" spans="1:6">
      <c r="A11" s="153"/>
      <c r="B11" s="155" t="s">
        <v>138</v>
      </c>
      <c r="C11" s="155" t="s">
        <v>139</v>
      </c>
      <c r="D11" s="152">
        <v>11200</v>
      </c>
      <c r="E11" s="152"/>
      <c r="F11" s="152">
        <v>11200</v>
      </c>
    </row>
    <row r="12" s="45" customFormat="1" ht="18.75" customHeight="1" spans="1:6">
      <c r="A12" s="156" t="s">
        <v>182</v>
      </c>
      <c r="B12" s="156"/>
      <c r="C12" s="157"/>
      <c r="D12" s="152">
        <v>11200</v>
      </c>
      <c r="E12" s="152"/>
      <c r="F12" s="152">
        <v>11200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7">
    <mergeCell ref="A3:F3"/>
    <mergeCell ref="A4:C4"/>
    <mergeCell ref="D5:F5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181818181818" customWidth="1"/>
    <col min="5" max="5" width="35.2818181818182" customWidth="1"/>
    <col min="6" max="6" width="7.71818181818182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5.75" customHeight="1" spans="1:19">
      <c r="B2" s="105"/>
      <c r="C2" s="105"/>
      <c r="R2" s="47"/>
      <c r="S2" s="47" t="s">
        <v>365</v>
      </c>
    </row>
    <row r="3" ht="41.25" customHeight="1" spans="1:19">
      <c r="A3" s="95" t="str">
        <f>"2026"&amp;"年部门政府采购预算表"</f>
        <v>2026年部门政府采购预算表</v>
      </c>
      <c r="B3" s="88"/>
      <c r="C3" s="88"/>
      <c r="D3" s="8"/>
      <c r="E3" s="8"/>
      <c r="F3" s="8"/>
      <c r="G3" s="8"/>
      <c r="H3" s="8"/>
      <c r="I3" s="8"/>
      <c r="J3" s="8"/>
      <c r="K3" s="8"/>
      <c r="L3" s="8"/>
      <c r="M3" s="88"/>
      <c r="N3" s="8"/>
      <c r="O3" s="8"/>
      <c r="P3" s="88"/>
      <c r="Q3" s="8"/>
      <c r="R3" s="88"/>
      <c r="S3" s="88"/>
    </row>
    <row r="4" ht="18.75" customHeight="1" spans="1:19">
      <c r="A4" s="132" t="str">
        <f>"单位名称："&amp;"寻甸回族彝族自治县羊街镇初级中学"</f>
        <v>单位名称：寻甸回族彝族自治县羊街镇初级中学</v>
      </c>
      <c r="B4" s="110"/>
      <c r="C4" s="110"/>
      <c r="D4" s="48"/>
      <c r="E4" s="48"/>
      <c r="F4" s="48"/>
      <c r="G4" s="48"/>
      <c r="H4" s="48"/>
      <c r="I4" s="48"/>
      <c r="J4" s="48"/>
      <c r="K4" s="48"/>
      <c r="L4" s="48"/>
      <c r="R4" s="49"/>
      <c r="S4" s="133" t="s">
        <v>1</v>
      </c>
    </row>
    <row r="5" ht="15.75" customHeight="1" spans="1:19">
      <c r="A5" s="16" t="s">
        <v>192</v>
      </c>
      <c r="B5" s="112" t="s">
        <v>193</v>
      </c>
      <c r="C5" s="112" t="s">
        <v>366</v>
      </c>
      <c r="D5" s="113" t="s">
        <v>367</v>
      </c>
      <c r="E5" s="113" t="s">
        <v>368</v>
      </c>
      <c r="F5" s="113" t="s">
        <v>369</v>
      </c>
      <c r="G5" s="113" t="s">
        <v>370</v>
      </c>
      <c r="H5" s="113" t="s">
        <v>371</v>
      </c>
      <c r="I5" s="114" t="s">
        <v>200</v>
      </c>
      <c r="J5" s="114"/>
      <c r="K5" s="114"/>
      <c r="L5" s="114"/>
      <c r="M5" s="115"/>
      <c r="N5" s="114"/>
      <c r="O5" s="114"/>
      <c r="P5" s="100"/>
      <c r="Q5" s="114"/>
      <c r="R5" s="115"/>
      <c r="S5" s="101"/>
    </row>
    <row r="6" ht="17.25" customHeight="1" spans="1:19">
      <c r="A6" s="22"/>
      <c r="B6" s="116"/>
      <c r="C6" s="116"/>
      <c r="D6" s="117"/>
      <c r="E6" s="117"/>
      <c r="F6" s="117"/>
      <c r="G6" s="117"/>
      <c r="H6" s="117"/>
      <c r="I6" s="117" t="s">
        <v>55</v>
      </c>
      <c r="J6" s="117" t="s">
        <v>58</v>
      </c>
      <c r="K6" s="117" t="s">
        <v>372</v>
      </c>
      <c r="L6" s="117" t="s">
        <v>373</v>
      </c>
      <c r="M6" s="118" t="s">
        <v>374</v>
      </c>
      <c r="N6" s="119" t="s">
        <v>375</v>
      </c>
      <c r="O6" s="119"/>
      <c r="P6" s="120"/>
      <c r="Q6" s="119"/>
      <c r="R6" s="121"/>
      <c r="S6" s="122"/>
    </row>
    <row r="7" ht="54" customHeight="1" spans="1:19">
      <c r="A7" s="26"/>
      <c r="B7" s="122"/>
      <c r="C7" s="122"/>
      <c r="D7" s="123"/>
      <c r="E7" s="123"/>
      <c r="F7" s="123"/>
      <c r="G7" s="123"/>
      <c r="H7" s="123"/>
      <c r="I7" s="123"/>
      <c r="J7" s="123" t="s">
        <v>57</v>
      </c>
      <c r="K7" s="123"/>
      <c r="L7" s="123"/>
      <c r="M7" s="124"/>
      <c r="N7" s="123" t="s">
        <v>57</v>
      </c>
      <c r="O7" s="123" t="s">
        <v>64</v>
      </c>
      <c r="P7" s="122" t="s">
        <v>65</v>
      </c>
      <c r="Q7" s="123" t="s">
        <v>66</v>
      </c>
      <c r="R7" s="124" t="s">
        <v>67</v>
      </c>
      <c r="S7" s="122" t="s">
        <v>68</v>
      </c>
    </row>
    <row r="8" ht="18" customHeight="1" spans="1:19">
      <c r="A8" s="134">
        <v>1</v>
      </c>
      <c r="B8" s="134" t="s">
        <v>83</v>
      </c>
      <c r="C8" s="135">
        <v>3</v>
      </c>
      <c r="D8" s="135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34">
        <v>12</v>
      </c>
      <c r="M8" s="134">
        <v>13</v>
      </c>
      <c r="N8" s="134">
        <v>14</v>
      </c>
      <c r="O8" s="134">
        <v>15</v>
      </c>
      <c r="P8" s="134">
        <v>16</v>
      </c>
      <c r="Q8" s="134">
        <v>17</v>
      </c>
      <c r="R8" s="134">
        <v>18</v>
      </c>
      <c r="S8" s="134">
        <v>19</v>
      </c>
    </row>
    <row r="9" ht="21" customHeight="1" spans="1:19">
      <c r="A9" s="125"/>
      <c r="B9" s="126"/>
      <c r="C9" s="126"/>
      <c r="D9" s="127"/>
      <c r="E9" s="127"/>
      <c r="F9" s="127"/>
      <c r="G9" s="136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21" customHeight="1" spans="1:19">
      <c r="A10" s="128" t="s">
        <v>182</v>
      </c>
      <c r="B10" s="129"/>
      <c r="C10" s="129"/>
      <c r="D10" s="130"/>
      <c r="E10" s="130"/>
      <c r="F10" s="130"/>
      <c r="G10" s="137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21" customHeight="1" spans="1:19">
      <c r="A11" s="132" t="s">
        <v>376</v>
      </c>
      <c r="B11" s="10"/>
      <c r="C11" s="10"/>
      <c r="D11" s="132"/>
      <c r="E11" s="132"/>
      <c r="F11" s="132"/>
      <c r="G11" s="138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</row>
    <row r="12" customHeight="1" spans="1:19">
      <c r="A12" t="s">
        <v>377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customHeight="1" spans="1:2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6.5" customHeight="1" spans="1:20">
      <c r="A2" s="99"/>
      <c r="B2" s="105"/>
      <c r="C2" s="105"/>
      <c r="D2" s="105"/>
      <c r="E2" s="105"/>
      <c r="F2" s="105"/>
      <c r="G2" s="105"/>
      <c r="H2" s="99"/>
      <c r="I2" s="99"/>
      <c r="J2" s="99"/>
      <c r="K2" s="99"/>
      <c r="L2" s="99"/>
      <c r="M2" s="99"/>
      <c r="N2" s="106"/>
      <c r="O2" s="99"/>
      <c r="P2" s="99"/>
      <c r="Q2" s="105"/>
      <c r="R2" s="99"/>
      <c r="S2" s="107"/>
      <c r="T2" s="107" t="s">
        <v>378</v>
      </c>
    </row>
    <row r="3" ht="41.25" customHeight="1" spans="1:20">
      <c r="A3" s="95" t="str">
        <f>"2026"&amp;"年部门政府购买服务预算表"</f>
        <v>2026年部门政府购买服务预算表</v>
      </c>
      <c r="B3" s="88"/>
      <c r="C3" s="88"/>
      <c r="D3" s="88"/>
      <c r="E3" s="88"/>
      <c r="F3" s="88"/>
      <c r="G3" s="88"/>
      <c r="H3" s="108"/>
      <c r="I3" s="108"/>
      <c r="J3" s="108"/>
      <c r="K3" s="108"/>
      <c r="L3" s="108"/>
      <c r="M3" s="108"/>
      <c r="N3" s="109"/>
      <c r="O3" s="108"/>
      <c r="P3" s="108"/>
      <c r="Q3" s="88"/>
      <c r="R3" s="108"/>
      <c r="S3" s="109"/>
      <c r="T3" s="88"/>
    </row>
    <row r="4" ht="22.5" customHeight="1" spans="1:20">
      <c r="A4" s="96" t="str">
        <f>"单位名称："&amp;"寻甸回族彝族自治县羊街镇初级中学"</f>
        <v>单位名称：寻甸回族彝族自治县羊街镇初级中学</v>
      </c>
      <c r="B4" s="110"/>
      <c r="C4" s="110"/>
      <c r="D4" s="110"/>
      <c r="E4" s="110"/>
      <c r="F4" s="110"/>
      <c r="G4" s="110"/>
      <c r="H4" s="97"/>
      <c r="I4" s="97"/>
      <c r="J4" s="97"/>
      <c r="K4" s="97"/>
      <c r="L4" s="97"/>
      <c r="M4" s="97"/>
      <c r="N4" s="106"/>
      <c r="O4" s="99"/>
      <c r="P4" s="99"/>
      <c r="Q4" s="105"/>
      <c r="R4" s="99"/>
      <c r="S4" s="111"/>
      <c r="T4" s="107" t="s">
        <v>1</v>
      </c>
    </row>
    <row r="5" ht="24" customHeight="1" spans="1:20">
      <c r="A5" s="16" t="s">
        <v>192</v>
      </c>
      <c r="B5" s="112" t="s">
        <v>193</v>
      </c>
      <c r="C5" s="112" t="s">
        <v>366</v>
      </c>
      <c r="D5" s="112" t="s">
        <v>379</v>
      </c>
      <c r="E5" s="112" t="s">
        <v>380</v>
      </c>
      <c r="F5" s="112" t="s">
        <v>381</v>
      </c>
      <c r="G5" s="112" t="s">
        <v>382</v>
      </c>
      <c r="H5" s="113" t="s">
        <v>383</v>
      </c>
      <c r="I5" s="113" t="s">
        <v>384</v>
      </c>
      <c r="J5" s="114" t="s">
        <v>200</v>
      </c>
      <c r="K5" s="114"/>
      <c r="L5" s="114"/>
      <c r="M5" s="114"/>
      <c r="N5" s="115"/>
      <c r="O5" s="114"/>
      <c r="P5" s="114"/>
      <c r="Q5" s="100"/>
      <c r="R5" s="114"/>
      <c r="S5" s="115"/>
      <c r="T5" s="101"/>
    </row>
    <row r="6" ht="24" customHeight="1" spans="1:20">
      <c r="A6" s="22"/>
      <c r="B6" s="116"/>
      <c r="C6" s="116"/>
      <c r="D6" s="116"/>
      <c r="E6" s="116"/>
      <c r="F6" s="116"/>
      <c r="G6" s="116"/>
      <c r="H6" s="117"/>
      <c r="I6" s="117"/>
      <c r="J6" s="117" t="s">
        <v>55</v>
      </c>
      <c r="K6" s="117" t="s">
        <v>58</v>
      </c>
      <c r="L6" s="117" t="s">
        <v>372</v>
      </c>
      <c r="M6" s="117" t="s">
        <v>373</v>
      </c>
      <c r="N6" s="118" t="s">
        <v>374</v>
      </c>
      <c r="O6" s="119" t="s">
        <v>375</v>
      </c>
      <c r="P6" s="119"/>
      <c r="Q6" s="120"/>
      <c r="R6" s="119"/>
      <c r="S6" s="121"/>
      <c r="T6" s="122"/>
    </row>
    <row r="7" ht="54" customHeight="1" spans="1:20">
      <c r="A7" s="26"/>
      <c r="B7" s="122"/>
      <c r="C7" s="122"/>
      <c r="D7" s="122"/>
      <c r="E7" s="122"/>
      <c r="F7" s="122"/>
      <c r="G7" s="122"/>
      <c r="H7" s="123"/>
      <c r="I7" s="123"/>
      <c r="J7" s="123"/>
      <c r="K7" s="123" t="s">
        <v>57</v>
      </c>
      <c r="L7" s="123"/>
      <c r="M7" s="123"/>
      <c r="N7" s="124"/>
      <c r="O7" s="123" t="s">
        <v>57</v>
      </c>
      <c r="P7" s="123" t="s">
        <v>64</v>
      </c>
      <c r="Q7" s="122" t="s">
        <v>65</v>
      </c>
      <c r="R7" s="123" t="s">
        <v>66</v>
      </c>
      <c r="S7" s="124" t="s">
        <v>67</v>
      </c>
      <c r="T7" s="122" t="s">
        <v>68</v>
      </c>
    </row>
    <row r="8" ht="17.25" customHeight="1" spans="1:20">
      <c r="A8" s="51">
        <v>1</v>
      </c>
      <c r="B8" s="122">
        <v>2</v>
      </c>
      <c r="C8" s="51">
        <v>3</v>
      </c>
      <c r="D8" s="51">
        <v>4</v>
      </c>
      <c r="E8" s="122">
        <v>5</v>
      </c>
      <c r="F8" s="51">
        <v>6</v>
      </c>
      <c r="G8" s="51">
        <v>7</v>
      </c>
      <c r="H8" s="122">
        <v>8</v>
      </c>
      <c r="I8" s="51">
        <v>9</v>
      </c>
      <c r="J8" s="51">
        <v>10</v>
      </c>
      <c r="K8" s="122">
        <v>11</v>
      </c>
      <c r="L8" s="51">
        <v>12</v>
      </c>
      <c r="M8" s="51">
        <v>13</v>
      </c>
      <c r="N8" s="122">
        <v>14</v>
      </c>
      <c r="O8" s="51">
        <v>15</v>
      </c>
      <c r="P8" s="51">
        <v>16</v>
      </c>
      <c r="Q8" s="122">
        <v>17</v>
      </c>
      <c r="R8" s="51">
        <v>18</v>
      </c>
      <c r="S8" s="51">
        <v>19</v>
      </c>
      <c r="T8" s="51">
        <v>20</v>
      </c>
    </row>
    <row r="9" ht="21" customHeight="1" spans="1:20">
      <c r="A9" s="125"/>
      <c r="B9" s="126"/>
      <c r="C9" s="126"/>
      <c r="D9" s="126"/>
      <c r="E9" s="126"/>
      <c r="F9" s="126"/>
      <c r="G9" s="126"/>
      <c r="H9" s="127"/>
      <c r="I9" s="127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21" customHeight="1" spans="1:20">
      <c r="A10" s="128" t="s">
        <v>182</v>
      </c>
      <c r="B10" s="129"/>
      <c r="C10" s="129"/>
      <c r="D10" s="129"/>
      <c r="E10" s="129"/>
      <c r="F10" s="129"/>
      <c r="G10" s="129"/>
      <c r="H10" s="130"/>
      <c r="I10" s="131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customHeight="1" spans="1:20">
      <c r="A11" t="s">
        <v>385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/>
  <cols>
    <col min="1" max="1" width="37.7" customWidth="1"/>
    <col min="2" max="24" width="20" customWidth="1"/>
  </cols>
  <sheetData>
    <row r="1" customHeight="1" spans="1:2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7.25" customHeight="1" spans="1:24">
      <c r="D2" s="94"/>
      <c r="W2" s="47"/>
      <c r="X2" s="47" t="s">
        <v>386</v>
      </c>
    </row>
    <row r="3" ht="41.25" customHeight="1" spans="1:24">
      <c r="A3" s="95" t="str">
        <f>"2026"&amp;"年县对下转移支付预算表"</f>
        <v>2026年县对下转移支付预算表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8"/>
      <c r="X3" s="88"/>
    </row>
    <row r="4" ht="18" customHeight="1" spans="1:24">
      <c r="A4" s="96" t="str">
        <f>"单位名称："&amp;"寻甸回族彝族自治县羊街镇初级中学"</f>
        <v>单位名称：寻甸回族彝族自治县羊街镇初级中学</v>
      </c>
      <c r="B4" s="97"/>
      <c r="C4" s="97"/>
      <c r="D4" s="98"/>
      <c r="E4" s="99"/>
      <c r="F4" s="99"/>
      <c r="G4" s="99"/>
      <c r="H4" s="99"/>
      <c r="I4" s="99"/>
      <c r="W4" s="49"/>
      <c r="X4" s="49" t="s">
        <v>1</v>
      </c>
    </row>
    <row r="5" ht="19.5" customHeight="1" spans="1:24">
      <c r="A5" s="50" t="s">
        <v>387</v>
      </c>
      <c r="B5" s="17" t="s">
        <v>200</v>
      </c>
      <c r="C5" s="18"/>
      <c r="D5" s="18"/>
      <c r="E5" s="17" t="s">
        <v>388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00"/>
      <c r="X5" s="101"/>
    </row>
    <row r="6" ht="40.5" customHeight="1" spans="1:24">
      <c r="A6" s="51"/>
      <c r="B6" s="27" t="s">
        <v>55</v>
      </c>
      <c r="C6" s="16" t="s">
        <v>58</v>
      </c>
      <c r="D6" s="102" t="s">
        <v>372</v>
      </c>
      <c r="E6" s="72" t="s">
        <v>389</v>
      </c>
      <c r="F6" s="72" t="s">
        <v>390</v>
      </c>
      <c r="G6" s="72" t="s">
        <v>391</v>
      </c>
      <c r="H6" s="72" t="s">
        <v>392</v>
      </c>
      <c r="I6" s="72" t="s">
        <v>393</v>
      </c>
      <c r="J6" s="72" t="s">
        <v>394</v>
      </c>
      <c r="K6" s="72" t="s">
        <v>395</v>
      </c>
      <c r="L6" s="72" t="s">
        <v>396</v>
      </c>
      <c r="M6" s="72" t="s">
        <v>397</v>
      </c>
      <c r="N6" s="72" t="s">
        <v>398</v>
      </c>
      <c r="O6" s="72" t="s">
        <v>399</v>
      </c>
      <c r="P6" s="72" t="s">
        <v>400</v>
      </c>
      <c r="Q6" s="72" t="s">
        <v>401</v>
      </c>
      <c r="R6" s="72" t="s">
        <v>402</v>
      </c>
      <c r="S6" s="72" t="s">
        <v>403</v>
      </c>
      <c r="T6" s="72" t="s">
        <v>404</v>
      </c>
      <c r="U6" s="72" t="s">
        <v>405</v>
      </c>
      <c r="V6" s="72" t="s">
        <v>406</v>
      </c>
      <c r="W6" s="72" t="s">
        <v>407</v>
      </c>
      <c r="X6" s="103" t="s">
        <v>408</v>
      </c>
    </row>
    <row r="7" ht="19.5" customHeight="1" spans="1:24">
      <c r="A7" s="28">
        <v>1</v>
      </c>
      <c r="B7" s="28">
        <v>2</v>
      </c>
      <c r="C7" s="28">
        <v>3</v>
      </c>
      <c r="D7" s="30">
        <v>4</v>
      </c>
      <c r="E7" s="52">
        <v>5</v>
      </c>
      <c r="F7" s="28">
        <v>6</v>
      </c>
      <c r="G7" s="28">
        <v>7</v>
      </c>
      <c r="H7" s="30">
        <v>8</v>
      </c>
      <c r="I7" s="28">
        <v>9</v>
      </c>
      <c r="J7" s="28">
        <v>10</v>
      </c>
      <c r="K7" s="28">
        <v>11</v>
      </c>
      <c r="L7" s="30">
        <v>12</v>
      </c>
      <c r="M7" s="28">
        <v>13</v>
      </c>
      <c r="N7" s="28">
        <v>14</v>
      </c>
      <c r="O7" s="28">
        <v>15</v>
      </c>
      <c r="P7" s="30">
        <v>16</v>
      </c>
      <c r="Q7" s="28">
        <v>17</v>
      </c>
      <c r="R7" s="28">
        <v>18</v>
      </c>
      <c r="S7" s="28">
        <v>19</v>
      </c>
      <c r="T7" s="30">
        <v>20</v>
      </c>
      <c r="U7" s="30">
        <v>21</v>
      </c>
      <c r="V7" s="30">
        <v>22</v>
      </c>
      <c r="W7" s="52">
        <v>23</v>
      </c>
      <c r="X7" s="52">
        <v>24</v>
      </c>
    </row>
    <row r="8" ht="19.5" customHeight="1" spans="1:24">
      <c r="A8" s="5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ht="19.5" customHeight="1" spans="1:24">
      <c r="A9" s="91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customHeight="1" spans="1:24">
      <c r="A10" t="s">
        <v>409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ht="16.5" customHeight="1" spans="1:10">
      <c r="J2" s="47" t="s">
        <v>410</v>
      </c>
    </row>
    <row r="3" ht="41.25" customHeight="1" spans="1:10">
      <c r="A3" s="87" t="str">
        <f>"2026"&amp;"年县对下转移支付绩效目标表"</f>
        <v>2026年县对下转移支付绩效目标表</v>
      </c>
      <c r="B3" s="8"/>
      <c r="C3" s="8"/>
      <c r="D3" s="8"/>
      <c r="E3" s="8"/>
      <c r="F3" s="88"/>
      <c r="G3" s="8"/>
      <c r="H3" s="88"/>
      <c r="I3" s="88"/>
      <c r="J3" s="8"/>
    </row>
    <row r="4" ht="17.25" customHeight="1" spans="1:10">
      <c r="A4" s="10" t="str">
        <f>"单位名称："&amp;"寻甸回族彝族自治县羊街镇初级中学"</f>
        <v>单位名称：寻甸回族彝族自治县羊街镇初级中学</v>
      </c>
    </row>
    <row r="5" ht="44.25" customHeight="1" spans="1:10">
      <c r="A5" s="89" t="s">
        <v>387</v>
      </c>
      <c r="B5" s="89" t="s">
        <v>322</v>
      </c>
      <c r="C5" s="89" t="s">
        <v>323</v>
      </c>
      <c r="D5" s="89" t="s">
        <v>324</v>
      </c>
      <c r="E5" s="89" t="s">
        <v>325</v>
      </c>
      <c r="F5" s="90" t="s">
        <v>326</v>
      </c>
      <c r="G5" s="89" t="s">
        <v>327</v>
      </c>
      <c r="H5" s="90" t="s">
        <v>328</v>
      </c>
      <c r="I5" s="90" t="s">
        <v>329</v>
      </c>
      <c r="J5" s="89" t="s">
        <v>330</v>
      </c>
    </row>
    <row r="6" ht="14.25" customHeight="1" spans="1:10">
      <c r="A6" s="89">
        <v>1</v>
      </c>
      <c r="B6" s="89">
        <v>2</v>
      </c>
      <c r="C6" s="89">
        <v>3</v>
      </c>
      <c r="D6" s="89">
        <v>4</v>
      </c>
      <c r="E6" s="89">
        <v>5</v>
      </c>
      <c r="F6" s="90">
        <v>6</v>
      </c>
      <c r="G6" s="89">
        <v>7</v>
      </c>
      <c r="H6" s="90">
        <v>8</v>
      </c>
      <c r="I6" s="90">
        <v>9</v>
      </c>
      <c r="J6" s="89">
        <v>10</v>
      </c>
    </row>
    <row r="7" ht="42" customHeight="1" spans="1:10">
      <c r="A7" s="53"/>
      <c r="B7" s="91"/>
      <c r="C7" s="91"/>
      <c r="D7" s="91"/>
      <c r="E7" s="92"/>
      <c r="F7" s="93"/>
      <c r="G7" s="92"/>
      <c r="H7" s="93"/>
      <c r="I7" s="93"/>
      <c r="J7" s="92"/>
    </row>
    <row r="8" ht="42" customHeight="1" spans="1:10">
      <c r="A8" s="53"/>
      <c r="B8" s="40"/>
      <c r="C8" s="40"/>
      <c r="D8" s="40"/>
      <c r="E8" s="53"/>
      <c r="F8" s="40"/>
      <c r="G8" s="53"/>
      <c r="H8" s="40"/>
      <c r="I8" s="40"/>
      <c r="J8" s="53"/>
    </row>
    <row r="9" customHeight="1" spans="1:10">
      <c r="A9" t="s">
        <v>411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10.4272727272727" defaultRowHeight="14.25" customHeight="1"/>
  <cols>
    <col min="1" max="3" width="33.7" customWidth="1"/>
    <col min="4" max="4" width="45.5727272727273" customWidth="1"/>
    <col min="5" max="5" width="27.5727272727273" customWidth="1"/>
    <col min="6" max="6" width="21.7181818181818" customWidth="1"/>
    <col min="7" max="9" width="26.2818181818182" customWidth="1"/>
  </cols>
  <sheetData>
    <row r="1" customHeight="1" spans="1:9">
      <c r="A1" s="4"/>
      <c r="B1" s="4"/>
      <c r="C1" s="4"/>
      <c r="D1" s="4"/>
      <c r="E1" s="4"/>
      <c r="F1" s="4"/>
      <c r="G1" s="4"/>
      <c r="H1" s="4"/>
      <c r="I1" s="4"/>
    </row>
    <row r="2" customHeight="1" spans="1:9">
      <c r="A2" s="61" t="s">
        <v>412</v>
      </c>
      <c r="B2" s="62"/>
      <c r="C2" s="62"/>
      <c r="D2" s="63"/>
      <c r="E2" s="63"/>
      <c r="F2" s="63"/>
      <c r="G2" s="62"/>
      <c r="H2" s="62"/>
      <c r="I2" s="63"/>
    </row>
    <row r="3" ht="41.25" customHeight="1" spans="1:9">
      <c r="A3" s="64" t="str">
        <f>"2026"&amp;"年新增资产配置预算表"</f>
        <v>2026年新增资产配置预算表</v>
      </c>
      <c r="B3" s="65"/>
      <c r="C3" s="65"/>
      <c r="D3" s="66"/>
      <c r="E3" s="66"/>
      <c r="F3" s="66"/>
      <c r="G3" s="65"/>
      <c r="H3" s="65"/>
      <c r="I3" s="66"/>
    </row>
    <row r="4" customHeight="1" spans="1:9">
      <c r="A4" s="67" t="str">
        <f>"单位名称："&amp;"寻甸回族彝族自治县羊街镇初级中学"</f>
        <v>单位名称：寻甸回族彝族自治县羊街镇初级中学</v>
      </c>
      <c r="B4" s="68"/>
      <c r="C4" s="68"/>
      <c r="D4" s="69"/>
      <c r="F4" s="66"/>
      <c r="G4" s="65"/>
      <c r="H4" s="65"/>
      <c r="I4" s="70" t="s">
        <v>1</v>
      </c>
    </row>
    <row r="5" ht="28.5" customHeight="1" spans="1:9">
      <c r="A5" s="71" t="s">
        <v>192</v>
      </c>
      <c r="B5" s="72" t="s">
        <v>193</v>
      </c>
      <c r="C5" s="73" t="s">
        <v>413</v>
      </c>
      <c r="D5" s="71" t="s">
        <v>414</v>
      </c>
      <c r="E5" s="71" t="s">
        <v>415</v>
      </c>
      <c r="F5" s="71" t="s">
        <v>416</v>
      </c>
      <c r="G5" s="72" t="s">
        <v>417</v>
      </c>
      <c r="H5" s="52"/>
      <c r="I5" s="71"/>
    </row>
    <row r="6" ht="21" customHeight="1" spans="1:9">
      <c r="A6" s="73"/>
      <c r="B6" s="74"/>
      <c r="C6" s="74"/>
      <c r="D6" s="75"/>
      <c r="E6" s="74"/>
      <c r="F6" s="74"/>
      <c r="G6" s="72" t="s">
        <v>370</v>
      </c>
      <c r="H6" s="72" t="s">
        <v>418</v>
      </c>
      <c r="I6" s="72" t="s">
        <v>419</v>
      </c>
    </row>
    <row r="7" ht="17.25" customHeight="1" spans="1:9">
      <c r="A7" s="76" t="s">
        <v>82</v>
      </c>
      <c r="B7" s="77"/>
      <c r="C7" s="78" t="s">
        <v>83</v>
      </c>
      <c r="D7" s="76" t="s">
        <v>178</v>
      </c>
      <c r="E7" s="79" t="s">
        <v>179</v>
      </c>
      <c r="F7" s="76" t="s">
        <v>180</v>
      </c>
      <c r="G7" s="78" t="s">
        <v>181</v>
      </c>
      <c r="H7" s="33" t="s">
        <v>84</v>
      </c>
      <c r="I7" s="79" t="s">
        <v>85</v>
      </c>
    </row>
    <row r="8" ht="19.5" customHeight="1" spans="1:9">
      <c r="A8" s="80"/>
      <c r="B8" s="56"/>
      <c r="C8" s="56"/>
      <c r="D8" s="53"/>
      <c r="E8" s="40"/>
      <c r="F8" s="33"/>
      <c r="G8" s="81"/>
      <c r="H8" s="82"/>
      <c r="I8" s="82"/>
    </row>
    <row r="9" ht="19.5" customHeight="1" spans="1:9">
      <c r="A9" s="83" t="s">
        <v>55</v>
      </c>
      <c r="B9" s="84"/>
      <c r="C9" s="84"/>
      <c r="D9" s="85"/>
      <c r="E9" s="86"/>
      <c r="F9" s="86"/>
      <c r="G9" s="81"/>
      <c r="H9" s="82"/>
      <c r="I9" s="82"/>
    </row>
    <row r="10" customHeight="1" spans="1:9">
      <c r="A10" t="s">
        <v>420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181818181818" customWidth="1"/>
    <col min="6" max="6" width="9.85454545454546" customWidth="1"/>
    <col min="7" max="7" width="17.7181818181818" customWidth="1"/>
    <col min="8" max="11" width="23.1454545454545" customWidth="1"/>
  </cols>
  <sheetData>
    <row r="1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D2" s="46"/>
      <c r="E2" s="46"/>
      <c r="F2" s="46"/>
      <c r="G2" s="46"/>
      <c r="K2" s="47" t="s">
        <v>421</v>
      </c>
    </row>
    <row r="3" ht="41.25" customHeight="1" spans="1:11">
      <c r="A3" s="8" t="str">
        <f>"2026"&amp;"年上级转移支付补助项目支出预算表"</f>
        <v>2026年上级转移支付补助项目支出预算表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13.5" customHeight="1" spans="1:11">
      <c r="A4" s="10" t="str">
        <f>"单位名称："&amp;"寻甸回族彝族自治县羊街镇初级中学"</f>
        <v>单位名称：寻甸回族彝族自治县羊街镇初级中学</v>
      </c>
      <c r="B4" s="11"/>
      <c r="C4" s="11"/>
      <c r="D4" s="11"/>
      <c r="E4" s="11"/>
      <c r="F4" s="11"/>
      <c r="G4" s="11"/>
      <c r="H4" s="48"/>
      <c r="I4" s="48"/>
      <c r="J4" s="48"/>
      <c r="K4" s="49" t="s">
        <v>1</v>
      </c>
    </row>
    <row r="5" ht="21.75" customHeight="1" spans="1:11">
      <c r="A5" s="14" t="s">
        <v>247</v>
      </c>
      <c r="B5" s="14" t="s">
        <v>195</v>
      </c>
      <c r="C5" s="14" t="s">
        <v>248</v>
      </c>
      <c r="D5" s="16" t="s">
        <v>196</v>
      </c>
      <c r="E5" s="16" t="s">
        <v>197</v>
      </c>
      <c r="F5" s="16" t="s">
        <v>249</v>
      </c>
      <c r="G5" s="16" t="s">
        <v>250</v>
      </c>
      <c r="H5" s="50" t="s">
        <v>55</v>
      </c>
      <c r="I5" s="17" t="s">
        <v>422</v>
      </c>
      <c r="J5" s="18"/>
      <c r="K5" s="19"/>
    </row>
    <row r="6" ht="21.75" customHeight="1" spans="1:11">
      <c r="A6" s="20"/>
      <c r="B6" s="20"/>
      <c r="C6" s="20"/>
      <c r="D6" s="22"/>
      <c r="E6" s="22"/>
      <c r="F6" s="22"/>
      <c r="G6" s="22"/>
      <c r="H6" s="27"/>
      <c r="I6" s="16" t="s">
        <v>58</v>
      </c>
      <c r="J6" s="16" t="s">
        <v>59</v>
      </c>
      <c r="K6" s="16" t="s">
        <v>60</v>
      </c>
    </row>
    <row r="7" ht="40.5" customHeight="1" spans="1:11">
      <c r="A7" s="24"/>
      <c r="B7" s="24"/>
      <c r="C7" s="24"/>
      <c r="D7" s="26"/>
      <c r="E7" s="26"/>
      <c r="F7" s="26"/>
      <c r="G7" s="26"/>
      <c r="H7" s="51"/>
      <c r="I7" s="26" t="s">
        <v>57</v>
      </c>
      <c r="J7" s="26"/>
      <c r="K7" s="26"/>
    </row>
    <row r="8" ht="15" customHeight="1" spans="1:11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52">
        <v>10</v>
      </c>
      <c r="K8" s="52">
        <v>11</v>
      </c>
    </row>
    <row r="9" ht="18.75" customHeight="1" spans="1:11">
      <c r="A9" s="53"/>
      <c r="B9" s="40"/>
      <c r="C9" s="53"/>
      <c r="D9" s="53"/>
      <c r="E9" s="53"/>
      <c r="F9" s="53"/>
      <c r="G9" s="53"/>
      <c r="H9" s="54"/>
      <c r="I9" s="55"/>
      <c r="J9" s="55"/>
      <c r="K9" s="54"/>
    </row>
    <row r="10" ht="18.75" customHeight="1" spans="1:11">
      <c r="A10" s="56"/>
      <c r="B10" s="40"/>
      <c r="C10" s="40"/>
      <c r="D10" s="40"/>
      <c r="E10" s="40"/>
      <c r="F10" s="40"/>
      <c r="G10" s="40"/>
      <c r="H10" s="57"/>
      <c r="I10" s="57"/>
      <c r="J10" s="57"/>
      <c r="K10" s="54"/>
    </row>
    <row r="11" ht="18.75" customHeight="1" spans="1:11">
      <c r="A11" s="58" t="s">
        <v>182</v>
      </c>
      <c r="B11" s="59"/>
      <c r="C11" s="59"/>
      <c r="D11" s="59"/>
      <c r="E11" s="59"/>
      <c r="F11" s="59"/>
      <c r="G11" s="60"/>
      <c r="H11" s="57"/>
      <c r="I11" s="57"/>
      <c r="J11" s="57"/>
      <c r="K11" s="54"/>
    </row>
    <row r="12" customHeight="1" spans="1:11">
      <c r="A12" t="s">
        <v>423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tabSelected="1" zoomScale="85" zoomScaleNormal="85" workbookViewId="0">
      <pane ySplit="1" topLeftCell="A2" activePane="bottomLeft" state="frozen"/>
      <selection/>
      <selection pane="bottomLeft" activeCell="C27" sqref="C27"/>
    </sheetView>
  </sheetViews>
  <sheetFormatPr defaultColWidth="9.14545454545454" defaultRowHeight="14.25" customHeight="1" outlineLevelCol="6"/>
  <cols>
    <col min="1" max="1" width="35.2818181818182" style="2" customWidth="1"/>
    <col min="2" max="2" width="28" style="2" customWidth="1"/>
    <col min="3" max="3" width="28" style="3" customWidth="1"/>
    <col min="4" max="4" width="28" style="2" customWidth="1"/>
    <col min="5" max="7" width="23.8545454545455" style="2" customWidth="1"/>
    <col min="8" max="16384" width="9.14545454545454" style="2"/>
  </cols>
  <sheetData>
    <row r="1" customHeight="1" spans="1:7">
      <c r="A1" s="4"/>
      <c r="B1" s="4"/>
      <c r="C1" s="5"/>
      <c r="D1" s="4"/>
      <c r="E1" s="4"/>
      <c r="F1" s="4"/>
      <c r="G1" s="4"/>
    </row>
    <row r="2" ht="13.5" customHeight="1" spans="1:7">
      <c r="D2" s="6"/>
      <c r="G2" s="7" t="s">
        <v>424</v>
      </c>
    </row>
    <row r="3" ht="41.25" customHeight="1" spans="1:7">
      <c r="A3" s="8" t="str">
        <f>"2026"&amp;"年部门项目中期规划预算表"</f>
        <v>2026年部门项目中期规划预算表</v>
      </c>
      <c r="B3" s="8"/>
      <c r="C3" s="9"/>
      <c r="D3" s="8"/>
      <c r="E3" s="8"/>
      <c r="F3" s="8"/>
      <c r="G3" s="8"/>
    </row>
    <row r="4" ht="25" customHeight="1" spans="1:7">
      <c r="A4" s="10" t="str">
        <f>"单位名称："&amp;"寻甸回族彝族自治县羊街镇初级中学"</f>
        <v>单位名称：寻甸回族彝族自治县羊街镇初级中学</v>
      </c>
      <c r="B4" s="11"/>
      <c r="C4" s="11"/>
      <c r="D4" s="11"/>
      <c r="E4" s="12"/>
      <c r="F4" s="12"/>
      <c r="G4" s="13" t="s">
        <v>1</v>
      </c>
    </row>
    <row r="5" ht="21.75" customHeight="1" spans="1:7">
      <c r="A5" s="14" t="s">
        <v>248</v>
      </c>
      <c r="B5" s="14" t="s">
        <v>247</v>
      </c>
      <c r="C5" s="15" t="s">
        <v>195</v>
      </c>
      <c r="D5" s="16" t="s">
        <v>425</v>
      </c>
      <c r="E5" s="17" t="s">
        <v>58</v>
      </c>
      <c r="F5" s="18"/>
      <c r="G5" s="19"/>
    </row>
    <row r="6" ht="21.75" customHeight="1" spans="1:7">
      <c r="A6" s="20"/>
      <c r="B6" s="20"/>
      <c r="C6" s="21"/>
      <c r="D6" s="22"/>
      <c r="E6" s="23" t="str">
        <f>"2025"&amp;"年"</f>
        <v>2025年</v>
      </c>
      <c r="F6" s="16" t="str">
        <f>("2025"+1)&amp;"年"</f>
        <v>2026年</v>
      </c>
      <c r="G6" s="16" t="str">
        <f>("2025"+2)&amp;"年"</f>
        <v>2027年</v>
      </c>
    </row>
    <row r="7" ht="40.5" customHeight="1" spans="1:7">
      <c r="A7" s="24"/>
      <c r="B7" s="24"/>
      <c r="C7" s="25"/>
      <c r="D7" s="26"/>
      <c r="E7" s="27"/>
      <c r="F7" s="26" t="s">
        <v>57</v>
      </c>
      <c r="G7" s="26"/>
    </row>
    <row r="8" ht="15" customHeight="1" spans="1:7">
      <c r="A8" s="28">
        <v>1</v>
      </c>
      <c r="B8" s="28">
        <v>2</v>
      </c>
      <c r="C8" s="29">
        <v>3</v>
      </c>
      <c r="D8" s="30">
        <v>4</v>
      </c>
      <c r="E8" s="31">
        <v>5</v>
      </c>
      <c r="F8" s="32">
        <v>6</v>
      </c>
      <c r="G8" s="28">
        <v>7</v>
      </c>
    </row>
    <row r="9" s="1" customFormat="1" ht="17.25" customHeight="1" spans="1:7">
      <c r="A9" s="33" t="s">
        <v>70</v>
      </c>
      <c r="B9" s="34"/>
      <c r="C9" s="35"/>
      <c r="D9" s="36"/>
      <c r="E9" s="37"/>
      <c r="F9" s="38">
        <v>129054.88</v>
      </c>
      <c r="G9" s="39"/>
    </row>
    <row r="10" s="1" customFormat="1" ht="18.75" customHeight="1" spans="1:7">
      <c r="A10" s="33"/>
      <c r="B10" s="33" t="s">
        <v>426</v>
      </c>
      <c r="C10" s="40" t="s">
        <v>312</v>
      </c>
      <c r="D10" s="36" t="s">
        <v>427</v>
      </c>
      <c r="E10" s="37"/>
      <c r="F10" s="38">
        <v>92000</v>
      </c>
      <c r="G10" s="39"/>
    </row>
    <row r="11" s="1" customFormat="1" ht="18.75" customHeight="1" spans="1:7">
      <c r="A11" s="41"/>
      <c r="B11" s="33" t="s">
        <v>426</v>
      </c>
      <c r="C11" s="40" t="s">
        <v>316</v>
      </c>
      <c r="D11" s="36" t="s">
        <v>427</v>
      </c>
      <c r="E11" s="37"/>
      <c r="F11" s="38">
        <v>12180</v>
      </c>
      <c r="G11" s="39"/>
    </row>
    <row r="12" s="1" customFormat="1" ht="28" customHeight="1" spans="1:7">
      <c r="A12" s="41"/>
      <c r="B12" s="33" t="s">
        <v>426</v>
      </c>
      <c r="C12" s="40" t="s">
        <v>318</v>
      </c>
      <c r="D12" s="36" t="s">
        <v>427</v>
      </c>
      <c r="E12" s="37"/>
      <c r="F12" s="38">
        <v>23978.88</v>
      </c>
      <c r="G12" s="39"/>
    </row>
    <row r="13" s="1" customFormat="1" ht="34" customHeight="1" spans="1:7">
      <c r="A13" s="41"/>
      <c r="B13" s="33" t="s">
        <v>426</v>
      </c>
      <c r="C13" s="40" t="s">
        <v>320</v>
      </c>
      <c r="D13" s="36" t="s">
        <v>427</v>
      </c>
      <c r="E13" s="37"/>
      <c r="F13" s="38">
        <v>896</v>
      </c>
      <c r="G13" s="39"/>
    </row>
    <row r="14" s="1" customFormat="1" ht="23" customHeight="1" spans="1:7">
      <c r="A14" s="42" t="s">
        <v>55</v>
      </c>
      <c r="B14" s="43"/>
      <c r="C14" s="44"/>
      <c r="D14" s="43"/>
      <c r="E14" s="37"/>
      <c r="F14" s="38">
        <v>129054.88</v>
      </c>
      <c r="G14" s="39"/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GridLines="0" showZeros="0" zoomScale="40" zoomScaleNormal="40" workbookViewId="0">
      <pane ySplit="1" topLeftCell="A2" activePane="bottomLeft" state="frozen"/>
      <selection/>
      <selection pane="bottomLeft" activeCell="C27" sqref="C27"/>
    </sheetView>
  </sheetViews>
  <sheetFormatPr defaultColWidth="8.57272727272727" defaultRowHeight="12.75" customHeight="1"/>
  <cols>
    <col min="1" max="1" width="15.8909090909091" style="256" customWidth="1"/>
    <col min="2" max="2" width="54.3181818181818" style="256" customWidth="1"/>
    <col min="3" max="3" width="26.1363636363636" style="256" customWidth="1"/>
    <col min="4" max="4" width="24.5454545454545" style="256" customWidth="1"/>
    <col min="5" max="5" width="25.4545454545455" style="256" customWidth="1"/>
    <col min="6" max="14" width="19.3090909090909" style="256" customWidth="1"/>
    <col min="15" max="15" width="27.9545454545455" style="256" customWidth="1"/>
    <col min="16" max="16" width="24.7727272727273" style="256" customWidth="1"/>
    <col min="17" max="17" width="24.5454545454545" style="256" customWidth="1"/>
    <col min="18" max="19" width="22" style="256" customWidth="1"/>
    <col min="20" max="16384" width="8.57272727272727" style="256"/>
  </cols>
  <sheetData>
    <row r="1" ht="30" customHeight="1" spans="1:19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</row>
    <row r="2" ht="30" customHeight="1" spans="1:19">
      <c r="A2" s="258" t="s">
        <v>52</v>
      </c>
    </row>
    <row r="3" ht="30" customHeight="1" spans="1:19">
      <c r="A3" s="259" t="str">
        <f>"2026"&amp;"年部门收入预算表"</f>
        <v>2026年部门收入预算表</v>
      </c>
    </row>
    <row r="4" ht="30" customHeight="1" spans="1:19">
      <c r="A4" s="258" t="str">
        <f>"单位名称："&amp;"寻甸回族彝族自治县羊街镇初级中学"</f>
        <v>单位名称：寻甸回族彝族自治县羊街镇初级中学</v>
      </c>
      <c r="S4" s="258" t="s">
        <v>1</v>
      </c>
    </row>
    <row r="5" ht="30" customHeight="1" spans="1:19">
      <c r="A5" s="260" t="s">
        <v>53</v>
      </c>
      <c r="B5" s="261" t="s">
        <v>54</v>
      </c>
      <c r="C5" s="261" t="s">
        <v>55</v>
      </c>
      <c r="D5" s="262" t="s">
        <v>56</v>
      </c>
      <c r="E5" s="262"/>
      <c r="F5" s="262"/>
      <c r="G5" s="262"/>
      <c r="H5" s="262"/>
      <c r="I5" s="263"/>
      <c r="J5" s="262"/>
      <c r="K5" s="262"/>
      <c r="L5" s="262"/>
      <c r="M5" s="262"/>
      <c r="N5" s="264"/>
      <c r="O5" s="262" t="s">
        <v>45</v>
      </c>
      <c r="P5" s="262"/>
      <c r="Q5" s="262"/>
      <c r="R5" s="262"/>
      <c r="S5" s="264"/>
    </row>
    <row r="6" ht="30" customHeight="1" spans="1:19">
      <c r="A6" s="265"/>
      <c r="B6" s="266"/>
      <c r="C6" s="266"/>
      <c r="D6" s="266" t="s">
        <v>57</v>
      </c>
      <c r="E6" s="266" t="s">
        <v>58</v>
      </c>
      <c r="F6" s="266" t="s">
        <v>59</v>
      </c>
      <c r="G6" s="266" t="s">
        <v>60</v>
      </c>
      <c r="H6" s="266" t="s">
        <v>61</v>
      </c>
      <c r="I6" s="267" t="s">
        <v>62</v>
      </c>
      <c r="J6" s="268"/>
      <c r="K6" s="268"/>
      <c r="L6" s="268"/>
      <c r="M6" s="268"/>
      <c r="N6" s="269"/>
      <c r="O6" s="266" t="s">
        <v>57</v>
      </c>
      <c r="P6" s="266" t="s">
        <v>58</v>
      </c>
      <c r="Q6" s="266" t="s">
        <v>59</v>
      </c>
      <c r="R6" s="266" t="s">
        <v>60</v>
      </c>
      <c r="S6" s="266" t="s">
        <v>63</v>
      </c>
    </row>
    <row r="7" ht="30" customHeight="1" spans="1:19">
      <c r="A7" s="270"/>
      <c r="B7" s="271"/>
      <c r="C7" s="271"/>
      <c r="D7" s="271"/>
      <c r="E7" s="271"/>
      <c r="F7" s="271"/>
      <c r="G7" s="271"/>
      <c r="H7" s="271"/>
      <c r="I7" s="272" t="s">
        <v>57</v>
      </c>
      <c r="J7" s="269" t="s">
        <v>64</v>
      </c>
      <c r="K7" s="269" t="s">
        <v>65</v>
      </c>
      <c r="L7" s="269" t="s">
        <v>66</v>
      </c>
      <c r="M7" s="269" t="s">
        <v>67</v>
      </c>
      <c r="N7" s="269" t="s">
        <v>68</v>
      </c>
      <c r="O7" s="273"/>
      <c r="P7" s="273"/>
      <c r="Q7" s="273"/>
      <c r="R7" s="273"/>
      <c r="S7" s="271"/>
    </row>
    <row r="8" ht="76" customHeight="1" spans="1:19">
      <c r="A8" s="274">
        <v>1</v>
      </c>
      <c r="B8" s="274">
        <v>2</v>
      </c>
      <c r="C8" s="274">
        <v>3</v>
      </c>
      <c r="D8" s="274">
        <v>4</v>
      </c>
      <c r="E8" s="274">
        <v>5</v>
      </c>
      <c r="F8" s="274">
        <v>6</v>
      </c>
      <c r="G8" s="274">
        <v>7</v>
      </c>
      <c r="H8" s="274">
        <v>8</v>
      </c>
      <c r="I8" s="272">
        <v>9</v>
      </c>
      <c r="J8" s="274">
        <v>10</v>
      </c>
      <c r="K8" s="274">
        <v>11</v>
      </c>
      <c r="L8" s="274">
        <v>12</v>
      </c>
      <c r="M8" s="274">
        <v>13</v>
      </c>
      <c r="N8" s="274">
        <v>14</v>
      </c>
      <c r="O8" s="274">
        <v>15</v>
      </c>
      <c r="P8" s="274">
        <v>16</v>
      </c>
      <c r="Q8" s="274">
        <v>17</v>
      </c>
      <c r="R8" s="274">
        <v>18</v>
      </c>
      <c r="S8" s="274">
        <v>19</v>
      </c>
    </row>
    <row r="9" ht="70" customHeight="1" spans="1:19">
      <c r="A9" s="275" t="s">
        <v>69</v>
      </c>
      <c r="B9" s="275" t="s">
        <v>70</v>
      </c>
      <c r="C9" s="276">
        <v>33549724.48</v>
      </c>
      <c r="D9" s="277">
        <v>30434679.67</v>
      </c>
      <c r="E9" s="277">
        <v>30434679.67</v>
      </c>
      <c r="F9" s="278"/>
      <c r="G9" s="278"/>
      <c r="H9" s="278"/>
      <c r="I9" s="278"/>
      <c r="J9" s="278"/>
      <c r="K9" s="278"/>
      <c r="L9" s="278"/>
      <c r="M9" s="278"/>
      <c r="N9" s="278"/>
      <c r="O9" s="277">
        <v>3115044.81</v>
      </c>
      <c r="P9" s="277">
        <v>3103844.81</v>
      </c>
      <c r="Q9" s="277">
        <v>11200</v>
      </c>
      <c r="R9" s="278"/>
      <c r="S9" s="278"/>
    </row>
    <row r="10" ht="53" customHeight="1" spans="1:19">
      <c r="A10" s="275" t="s">
        <v>55</v>
      </c>
      <c r="B10" s="279"/>
      <c r="C10" s="276">
        <v>33549724.48</v>
      </c>
      <c r="D10" s="277">
        <v>30434679.67</v>
      </c>
      <c r="E10" s="277">
        <v>30434679.67</v>
      </c>
      <c r="F10" s="278"/>
      <c r="G10" s="278"/>
      <c r="H10" s="278"/>
      <c r="I10" s="278"/>
      <c r="J10" s="278"/>
      <c r="K10" s="278"/>
      <c r="L10" s="278"/>
      <c r="M10" s="278"/>
      <c r="N10" s="278"/>
      <c r="O10" s="277">
        <v>3115044.81</v>
      </c>
      <c r="P10" s="277">
        <v>3103844.81</v>
      </c>
      <c r="Q10" s="277">
        <v>11200</v>
      </c>
      <c r="R10" s="278"/>
      <c r="S10" s="278"/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scale="27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GridLines="0" showZeros="0" view="pageBreakPreview" zoomScale="85" zoomScaleNormal="100" workbookViewId="0">
      <pane ySplit="1" topLeftCell="A6" activePane="bottomLeft" state="frozen"/>
      <selection/>
      <selection pane="bottomLeft" activeCell="C27" sqref="C27"/>
    </sheetView>
  </sheetViews>
  <sheetFormatPr defaultColWidth="8.57272727272727" defaultRowHeight="12.75" customHeight="1"/>
  <cols>
    <col min="1" max="1" width="16.8727272727273" style="163" customWidth="1"/>
    <col min="2" max="2" width="37.5727272727273" style="163" customWidth="1"/>
    <col min="3" max="8" width="24.5727272727273" style="163" customWidth="1"/>
    <col min="9" max="9" width="26.7181818181818" style="163" customWidth="1"/>
    <col min="10" max="11" width="24.4272727272727" style="163" customWidth="1"/>
    <col min="12" max="15" width="24.5727272727273" style="163" customWidth="1"/>
    <col min="16" max="16384" width="8.57272727272727" style="163"/>
  </cols>
  <sheetData>
    <row r="1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ht="17.25" customHeight="1" spans="1:15">
      <c r="A2" s="236" t="s">
        <v>71</v>
      </c>
    </row>
    <row r="3" s="234" customFormat="1" ht="41.25" customHeight="1" spans="1:15">
      <c r="A3" s="237" t="str">
        <f>"2026"&amp;"年部门支出预算表"</f>
        <v>2026年部门支出预算表</v>
      </c>
    </row>
    <row r="4" ht="17.25" customHeight="1" spans="1:15">
      <c r="A4" s="238" t="str">
        <f>"单位名称："&amp;"寻甸回族彝族自治县羊街镇初级中学"</f>
        <v>单位名称：寻甸回族彝族自治县羊街镇初级中学</v>
      </c>
      <c r="O4" s="236" t="s">
        <v>1</v>
      </c>
    </row>
    <row r="5" ht="27" customHeight="1" spans="1:15">
      <c r="A5" s="239" t="s">
        <v>72</v>
      </c>
      <c r="B5" s="239" t="s">
        <v>73</v>
      </c>
      <c r="C5" s="239" t="s">
        <v>55</v>
      </c>
      <c r="D5" s="240" t="s">
        <v>58</v>
      </c>
      <c r="E5" s="241"/>
      <c r="F5" s="242"/>
      <c r="G5" s="243" t="s">
        <v>59</v>
      </c>
      <c r="H5" s="243" t="s">
        <v>60</v>
      </c>
      <c r="I5" s="243" t="s">
        <v>74</v>
      </c>
      <c r="J5" s="240" t="s">
        <v>62</v>
      </c>
      <c r="K5" s="241"/>
      <c r="L5" s="241"/>
      <c r="M5" s="241"/>
      <c r="N5" s="244"/>
      <c r="O5" s="245"/>
    </row>
    <row r="6" ht="42" customHeight="1" spans="1:15">
      <c r="A6" s="246"/>
      <c r="B6" s="246"/>
      <c r="C6" s="247"/>
      <c r="D6" s="248" t="s">
        <v>57</v>
      </c>
      <c r="E6" s="248" t="s">
        <v>75</v>
      </c>
      <c r="F6" s="248" t="s">
        <v>76</v>
      </c>
      <c r="G6" s="247"/>
      <c r="H6" s="247"/>
      <c r="I6" s="249"/>
      <c r="J6" s="248" t="s">
        <v>57</v>
      </c>
      <c r="K6" s="250" t="s">
        <v>77</v>
      </c>
      <c r="L6" s="250" t="s">
        <v>78</v>
      </c>
      <c r="M6" s="250" t="s">
        <v>79</v>
      </c>
      <c r="N6" s="250" t="s">
        <v>80</v>
      </c>
      <c r="O6" s="250" t="s">
        <v>81</v>
      </c>
    </row>
    <row r="7" s="235" customFormat="1" ht="41" customHeight="1" spans="1:15">
      <c r="A7" s="251" t="s">
        <v>82</v>
      </c>
      <c r="B7" s="251" t="s">
        <v>83</v>
      </c>
      <c r="C7" s="251">
        <v>3</v>
      </c>
      <c r="D7" s="252">
        <v>4</v>
      </c>
      <c r="E7" s="252">
        <v>5</v>
      </c>
      <c r="F7" s="252">
        <v>6</v>
      </c>
      <c r="G7" s="252" t="s">
        <v>84</v>
      </c>
      <c r="H7" s="252" t="s">
        <v>85</v>
      </c>
      <c r="I7" s="252" t="s">
        <v>86</v>
      </c>
      <c r="J7" s="252" t="s">
        <v>87</v>
      </c>
      <c r="K7" s="252" t="s">
        <v>88</v>
      </c>
      <c r="L7" s="252" t="s">
        <v>89</v>
      </c>
      <c r="M7" s="252" t="s">
        <v>90</v>
      </c>
      <c r="N7" s="251" t="s">
        <v>91</v>
      </c>
      <c r="O7" s="252" t="s">
        <v>92</v>
      </c>
    </row>
    <row r="8" s="45" customFormat="1" ht="21" customHeight="1" spans="1:15">
      <c r="A8" s="80" t="s">
        <v>93</v>
      </c>
      <c r="B8" s="80" t="s">
        <v>94</v>
      </c>
      <c r="C8" s="152">
        <v>24446461.77</v>
      </c>
      <c r="D8" s="152">
        <v>24446461.77</v>
      </c>
      <c r="E8" s="152">
        <v>21317742.08</v>
      </c>
      <c r="F8" s="152">
        <v>3128719.69</v>
      </c>
      <c r="G8" s="152"/>
      <c r="H8" s="152"/>
      <c r="I8" s="152"/>
      <c r="J8" s="152"/>
      <c r="K8" s="152"/>
      <c r="L8" s="152"/>
      <c r="M8" s="152"/>
      <c r="N8" s="152"/>
      <c r="O8" s="152"/>
    </row>
    <row r="9" s="45" customFormat="1" ht="21" customHeight="1" spans="1:15">
      <c r="A9" s="253" t="s">
        <v>95</v>
      </c>
      <c r="B9" s="253" t="s">
        <v>96</v>
      </c>
      <c r="C9" s="152">
        <v>24397272.77</v>
      </c>
      <c r="D9" s="152">
        <v>24397272.77</v>
      </c>
      <c r="E9" s="152">
        <v>21317742.08</v>
      </c>
      <c r="F9" s="152">
        <v>3079530.69</v>
      </c>
      <c r="G9" s="152"/>
      <c r="H9" s="152"/>
      <c r="I9" s="152"/>
      <c r="J9" s="152"/>
      <c r="K9" s="152"/>
      <c r="L9" s="152"/>
      <c r="M9" s="152"/>
      <c r="N9" s="152"/>
      <c r="O9" s="152"/>
    </row>
    <row r="10" s="45" customFormat="1" ht="21" customHeight="1" spans="1:15">
      <c r="A10" s="254" t="s">
        <v>97</v>
      </c>
      <c r="B10" s="254" t="s">
        <v>98</v>
      </c>
      <c r="C10" s="152">
        <v>160005</v>
      </c>
      <c r="D10" s="152">
        <v>160005</v>
      </c>
      <c r="E10" s="152"/>
      <c r="F10" s="152">
        <v>160005</v>
      </c>
      <c r="G10" s="152"/>
      <c r="H10" s="152"/>
      <c r="I10" s="152"/>
      <c r="J10" s="152"/>
      <c r="K10" s="152"/>
      <c r="L10" s="152"/>
      <c r="M10" s="152"/>
      <c r="N10" s="152"/>
      <c r="O10" s="152"/>
    </row>
    <row r="11" s="45" customFormat="1" ht="21" customHeight="1" spans="1:15">
      <c r="A11" s="254" t="s">
        <v>99</v>
      </c>
      <c r="B11" s="254" t="s">
        <v>100</v>
      </c>
      <c r="C11" s="152">
        <v>24138383.77</v>
      </c>
      <c r="D11" s="152">
        <v>24138383.77</v>
      </c>
      <c r="E11" s="152">
        <v>21317742.08</v>
      </c>
      <c r="F11" s="152">
        <v>2820641.69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s="45" customFormat="1" ht="21" customHeight="1" spans="1:15">
      <c r="A12" s="254" t="s">
        <v>101</v>
      </c>
      <c r="B12" s="254" t="s">
        <v>102</v>
      </c>
      <c r="C12" s="152">
        <v>98884</v>
      </c>
      <c r="D12" s="152">
        <v>98884</v>
      </c>
      <c r="E12" s="152"/>
      <c r="F12" s="152">
        <v>98884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s="45" customFormat="1" ht="21" customHeight="1" spans="1:15">
      <c r="A13" s="253" t="s">
        <v>103</v>
      </c>
      <c r="B13" s="253" t="s">
        <v>104</v>
      </c>
      <c r="C13" s="152">
        <v>49189</v>
      </c>
      <c r="D13" s="152">
        <v>49189</v>
      </c>
      <c r="E13" s="152"/>
      <c r="F13" s="152">
        <v>49189</v>
      </c>
      <c r="G13" s="152"/>
      <c r="H13" s="152"/>
      <c r="I13" s="152"/>
      <c r="J13" s="152"/>
      <c r="K13" s="152"/>
      <c r="L13" s="152"/>
      <c r="M13" s="152"/>
      <c r="N13" s="152"/>
      <c r="O13" s="152"/>
    </row>
    <row r="14" s="45" customFormat="1" ht="21" customHeight="1" spans="1:15">
      <c r="A14" s="254" t="s">
        <v>105</v>
      </c>
      <c r="B14" s="254" t="s">
        <v>106</v>
      </c>
      <c r="C14" s="152">
        <v>49189</v>
      </c>
      <c r="D14" s="152">
        <v>49189</v>
      </c>
      <c r="E14" s="152"/>
      <c r="F14" s="152">
        <v>49189</v>
      </c>
      <c r="G14" s="152"/>
      <c r="H14" s="152"/>
      <c r="I14" s="152"/>
      <c r="J14" s="152"/>
      <c r="K14" s="152"/>
      <c r="L14" s="152"/>
      <c r="M14" s="152"/>
      <c r="N14" s="152"/>
      <c r="O14" s="152"/>
    </row>
    <row r="15" s="45" customFormat="1" ht="21" customHeight="1" spans="1:15">
      <c r="A15" s="80" t="s">
        <v>107</v>
      </c>
      <c r="B15" s="80" t="s">
        <v>108</v>
      </c>
      <c r="C15" s="152">
        <v>4083242.08</v>
      </c>
      <c r="D15" s="152">
        <v>4083242.08</v>
      </c>
      <c r="E15" s="152">
        <v>3979062.08</v>
      </c>
      <c r="F15" s="152">
        <v>104180</v>
      </c>
      <c r="G15" s="152"/>
      <c r="H15" s="152"/>
      <c r="I15" s="152"/>
      <c r="J15" s="152"/>
      <c r="K15" s="152"/>
      <c r="L15" s="152"/>
      <c r="M15" s="152"/>
      <c r="N15" s="152"/>
      <c r="O15" s="152"/>
    </row>
    <row r="16" s="45" customFormat="1" ht="21" customHeight="1" spans="1:15">
      <c r="A16" s="253" t="s">
        <v>109</v>
      </c>
      <c r="B16" s="253" t="s">
        <v>110</v>
      </c>
      <c r="C16" s="152">
        <v>3979062.08</v>
      </c>
      <c r="D16" s="152">
        <v>3979062.08</v>
      </c>
      <c r="E16" s="152">
        <v>3979062.08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s="45" customFormat="1" ht="21" customHeight="1" spans="1:15">
      <c r="A17" s="254" t="s">
        <v>111</v>
      </c>
      <c r="B17" s="254" t="s">
        <v>112</v>
      </c>
      <c r="C17" s="152">
        <v>2999062.08</v>
      </c>
      <c r="D17" s="152">
        <v>2999062.08</v>
      </c>
      <c r="E17" s="152">
        <v>2999062.08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s="45" customFormat="1" ht="21" customHeight="1" spans="1:15">
      <c r="A18" s="254" t="s">
        <v>113</v>
      </c>
      <c r="B18" s="254" t="s">
        <v>114</v>
      </c>
      <c r="C18" s="152">
        <v>980000</v>
      </c>
      <c r="D18" s="152">
        <v>980000</v>
      </c>
      <c r="E18" s="152">
        <v>980000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="45" customFormat="1" ht="21" customHeight="1" spans="1:15">
      <c r="A19" s="253" t="s">
        <v>115</v>
      </c>
      <c r="B19" s="253" t="s">
        <v>116</v>
      </c>
      <c r="C19" s="152">
        <v>104180</v>
      </c>
      <c r="D19" s="152">
        <v>104180</v>
      </c>
      <c r="E19" s="152"/>
      <c r="F19" s="152">
        <v>104180</v>
      </c>
      <c r="G19" s="152"/>
      <c r="H19" s="152"/>
      <c r="I19" s="152"/>
      <c r="J19" s="152"/>
      <c r="K19" s="152"/>
      <c r="L19" s="152"/>
      <c r="M19" s="152"/>
      <c r="N19" s="152"/>
      <c r="O19" s="152"/>
    </row>
    <row r="20" s="45" customFormat="1" ht="21" customHeight="1" spans="1:15">
      <c r="A20" s="254" t="s">
        <v>117</v>
      </c>
      <c r="B20" s="254" t="s">
        <v>118</v>
      </c>
      <c r="C20" s="152">
        <v>104180</v>
      </c>
      <c r="D20" s="152">
        <v>104180</v>
      </c>
      <c r="E20" s="152"/>
      <c r="F20" s="152">
        <v>104180</v>
      </c>
      <c r="G20" s="152"/>
      <c r="H20" s="152"/>
      <c r="I20" s="152"/>
      <c r="J20" s="152"/>
      <c r="K20" s="152"/>
      <c r="L20" s="152"/>
      <c r="M20" s="152"/>
      <c r="N20" s="152"/>
      <c r="O20" s="152"/>
    </row>
    <row r="21" s="45" customFormat="1" ht="21" customHeight="1" spans="1:15">
      <c r="A21" s="80" t="s">
        <v>119</v>
      </c>
      <c r="B21" s="80" t="s">
        <v>120</v>
      </c>
      <c r="C21" s="152">
        <v>2759524.07</v>
      </c>
      <c r="D21" s="152">
        <v>2759524.07</v>
      </c>
      <c r="E21" s="152">
        <v>2759524.07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="45" customFormat="1" ht="21" customHeight="1" spans="1:15">
      <c r="A22" s="253" t="s">
        <v>121</v>
      </c>
      <c r="B22" s="253" t="s">
        <v>122</v>
      </c>
      <c r="C22" s="152">
        <v>2759524.07</v>
      </c>
      <c r="D22" s="152">
        <v>2759524.07</v>
      </c>
      <c r="E22" s="152">
        <v>2759524.07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s="45" customFormat="1" ht="21" customHeight="1" spans="1:15">
      <c r="A23" s="254" t="s">
        <v>123</v>
      </c>
      <c r="B23" s="254" t="s">
        <v>124</v>
      </c>
      <c r="C23" s="152">
        <v>1748393.26</v>
      </c>
      <c r="D23" s="152">
        <v>1748393.26</v>
      </c>
      <c r="E23" s="152">
        <v>1748393.26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s="45" customFormat="1" ht="21" customHeight="1" spans="1:15">
      <c r="A24" s="254" t="s">
        <v>125</v>
      </c>
      <c r="B24" s="254" t="s">
        <v>126</v>
      </c>
      <c r="C24" s="152">
        <v>883026.9</v>
      </c>
      <c r="D24" s="152">
        <v>883026.9</v>
      </c>
      <c r="E24" s="152">
        <v>883026.9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="45" customFormat="1" ht="21" customHeight="1" spans="1:15">
      <c r="A25" s="254" t="s">
        <v>127</v>
      </c>
      <c r="B25" s="254" t="s">
        <v>128</v>
      </c>
      <c r="C25" s="152">
        <v>128103.91</v>
      </c>
      <c r="D25" s="152">
        <v>128103.91</v>
      </c>
      <c r="E25" s="152">
        <v>128103.91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s="45" customFormat="1" ht="21" customHeight="1" spans="1:15">
      <c r="A26" s="80" t="s">
        <v>129</v>
      </c>
      <c r="B26" s="80" t="s">
        <v>130</v>
      </c>
      <c r="C26" s="152">
        <v>2249296.56</v>
      </c>
      <c r="D26" s="152">
        <v>2249296.56</v>
      </c>
      <c r="E26" s="152">
        <v>2249296.56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s="45" customFormat="1" ht="21" customHeight="1" spans="1:15">
      <c r="A27" s="253" t="s">
        <v>131</v>
      </c>
      <c r="B27" s="253" t="s">
        <v>132</v>
      </c>
      <c r="C27" s="152">
        <v>2249296.56</v>
      </c>
      <c r="D27" s="152">
        <v>2249296.56</v>
      </c>
      <c r="E27" s="152">
        <v>2249296.56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s="45" customFormat="1" ht="21" customHeight="1" spans="1:15">
      <c r="A28" s="254" t="s">
        <v>133</v>
      </c>
      <c r="B28" s="254" t="s">
        <v>134</v>
      </c>
      <c r="C28" s="152">
        <v>2249296.56</v>
      </c>
      <c r="D28" s="152">
        <v>2249296.56</v>
      </c>
      <c r="E28" s="152">
        <v>2249296.56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</row>
    <row r="29" s="45" customFormat="1" ht="21" customHeight="1" spans="1:15">
      <c r="A29" s="80" t="s">
        <v>135</v>
      </c>
      <c r="B29" s="80" t="s">
        <v>81</v>
      </c>
      <c r="C29" s="152">
        <v>11200</v>
      </c>
      <c r="D29" s="152"/>
      <c r="E29" s="152"/>
      <c r="F29" s="152"/>
      <c r="G29" s="152">
        <v>11200</v>
      </c>
      <c r="H29" s="152"/>
      <c r="I29" s="152"/>
      <c r="J29" s="152"/>
      <c r="K29" s="152"/>
      <c r="L29" s="152"/>
      <c r="M29" s="152"/>
      <c r="N29" s="152"/>
      <c r="O29" s="152"/>
    </row>
    <row r="30" s="45" customFormat="1" ht="21" customHeight="1" spans="1:15">
      <c r="A30" s="253" t="s">
        <v>136</v>
      </c>
      <c r="B30" s="253" t="s">
        <v>137</v>
      </c>
      <c r="C30" s="152">
        <v>11200</v>
      </c>
      <c r="D30" s="152"/>
      <c r="E30" s="152"/>
      <c r="F30" s="152"/>
      <c r="G30" s="152">
        <v>11200</v>
      </c>
      <c r="H30" s="152"/>
      <c r="I30" s="152"/>
      <c r="J30" s="152"/>
      <c r="K30" s="152"/>
      <c r="L30" s="152"/>
      <c r="M30" s="152"/>
      <c r="N30" s="152"/>
      <c r="O30" s="152"/>
    </row>
    <row r="31" s="45" customFormat="1" ht="21" customHeight="1" spans="1:15">
      <c r="A31" s="254" t="s">
        <v>138</v>
      </c>
      <c r="B31" s="254" t="s">
        <v>139</v>
      </c>
      <c r="C31" s="152">
        <v>11200</v>
      </c>
      <c r="D31" s="152"/>
      <c r="E31" s="152"/>
      <c r="F31" s="152"/>
      <c r="G31" s="152">
        <v>11200</v>
      </c>
      <c r="H31" s="152"/>
      <c r="I31" s="152"/>
      <c r="J31" s="152"/>
      <c r="K31" s="152"/>
      <c r="L31" s="152"/>
      <c r="M31" s="152"/>
      <c r="N31" s="152"/>
      <c r="O31" s="152"/>
    </row>
    <row r="32" s="45" customFormat="1" ht="21" customHeight="1" spans="1:15">
      <c r="A32" s="255" t="s">
        <v>55</v>
      </c>
      <c r="B32" s="60"/>
      <c r="C32" s="152">
        <v>33549724.48</v>
      </c>
      <c r="D32" s="152">
        <v>33538524.48</v>
      </c>
      <c r="E32" s="152">
        <v>30305624.79</v>
      </c>
      <c r="F32" s="152">
        <v>3232899.69</v>
      </c>
      <c r="G32" s="152">
        <v>11200</v>
      </c>
      <c r="H32" s="152"/>
      <c r="I32" s="152"/>
      <c r="J32" s="152"/>
      <c r="K32" s="152"/>
      <c r="L32" s="152"/>
      <c r="M32" s="152"/>
      <c r="N32" s="152"/>
      <c r="O32" s="152"/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2">
    <mergeCell ref="A2:O2"/>
    <mergeCell ref="A3:O3"/>
    <mergeCell ref="A4:B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scale="3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2" activePane="bottomLeft" state="frozen"/>
      <selection/>
      <selection pane="bottomLeft" activeCell="C27" sqref="C27"/>
    </sheetView>
  </sheetViews>
  <sheetFormatPr defaultColWidth="8.57272727272727" defaultRowHeight="12.75" customHeight="1" outlineLevelCol="3"/>
  <cols>
    <col min="1" max="4" width="35.5727272727273" customWidth="1"/>
  </cols>
  <sheetData>
    <row r="1" customHeight="1" spans="1:4">
      <c r="A1" s="4"/>
      <c r="B1" s="4"/>
      <c r="C1" s="4"/>
      <c r="D1" s="4"/>
    </row>
    <row r="2" ht="15" customHeight="1" spans="1:4">
      <c r="A2" s="65"/>
      <c r="B2" s="69"/>
      <c r="C2" s="69"/>
      <c r="D2" s="69" t="s">
        <v>140</v>
      </c>
    </row>
    <row r="3" ht="41.25" customHeight="1" spans="1:4">
      <c r="A3" s="64" t="str">
        <f>"2026"&amp;"年部门财政拨款收支预算总表"</f>
        <v>2026年部门财政拨款收支预算总表</v>
      </c>
    </row>
    <row r="4" ht="17.25" customHeight="1" spans="1:4">
      <c r="A4" s="67" t="str">
        <f>"单位名称："&amp;"寻甸回族彝族自治县羊街镇初级中学"</f>
        <v>单位名称：寻甸回族彝族自治县羊街镇初级中学</v>
      </c>
      <c r="B4" s="226"/>
      <c r="D4" s="69" t="s">
        <v>1</v>
      </c>
    </row>
    <row r="5" ht="17.25" customHeight="1" spans="1:4">
      <c r="A5" s="227" t="s">
        <v>2</v>
      </c>
      <c r="B5" s="228"/>
      <c r="C5" s="227" t="s">
        <v>3</v>
      </c>
      <c r="D5" s="228"/>
    </row>
    <row r="6" ht="18.75" customHeight="1" spans="1:4">
      <c r="A6" s="227" t="s">
        <v>4</v>
      </c>
      <c r="B6" s="227" t="s">
        <v>5</v>
      </c>
      <c r="C6" s="227" t="s">
        <v>6</v>
      </c>
      <c r="D6" s="227" t="s">
        <v>5</v>
      </c>
    </row>
    <row r="7" ht="16.5" customHeight="1" spans="1:4">
      <c r="A7" s="229" t="s">
        <v>141</v>
      </c>
      <c r="B7" s="152">
        <v>30434679.67</v>
      </c>
      <c r="C7" s="229" t="s">
        <v>142</v>
      </c>
      <c r="D7" s="208">
        <v>33549724.48</v>
      </c>
    </row>
    <row r="8" ht="16.5" customHeight="1" spans="1:4">
      <c r="A8" s="229" t="s">
        <v>143</v>
      </c>
      <c r="B8" s="152">
        <v>30434679.67</v>
      </c>
      <c r="C8" s="229" t="s">
        <v>144</v>
      </c>
      <c r="D8" s="208"/>
    </row>
    <row r="9" ht="16.5" customHeight="1" spans="1:4">
      <c r="A9" s="229" t="s">
        <v>145</v>
      </c>
      <c r="B9" s="152"/>
      <c r="C9" s="229" t="s">
        <v>146</v>
      </c>
      <c r="D9" s="208"/>
    </row>
    <row r="10" ht="16.5" customHeight="1" spans="1:4">
      <c r="A10" s="229" t="s">
        <v>147</v>
      </c>
      <c r="B10" s="152"/>
      <c r="C10" s="229" t="s">
        <v>148</v>
      </c>
      <c r="D10" s="208"/>
    </row>
    <row r="11" ht="16.5" customHeight="1" spans="1:4">
      <c r="A11" s="229" t="s">
        <v>149</v>
      </c>
      <c r="B11" s="152">
        <v>3115044.81</v>
      </c>
      <c r="C11" s="229" t="s">
        <v>150</v>
      </c>
      <c r="D11" s="208"/>
    </row>
    <row r="12" ht="16.5" customHeight="1" spans="1:4">
      <c r="A12" s="229" t="s">
        <v>143</v>
      </c>
      <c r="B12" s="152">
        <v>3103844.81</v>
      </c>
      <c r="C12" s="229" t="s">
        <v>151</v>
      </c>
      <c r="D12" s="208">
        <v>24446461.77</v>
      </c>
    </row>
    <row r="13" ht="16.5" customHeight="1" spans="1:4">
      <c r="A13" s="230" t="s">
        <v>145</v>
      </c>
      <c r="B13" s="152">
        <v>11200</v>
      </c>
      <c r="C13" s="91" t="s">
        <v>152</v>
      </c>
      <c r="D13" s="208"/>
    </row>
    <row r="14" ht="16.5" customHeight="1" spans="1:4">
      <c r="A14" s="230" t="s">
        <v>147</v>
      </c>
      <c r="B14" s="104"/>
      <c r="C14" s="91" t="s">
        <v>153</v>
      </c>
      <c r="D14" s="208"/>
    </row>
    <row r="15" ht="16.5" customHeight="1" spans="1:4">
      <c r="A15" s="231"/>
      <c r="B15" s="104"/>
      <c r="C15" s="91" t="s">
        <v>154</v>
      </c>
      <c r="D15" s="208">
        <v>4083242.08</v>
      </c>
    </row>
    <row r="16" ht="16.5" customHeight="1" spans="1:4">
      <c r="A16" s="231"/>
      <c r="B16" s="104"/>
      <c r="C16" s="91" t="s">
        <v>155</v>
      </c>
      <c r="D16" s="208">
        <v>2759524.07</v>
      </c>
    </row>
    <row r="17" ht="16.5" customHeight="1" spans="1:4">
      <c r="A17" s="231"/>
      <c r="B17" s="104"/>
      <c r="C17" s="91" t="s">
        <v>156</v>
      </c>
      <c r="D17" s="208"/>
    </row>
    <row r="18" ht="16.5" customHeight="1" spans="1:4">
      <c r="A18" s="231"/>
      <c r="B18" s="104"/>
      <c r="C18" s="91" t="s">
        <v>157</v>
      </c>
      <c r="D18" s="208"/>
    </row>
    <row r="19" ht="16.5" customHeight="1" spans="1:4">
      <c r="A19" s="231"/>
      <c r="B19" s="104"/>
      <c r="C19" s="91" t="s">
        <v>158</v>
      </c>
      <c r="D19" s="208"/>
    </row>
    <row r="20" ht="16.5" customHeight="1" spans="1:4">
      <c r="A20" s="231"/>
      <c r="B20" s="104"/>
      <c r="C20" s="91" t="s">
        <v>159</v>
      </c>
      <c r="D20" s="208"/>
    </row>
    <row r="21" ht="16.5" customHeight="1" spans="1:4">
      <c r="A21" s="231"/>
      <c r="B21" s="104"/>
      <c r="C21" s="91" t="s">
        <v>160</v>
      </c>
      <c r="D21" s="208"/>
    </row>
    <row r="22" ht="16.5" customHeight="1" spans="1:4">
      <c r="A22" s="231"/>
      <c r="B22" s="104"/>
      <c r="C22" s="91" t="s">
        <v>161</v>
      </c>
      <c r="D22" s="208"/>
    </row>
    <row r="23" ht="16.5" customHeight="1" spans="1:4">
      <c r="A23" s="231"/>
      <c r="B23" s="104"/>
      <c r="C23" s="91" t="s">
        <v>162</v>
      </c>
      <c r="D23" s="208"/>
    </row>
    <row r="24" ht="16.5" customHeight="1" spans="1:4">
      <c r="A24" s="231"/>
      <c r="B24" s="104"/>
      <c r="C24" s="91" t="s">
        <v>163</v>
      </c>
      <c r="D24" s="208"/>
    </row>
    <row r="25" ht="16.5" customHeight="1" spans="1:4">
      <c r="A25" s="231"/>
      <c r="B25" s="104"/>
      <c r="C25" s="91" t="s">
        <v>164</v>
      </c>
      <c r="D25" s="208"/>
    </row>
    <row r="26" ht="16.5" customHeight="1" spans="1:4">
      <c r="A26" s="231"/>
      <c r="B26" s="104"/>
      <c r="C26" s="91" t="s">
        <v>165</v>
      </c>
      <c r="D26" s="208">
        <v>2249296.56</v>
      </c>
    </row>
    <row r="27" ht="16.5" customHeight="1" spans="1:4">
      <c r="A27" s="231"/>
      <c r="B27" s="104"/>
      <c r="C27" s="91" t="s">
        <v>166</v>
      </c>
      <c r="D27" s="208"/>
    </row>
    <row r="28" ht="16.5" customHeight="1" spans="1:4">
      <c r="A28" s="231"/>
      <c r="B28" s="104"/>
      <c r="C28" s="91" t="s">
        <v>167</v>
      </c>
      <c r="D28" s="208"/>
    </row>
    <row r="29" ht="16.5" customHeight="1" spans="1:4">
      <c r="A29" s="231"/>
      <c r="B29" s="104"/>
      <c r="C29" s="91" t="s">
        <v>168</v>
      </c>
      <c r="D29" s="208"/>
    </row>
    <row r="30" ht="16.5" customHeight="1" spans="1:4">
      <c r="A30" s="231"/>
      <c r="B30" s="104"/>
      <c r="C30" s="91" t="s">
        <v>169</v>
      </c>
      <c r="D30" s="208"/>
    </row>
    <row r="31" ht="16.5" customHeight="1" spans="1:4">
      <c r="A31" s="231"/>
      <c r="B31" s="104"/>
      <c r="C31" s="91" t="s">
        <v>170</v>
      </c>
      <c r="D31" s="208">
        <v>11200</v>
      </c>
    </row>
    <row r="32" ht="16.5" customHeight="1" spans="1:4">
      <c r="A32" s="231"/>
      <c r="B32" s="104"/>
      <c r="C32" s="230" t="s">
        <v>171</v>
      </c>
      <c r="D32" s="208"/>
    </row>
    <row r="33" ht="16.5" customHeight="1" spans="1:4">
      <c r="A33" s="231"/>
      <c r="B33" s="152"/>
      <c r="C33" s="230" t="s">
        <v>172</v>
      </c>
      <c r="D33" s="208"/>
    </row>
    <row r="34" ht="16.5" customHeight="1" spans="1:4">
      <c r="A34" s="231"/>
      <c r="B34" s="152"/>
      <c r="C34" s="53" t="s">
        <v>173</v>
      </c>
      <c r="D34" s="208"/>
    </row>
    <row r="35" ht="15" customHeight="1" spans="1:4">
      <c r="A35" s="232" t="s">
        <v>50</v>
      </c>
      <c r="B35" s="233">
        <v>33549724.48</v>
      </c>
      <c r="C35" s="232" t="s">
        <v>51</v>
      </c>
      <c r="D35" s="233">
        <v>33549724.48</v>
      </c>
    </row>
    <row r="36" customHeight="1" spans="1:4">
      <c r="B36" s="45"/>
    </row>
    <row r="37" customHeight="1" spans="1:4">
      <c r="B37" s="45"/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workbookViewId="0">
      <pane ySplit="1" topLeftCell="A20" activePane="bottomLeft" state="frozen"/>
      <selection/>
      <selection pane="bottomLeft" activeCell="A29" sqref="$A29:$XFD3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A1" s="4"/>
      <c r="B1" s="4"/>
      <c r="C1" s="4"/>
      <c r="D1" s="4"/>
      <c r="E1" s="4"/>
      <c r="F1" s="4"/>
      <c r="G1" s="4"/>
    </row>
    <row r="2" customHeight="1" spans="1:7">
      <c r="D2" s="199"/>
      <c r="F2" s="94"/>
      <c r="G2" s="217" t="s">
        <v>174</v>
      </c>
    </row>
    <row r="3" ht="41.25" customHeight="1" spans="1:7">
      <c r="A3" s="145" t="str">
        <f>"2026"&amp;"年一般公共预算支出预算表（按功能科目分类）"</f>
        <v>2026年一般公共预算支出预算表（按功能科目分类）</v>
      </c>
      <c r="B3" s="145"/>
      <c r="C3" s="145"/>
      <c r="D3" s="145"/>
      <c r="E3" s="145"/>
      <c r="F3" s="145"/>
      <c r="G3" s="145"/>
    </row>
    <row r="4" ht="18" customHeight="1" spans="1:7">
      <c r="A4" s="10" t="str">
        <f>"单位名称："&amp;"寻甸回族彝族自治县羊街镇初级中学"</f>
        <v>单位名称：寻甸回族彝族自治县羊街镇初级中学</v>
      </c>
      <c r="F4" s="142"/>
      <c r="G4" s="217" t="s">
        <v>1</v>
      </c>
    </row>
    <row r="5" ht="20.25" customHeight="1" spans="1:7">
      <c r="A5" s="218" t="s">
        <v>175</v>
      </c>
      <c r="B5" s="219"/>
      <c r="C5" s="146" t="s">
        <v>55</v>
      </c>
      <c r="D5" s="202" t="s">
        <v>75</v>
      </c>
      <c r="E5" s="18"/>
      <c r="F5" s="19"/>
      <c r="G5" s="220" t="s">
        <v>76</v>
      </c>
    </row>
    <row r="6" ht="20.25" customHeight="1" spans="1:7">
      <c r="A6" s="221" t="s">
        <v>72</v>
      </c>
      <c r="B6" s="221" t="s">
        <v>73</v>
      </c>
      <c r="C6" s="51"/>
      <c r="D6" s="151" t="s">
        <v>57</v>
      </c>
      <c r="E6" s="151" t="s">
        <v>176</v>
      </c>
      <c r="F6" s="151" t="s">
        <v>177</v>
      </c>
      <c r="G6" s="222"/>
    </row>
    <row r="7" ht="15" customHeight="1" spans="1:7">
      <c r="A7" s="83" t="s">
        <v>82</v>
      </c>
      <c r="B7" s="83" t="s">
        <v>83</v>
      </c>
      <c r="C7" s="83" t="s">
        <v>178</v>
      </c>
      <c r="D7" s="83" t="s">
        <v>179</v>
      </c>
      <c r="E7" s="83" t="s">
        <v>180</v>
      </c>
      <c r="F7" s="83" t="s">
        <v>181</v>
      </c>
      <c r="G7" s="83" t="s">
        <v>84</v>
      </c>
    </row>
    <row r="8" s="45" customFormat="1" ht="18" customHeight="1" spans="1:7">
      <c r="A8" s="161" t="s">
        <v>93</v>
      </c>
      <c r="B8" s="161" t="s">
        <v>94</v>
      </c>
      <c r="C8" s="152">
        <v>24446461.77</v>
      </c>
      <c r="D8" s="152">
        <v>21317742.08</v>
      </c>
      <c r="E8" s="152">
        <v>20992362.08</v>
      </c>
      <c r="F8" s="152">
        <v>325380</v>
      </c>
      <c r="G8" s="152">
        <v>3128719.69</v>
      </c>
    </row>
    <row r="9" s="45" customFormat="1" ht="18" customHeight="1" spans="1:7">
      <c r="A9" s="160" t="s">
        <v>95</v>
      </c>
      <c r="B9" s="160" t="s">
        <v>96</v>
      </c>
      <c r="C9" s="152">
        <v>24397272.77</v>
      </c>
      <c r="D9" s="152">
        <v>21317742.08</v>
      </c>
      <c r="E9" s="152">
        <v>20992362.08</v>
      </c>
      <c r="F9" s="152">
        <v>325380</v>
      </c>
      <c r="G9" s="152">
        <v>3079530.69</v>
      </c>
    </row>
    <row r="10" s="45" customFormat="1" ht="18" customHeight="1" spans="1:7">
      <c r="A10" s="223" t="s">
        <v>97</v>
      </c>
      <c r="B10" s="223" t="s">
        <v>98</v>
      </c>
      <c r="C10" s="152">
        <v>160005</v>
      </c>
      <c r="D10" s="152"/>
      <c r="E10" s="152"/>
      <c r="F10" s="152"/>
      <c r="G10" s="152">
        <v>160005</v>
      </c>
    </row>
    <row r="11" s="45" customFormat="1" ht="18" customHeight="1" spans="1:7">
      <c r="A11" s="223" t="s">
        <v>99</v>
      </c>
      <c r="B11" s="223" t="s">
        <v>100</v>
      </c>
      <c r="C11" s="152">
        <v>24138383.77</v>
      </c>
      <c r="D11" s="152">
        <v>21317742.08</v>
      </c>
      <c r="E11" s="152">
        <v>20992362.08</v>
      </c>
      <c r="F11" s="152">
        <v>325380</v>
      </c>
      <c r="G11" s="152">
        <v>2820641.69</v>
      </c>
    </row>
    <row r="12" s="45" customFormat="1" ht="18" customHeight="1" spans="1:7">
      <c r="A12" s="223" t="s">
        <v>101</v>
      </c>
      <c r="B12" s="223" t="s">
        <v>102</v>
      </c>
      <c r="C12" s="152">
        <v>98884</v>
      </c>
      <c r="D12" s="152"/>
      <c r="E12" s="152"/>
      <c r="F12" s="152"/>
      <c r="G12" s="152">
        <v>98884</v>
      </c>
    </row>
    <row r="13" s="45" customFormat="1" ht="18" customHeight="1" spans="1:7">
      <c r="A13" s="160" t="s">
        <v>103</v>
      </c>
      <c r="B13" s="160" t="s">
        <v>104</v>
      </c>
      <c r="C13" s="152">
        <v>49189</v>
      </c>
      <c r="D13" s="152"/>
      <c r="E13" s="152"/>
      <c r="F13" s="152"/>
      <c r="G13" s="152">
        <v>49189</v>
      </c>
    </row>
    <row r="14" s="45" customFormat="1" ht="18" customHeight="1" spans="1:7">
      <c r="A14" s="223" t="s">
        <v>105</v>
      </c>
      <c r="B14" s="223" t="s">
        <v>106</v>
      </c>
      <c r="C14" s="152">
        <v>49189</v>
      </c>
      <c r="D14" s="152"/>
      <c r="E14" s="152"/>
      <c r="F14" s="152"/>
      <c r="G14" s="152">
        <v>49189</v>
      </c>
    </row>
    <row r="15" s="45" customFormat="1" ht="18" customHeight="1" spans="1:7">
      <c r="A15" s="161" t="s">
        <v>107</v>
      </c>
      <c r="B15" s="161" t="s">
        <v>108</v>
      </c>
      <c r="C15" s="152">
        <v>4083242.08</v>
      </c>
      <c r="D15" s="152">
        <v>3979062.08</v>
      </c>
      <c r="E15" s="152">
        <v>3979062.08</v>
      </c>
      <c r="F15" s="152"/>
      <c r="G15" s="152">
        <v>104180</v>
      </c>
    </row>
    <row r="16" s="45" customFormat="1" ht="18" customHeight="1" spans="1:7">
      <c r="A16" s="160" t="s">
        <v>109</v>
      </c>
      <c r="B16" s="160" t="s">
        <v>110</v>
      </c>
      <c r="C16" s="152">
        <v>3979062.08</v>
      </c>
      <c r="D16" s="152">
        <v>3979062.08</v>
      </c>
      <c r="E16" s="152">
        <v>3979062.08</v>
      </c>
      <c r="F16" s="152"/>
      <c r="G16" s="152"/>
    </row>
    <row r="17" s="45" customFormat="1" ht="18" customHeight="1" spans="1:7">
      <c r="A17" s="223" t="s">
        <v>111</v>
      </c>
      <c r="B17" s="223" t="s">
        <v>112</v>
      </c>
      <c r="C17" s="152">
        <v>2999062.08</v>
      </c>
      <c r="D17" s="152">
        <v>2999062.08</v>
      </c>
      <c r="E17" s="152">
        <v>2999062.08</v>
      </c>
      <c r="F17" s="152"/>
      <c r="G17" s="152"/>
    </row>
    <row r="18" s="45" customFormat="1" ht="18" customHeight="1" spans="1:7">
      <c r="A18" s="223" t="s">
        <v>113</v>
      </c>
      <c r="B18" s="223" t="s">
        <v>114</v>
      </c>
      <c r="C18" s="152">
        <v>980000</v>
      </c>
      <c r="D18" s="152">
        <v>980000</v>
      </c>
      <c r="E18" s="152">
        <v>980000</v>
      </c>
      <c r="F18" s="152"/>
      <c r="G18" s="152"/>
    </row>
    <row r="19" s="45" customFormat="1" ht="18" customHeight="1" spans="1:7">
      <c r="A19" s="160" t="s">
        <v>115</v>
      </c>
      <c r="B19" s="160" t="s">
        <v>116</v>
      </c>
      <c r="C19" s="152">
        <v>104180</v>
      </c>
      <c r="D19" s="152"/>
      <c r="E19" s="152"/>
      <c r="F19" s="152"/>
      <c r="G19" s="152">
        <v>104180</v>
      </c>
    </row>
    <row r="20" s="45" customFormat="1" ht="18" customHeight="1" spans="1:7">
      <c r="A20" s="223" t="s">
        <v>117</v>
      </c>
      <c r="B20" s="223" t="s">
        <v>118</v>
      </c>
      <c r="C20" s="152">
        <v>104180</v>
      </c>
      <c r="D20" s="152"/>
      <c r="E20" s="152"/>
      <c r="F20" s="152"/>
      <c r="G20" s="152">
        <v>104180</v>
      </c>
    </row>
    <row r="21" s="45" customFormat="1" ht="18" customHeight="1" spans="1:7">
      <c r="A21" s="161" t="s">
        <v>119</v>
      </c>
      <c r="B21" s="161" t="s">
        <v>120</v>
      </c>
      <c r="C21" s="152">
        <v>2759524.07</v>
      </c>
      <c r="D21" s="152">
        <v>2759524.07</v>
      </c>
      <c r="E21" s="152">
        <v>2759524.07</v>
      </c>
      <c r="F21" s="152"/>
      <c r="G21" s="152"/>
    </row>
    <row r="22" s="45" customFormat="1" ht="18" customHeight="1" spans="1:7">
      <c r="A22" s="160" t="s">
        <v>121</v>
      </c>
      <c r="B22" s="160" t="s">
        <v>122</v>
      </c>
      <c r="C22" s="152">
        <v>2759524.07</v>
      </c>
      <c r="D22" s="152">
        <v>2759524.07</v>
      </c>
      <c r="E22" s="152">
        <v>2759524.07</v>
      </c>
      <c r="F22" s="152"/>
      <c r="G22" s="152"/>
    </row>
    <row r="23" s="45" customFormat="1" ht="18" customHeight="1" spans="1:7">
      <c r="A23" s="223" t="s">
        <v>123</v>
      </c>
      <c r="B23" s="223" t="s">
        <v>124</v>
      </c>
      <c r="C23" s="152">
        <v>1748393.26</v>
      </c>
      <c r="D23" s="152">
        <v>1748393.26</v>
      </c>
      <c r="E23" s="152">
        <v>1748393.26</v>
      </c>
      <c r="F23" s="152"/>
      <c r="G23" s="152"/>
    </row>
    <row r="24" s="45" customFormat="1" ht="18" customHeight="1" spans="1:7">
      <c r="A24" s="223" t="s">
        <v>125</v>
      </c>
      <c r="B24" s="223" t="s">
        <v>126</v>
      </c>
      <c r="C24" s="152">
        <v>883026.9</v>
      </c>
      <c r="D24" s="152">
        <v>883026.9</v>
      </c>
      <c r="E24" s="152">
        <v>883026.9</v>
      </c>
      <c r="F24" s="152"/>
      <c r="G24" s="152"/>
    </row>
    <row r="25" s="45" customFormat="1" ht="18" customHeight="1" spans="1:7">
      <c r="A25" s="223" t="s">
        <v>127</v>
      </c>
      <c r="B25" s="223" t="s">
        <v>128</v>
      </c>
      <c r="C25" s="152">
        <v>128103.91</v>
      </c>
      <c r="D25" s="152">
        <v>128103.91</v>
      </c>
      <c r="E25" s="152">
        <v>128103.91</v>
      </c>
      <c r="F25" s="152"/>
      <c r="G25" s="152"/>
    </row>
    <row r="26" s="45" customFormat="1" ht="18" customHeight="1" spans="1:7">
      <c r="A26" s="161" t="s">
        <v>129</v>
      </c>
      <c r="B26" s="161" t="s">
        <v>130</v>
      </c>
      <c r="C26" s="152">
        <v>2249296.56</v>
      </c>
      <c r="D26" s="152">
        <v>2249296.56</v>
      </c>
      <c r="E26" s="152">
        <v>2249296.56</v>
      </c>
      <c r="F26" s="152"/>
      <c r="G26" s="152"/>
    </row>
    <row r="27" s="45" customFormat="1" ht="18" customHeight="1" spans="1:7">
      <c r="A27" s="160" t="s">
        <v>131</v>
      </c>
      <c r="B27" s="160" t="s">
        <v>132</v>
      </c>
      <c r="C27" s="152">
        <v>2249296.56</v>
      </c>
      <c r="D27" s="152">
        <v>2249296.56</v>
      </c>
      <c r="E27" s="152">
        <v>2249296.56</v>
      </c>
      <c r="F27" s="152"/>
      <c r="G27" s="152"/>
    </row>
    <row r="28" s="45" customFormat="1" ht="18" customHeight="1" spans="1:7">
      <c r="A28" s="223" t="s">
        <v>133</v>
      </c>
      <c r="B28" s="223" t="s">
        <v>134</v>
      </c>
      <c r="C28" s="152">
        <v>2249296.56</v>
      </c>
      <c r="D28" s="152">
        <v>2249296.56</v>
      </c>
      <c r="E28" s="152">
        <v>2249296.56</v>
      </c>
      <c r="F28" s="152"/>
      <c r="G28" s="152"/>
    </row>
    <row r="29" s="45" customFormat="1" ht="18" customHeight="1" spans="1:7">
      <c r="A29" s="224" t="s">
        <v>182</v>
      </c>
      <c r="B29" s="225"/>
      <c r="C29" s="152">
        <v>33538524.48</v>
      </c>
      <c r="D29" s="152">
        <v>30305624.79</v>
      </c>
      <c r="E29" s="152">
        <v>29980244.79</v>
      </c>
      <c r="F29" s="152">
        <v>325380</v>
      </c>
      <c r="G29" s="152">
        <v>3232899.69</v>
      </c>
    </row>
    <row r="30" customHeight="1" spans="1:7">
      <c r="B30" s="45"/>
    </row>
    <row r="31" customHeight="1" spans="1:7">
      <c r="B31" s="45"/>
    </row>
    <row r="32" customHeight="1" spans="1:7">
      <c r="B32" s="45"/>
    </row>
    <row r="33" customHeight="1" spans="2:2">
      <c r="B33" s="45"/>
    </row>
    <row r="34" customHeight="1" spans="2:2">
      <c r="B34" s="45"/>
    </row>
  </sheetData>
  <mergeCells count="6">
    <mergeCell ref="A3:G3"/>
    <mergeCell ref="A5:B5"/>
    <mergeCell ref="D5:F5"/>
    <mergeCell ref="A29:B29"/>
    <mergeCell ref="C5:C6"/>
    <mergeCell ref="G5:G6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view="pageBreakPreview" zoomScaleNormal="100" workbookViewId="0">
      <pane ySplit="1" topLeftCell="A2" activePane="bottomLeft" state="frozen"/>
      <selection/>
      <selection pane="bottomLeft" activeCell="C27" sqref="C27"/>
    </sheetView>
  </sheetViews>
  <sheetFormatPr defaultColWidth="10.4272727272727" defaultRowHeight="14.25" customHeight="1" outlineLevelCol="5"/>
  <cols>
    <col min="1" max="6" width="28.1454545454545" customWidth="1"/>
  </cols>
  <sheetData>
    <row r="1" customHeight="1" spans="1:6">
      <c r="A1" s="4"/>
      <c r="B1" s="4"/>
      <c r="C1" s="4"/>
      <c r="D1" s="4"/>
      <c r="E1" s="4"/>
      <c r="F1" s="4"/>
    </row>
    <row r="2" customHeight="1" spans="1:6">
      <c r="A2" s="66"/>
      <c r="B2" s="66"/>
      <c r="C2" s="66"/>
      <c r="D2" s="66"/>
      <c r="E2" s="65"/>
      <c r="F2" s="213" t="s">
        <v>183</v>
      </c>
    </row>
    <row r="3" ht="41.25" customHeight="1" spans="1:6">
      <c r="A3" s="214" t="str">
        <f>"2026"&amp;"年一般公共预算“三公”经费支出预算表"</f>
        <v>2026年一般公共预算“三公”经费支出预算表</v>
      </c>
      <c r="B3" s="66"/>
      <c r="C3" s="66"/>
      <c r="D3" s="66"/>
      <c r="E3" s="65"/>
      <c r="F3" s="66"/>
    </row>
    <row r="4" customHeight="1" spans="1:6">
      <c r="A4" s="132" t="str">
        <f>"单位名称："&amp;"寻甸回族彝族自治县羊街镇初级中学"</f>
        <v>单位名称：寻甸回族彝族自治县羊街镇初级中学</v>
      </c>
      <c r="B4" s="215"/>
      <c r="D4" s="66"/>
      <c r="E4" s="65"/>
      <c r="F4" s="70" t="s">
        <v>1</v>
      </c>
    </row>
    <row r="5" ht="27" customHeight="1" spans="1:6">
      <c r="A5" s="71" t="s">
        <v>184</v>
      </c>
      <c r="B5" s="71" t="s">
        <v>185</v>
      </c>
      <c r="C5" s="73" t="s">
        <v>186</v>
      </c>
      <c r="D5" s="71"/>
      <c r="E5" s="72"/>
      <c r="F5" s="71" t="s">
        <v>187</v>
      </c>
    </row>
    <row r="6" ht="28.5" customHeight="1" spans="1:6">
      <c r="A6" s="216"/>
      <c r="B6" s="75"/>
      <c r="C6" s="72" t="s">
        <v>57</v>
      </c>
      <c r="D6" s="72" t="s">
        <v>188</v>
      </c>
      <c r="E6" s="72" t="s">
        <v>189</v>
      </c>
      <c r="F6" s="74"/>
    </row>
    <row r="7" ht="17.25" customHeight="1" spans="1:6">
      <c r="A7" s="33" t="s">
        <v>82</v>
      </c>
      <c r="B7" s="33" t="s">
        <v>83</v>
      </c>
      <c r="C7" s="33" t="s">
        <v>178</v>
      </c>
      <c r="D7" s="33" t="s">
        <v>179</v>
      </c>
      <c r="E7" s="33" t="s">
        <v>180</v>
      </c>
      <c r="F7" s="33" t="s">
        <v>181</v>
      </c>
    </row>
    <row r="8" ht="17.25" customHeight="1" spans="1:6">
      <c r="A8" s="104"/>
      <c r="B8" s="104"/>
      <c r="C8" s="104"/>
      <c r="D8" s="104"/>
      <c r="E8" s="104"/>
      <c r="F8" s="104"/>
    </row>
    <row r="9" customHeight="1" spans="1:6">
      <c r="A9" t="s">
        <v>190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scale="7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view="pageBreakPreview" zoomScaleNormal="115" workbookViewId="0">
      <pane ySplit="1" topLeftCell="A21" activePane="bottomLeft" state="frozen"/>
      <selection/>
      <selection pane="bottomLeft" activeCell="C27" sqref="C27"/>
    </sheetView>
  </sheetViews>
  <sheetFormatPr defaultColWidth="9.14545454545454" defaultRowHeight="14.25" customHeight="1"/>
  <cols>
    <col min="1" max="1" width="23" customWidth="1"/>
    <col min="2" max="2" width="26.1272727272727" customWidth="1"/>
    <col min="3" max="3" width="17.2545454545455" customWidth="1"/>
    <col min="4" max="4" width="22.1272727272727" customWidth="1"/>
    <col min="5" max="5" width="8.5" customWidth="1"/>
    <col min="6" max="6" width="25.8727272727273" customWidth="1"/>
    <col min="7" max="7" width="7.75454545454545" customWidth="1"/>
    <col min="8" max="8" width="23" customWidth="1"/>
    <col min="9" max="24" width="18.7181818181818" customWidth="1"/>
  </cols>
  <sheetData>
    <row r="1" customHeight="1" spans="1:2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3.5" customHeight="1" spans="1:24">
      <c r="B2" s="199"/>
      <c r="C2" s="200"/>
      <c r="E2" s="201"/>
      <c r="F2" s="201"/>
      <c r="G2" s="201"/>
      <c r="H2" s="201"/>
      <c r="I2" s="105"/>
      <c r="J2" s="105"/>
      <c r="K2" s="105"/>
      <c r="L2" s="105"/>
      <c r="M2" s="105"/>
      <c r="N2" s="105"/>
      <c r="R2" s="105"/>
      <c r="V2" s="200"/>
      <c r="X2" s="47" t="s">
        <v>191</v>
      </c>
    </row>
    <row r="3" ht="45.75" customHeight="1" spans="1:24">
      <c r="A3" s="88" t="str">
        <f>"2026"&amp;"年部门基本支出预算表"</f>
        <v>2026年部门基本支出预算表</v>
      </c>
      <c r="B3" s="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"/>
      <c r="P3" s="8"/>
      <c r="Q3" s="8"/>
      <c r="R3" s="88"/>
      <c r="S3" s="88"/>
      <c r="T3" s="88"/>
      <c r="U3" s="88"/>
      <c r="V3" s="88"/>
      <c r="W3" s="88"/>
      <c r="X3" s="88"/>
    </row>
    <row r="4" ht="18.75" customHeight="1" spans="1:24">
      <c r="A4" s="10" t="str">
        <f>"单位名称："&amp;"寻甸回族彝族自治县羊街镇初级中学"</f>
        <v>单位名称：寻甸回族彝族自治县羊街镇初级中学</v>
      </c>
      <c r="B4" s="11"/>
      <c r="C4" s="158"/>
      <c r="D4" s="158"/>
      <c r="E4" s="158"/>
      <c r="F4" s="158"/>
      <c r="G4" s="158"/>
      <c r="H4" s="158"/>
      <c r="I4" s="110"/>
      <c r="J4" s="110"/>
      <c r="K4" s="110"/>
      <c r="L4" s="110"/>
      <c r="M4" s="110"/>
      <c r="N4" s="110"/>
      <c r="O4" s="48"/>
      <c r="P4" s="48"/>
      <c r="Q4" s="48"/>
      <c r="R4" s="110"/>
      <c r="V4" s="200"/>
      <c r="X4" s="47" t="s">
        <v>1</v>
      </c>
    </row>
    <row r="5" ht="18" customHeight="1" spans="1:24">
      <c r="A5" s="14" t="s">
        <v>192</v>
      </c>
      <c r="B5" s="14" t="s">
        <v>193</v>
      </c>
      <c r="C5" s="14" t="s">
        <v>194</v>
      </c>
      <c r="D5" s="14" t="s">
        <v>195</v>
      </c>
      <c r="E5" s="14" t="s">
        <v>196</v>
      </c>
      <c r="F5" s="14" t="s">
        <v>197</v>
      </c>
      <c r="G5" s="14" t="s">
        <v>198</v>
      </c>
      <c r="H5" s="14" t="s">
        <v>199</v>
      </c>
      <c r="I5" s="202" t="s">
        <v>200</v>
      </c>
      <c r="J5" s="100" t="s">
        <v>200</v>
      </c>
      <c r="K5" s="100"/>
      <c r="L5" s="100"/>
      <c r="M5" s="100"/>
      <c r="N5" s="100"/>
      <c r="O5" s="18"/>
      <c r="P5" s="18"/>
      <c r="Q5" s="18"/>
      <c r="R5" s="115" t="s">
        <v>61</v>
      </c>
      <c r="S5" s="100" t="s">
        <v>62</v>
      </c>
      <c r="T5" s="100"/>
      <c r="U5" s="100"/>
      <c r="V5" s="100"/>
      <c r="W5" s="100"/>
      <c r="X5" s="101"/>
    </row>
    <row r="6" ht="18" customHeight="1" spans="1:24">
      <c r="A6" s="20"/>
      <c r="B6" s="27"/>
      <c r="C6" s="148"/>
      <c r="D6" s="20"/>
      <c r="E6" s="20"/>
      <c r="F6" s="20"/>
      <c r="G6" s="20"/>
      <c r="H6" s="20"/>
      <c r="I6" s="146" t="s">
        <v>201</v>
      </c>
      <c r="J6" s="202" t="s">
        <v>58</v>
      </c>
      <c r="K6" s="100"/>
      <c r="L6" s="100"/>
      <c r="M6" s="100"/>
      <c r="N6" s="101"/>
      <c r="O6" s="17" t="s">
        <v>202</v>
      </c>
      <c r="P6" s="18"/>
      <c r="Q6" s="19"/>
      <c r="R6" s="14" t="s">
        <v>61</v>
      </c>
      <c r="S6" s="202" t="s">
        <v>62</v>
      </c>
      <c r="T6" s="115" t="s">
        <v>64</v>
      </c>
      <c r="U6" s="100" t="s">
        <v>62</v>
      </c>
      <c r="V6" s="115" t="s">
        <v>66</v>
      </c>
      <c r="W6" s="115" t="s">
        <v>67</v>
      </c>
      <c r="X6" s="203" t="s">
        <v>68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204" t="s">
        <v>203</v>
      </c>
      <c r="K7" s="14" t="s">
        <v>204</v>
      </c>
      <c r="L7" s="14" t="s">
        <v>205</v>
      </c>
      <c r="M7" s="14" t="s">
        <v>206</v>
      </c>
      <c r="N7" s="14" t="s">
        <v>207</v>
      </c>
      <c r="O7" s="14" t="s">
        <v>58</v>
      </c>
      <c r="P7" s="14" t="s">
        <v>59</v>
      </c>
      <c r="Q7" s="14" t="s">
        <v>60</v>
      </c>
      <c r="R7" s="27"/>
      <c r="S7" s="14" t="s">
        <v>57</v>
      </c>
      <c r="T7" s="14" t="s">
        <v>64</v>
      </c>
      <c r="U7" s="14" t="s">
        <v>208</v>
      </c>
      <c r="V7" s="14" t="s">
        <v>66</v>
      </c>
      <c r="W7" s="14" t="s">
        <v>67</v>
      </c>
      <c r="X7" s="14" t="s">
        <v>68</v>
      </c>
    </row>
    <row r="8" ht="33" customHeight="1" spans="1:24">
      <c r="A8" s="205"/>
      <c r="B8" s="51"/>
      <c r="C8" s="205"/>
      <c r="D8" s="205"/>
      <c r="E8" s="205"/>
      <c r="F8" s="205"/>
      <c r="G8" s="205"/>
      <c r="H8" s="205"/>
      <c r="I8" s="205"/>
      <c r="J8" s="206" t="s">
        <v>57</v>
      </c>
      <c r="K8" s="24" t="s">
        <v>209</v>
      </c>
      <c r="L8" s="24" t="s">
        <v>205</v>
      </c>
      <c r="M8" s="24" t="s">
        <v>206</v>
      </c>
      <c r="N8" s="24" t="s">
        <v>207</v>
      </c>
      <c r="O8" s="24" t="s">
        <v>205</v>
      </c>
      <c r="P8" s="24" t="s">
        <v>206</v>
      </c>
      <c r="Q8" s="24" t="s">
        <v>207</v>
      </c>
      <c r="R8" s="24" t="s">
        <v>61</v>
      </c>
      <c r="S8" s="24" t="s">
        <v>57</v>
      </c>
      <c r="T8" s="24" t="s">
        <v>64</v>
      </c>
      <c r="U8" s="24" t="s">
        <v>208</v>
      </c>
      <c r="V8" s="24" t="s">
        <v>66</v>
      </c>
      <c r="W8" s="24" t="s">
        <v>67</v>
      </c>
      <c r="X8" s="24" t="s">
        <v>68</v>
      </c>
    </row>
    <row r="9" customHeight="1" spans="1:24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52">
        <v>8</v>
      </c>
      <c r="I9" s="52">
        <v>9</v>
      </c>
      <c r="J9" s="52">
        <v>10</v>
      </c>
      <c r="K9" s="52">
        <v>11</v>
      </c>
      <c r="L9" s="52">
        <v>12</v>
      </c>
      <c r="M9" s="52">
        <v>13</v>
      </c>
      <c r="N9" s="52">
        <v>14</v>
      </c>
      <c r="O9" s="52">
        <v>15</v>
      </c>
      <c r="P9" s="52">
        <v>16</v>
      </c>
      <c r="Q9" s="52">
        <v>17</v>
      </c>
      <c r="R9" s="52">
        <v>18</v>
      </c>
      <c r="S9" s="52">
        <v>19</v>
      </c>
      <c r="T9" s="52">
        <v>20</v>
      </c>
      <c r="U9" s="52">
        <v>21</v>
      </c>
      <c r="V9" s="52">
        <v>22</v>
      </c>
      <c r="W9" s="52">
        <v>23</v>
      </c>
      <c r="X9" s="52">
        <v>24</v>
      </c>
    </row>
    <row r="10" s="45" customFormat="1" ht="20.25" customHeight="1" spans="1:24">
      <c r="A10" s="207" t="s">
        <v>210</v>
      </c>
      <c r="B10" s="207" t="s">
        <v>70</v>
      </c>
      <c r="C10" s="207" t="s">
        <v>211</v>
      </c>
      <c r="D10" s="207" t="s">
        <v>212</v>
      </c>
      <c r="E10" s="207" t="s">
        <v>99</v>
      </c>
      <c r="F10" s="207" t="s">
        <v>100</v>
      </c>
      <c r="G10" s="207" t="s">
        <v>213</v>
      </c>
      <c r="H10" s="207" t="s">
        <v>214</v>
      </c>
      <c r="I10" s="152">
        <v>2322000</v>
      </c>
      <c r="J10" s="152">
        <v>2322000</v>
      </c>
      <c r="K10" s="152"/>
      <c r="L10" s="152"/>
      <c r="M10" s="208">
        <v>2322000</v>
      </c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="45" customFormat="1" ht="20.25" customHeight="1" spans="1:24">
      <c r="A11" s="207" t="s">
        <v>210</v>
      </c>
      <c r="B11" s="207" t="s">
        <v>70</v>
      </c>
      <c r="C11" s="207" t="s">
        <v>215</v>
      </c>
      <c r="D11" s="207" t="s">
        <v>216</v>
      </c>
      <c r="E11" s="207" t="s">
        <v>99</v>
      </c>
      <c r="F11" s="207" t="s">
        <v>100</v>
      </c>
      <c r="G11" s="207" t="s">
        <v>217</v>
      </c>
      <c r="H11" s="207" t="s">
        <v>218</v>
      </c>
      <c r="I11" s="152">
        <v>9125640</v>
      </c>
      <c r="J11" s="152">
        <v>9125640</v>
      </c>
      <c r="K11" s="153"/>
      <c r="L11" s="153"/>
      <c r="M11" s="208">
        <v>9125640</v>
      </c>
      <c r="N11" s="153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s="45" customFormat="1" ht="20.25" customHeight="1" spans="1:24">
      <c r="A12" s="207" t="s">
        <v>210</v>
      </c>
      <c r="B12" s="207" t="s">
        <v>70</v>
      </c>
      <c r="C12" s="207" t="s">
        <v>215</v>
      </c>
      <c r="D12" s="207" t="s">
        <v>216</v>
      </c>
      <c r="E12" s="207" t="s">
        <v>99</v>
      </c>
      <c r="F12" s="207" t="s">
        <v>100</v>
      </c>
      <c r="G12" s="207" t="s">
        <v>219</v>
      </c>
      <c r="H12" s="207" t="s">
        <v>220</v>
      </c>
      <c r="I12" s="152">
        <v>783948</v>
      </c>
      <c r="J12" s="152">
        <v>783948</v>
      </c>
      <c r="K12" s="153"/>
      <c r="L12" s="153"/>
      <c r="M12" s="208">
        <v>783948</v>
      </c>
      <c r="N12" s="153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s="45" customFormat="1" ht="20.25" customHeight="1" spans="1:24">
      <c r="A13" s="207" t="s">
        <v>210</v>
      </c>
      <c r="B13" s="207" t="s">
        <v>70</v>
      </c>
      <c r="C13" s="207" t="s">
        <v>215</v>
      </c>
      <c r="D13" s="207" t="s">
        <v>216</v>
      </c>
      <c r="E13" s="207" t="s">
        <v>99</v>
      </c>
      <c r="F13" s="207" t="s">
        <v>100</v>
      </c>
      <c r="G13" s="207" t="s">
        <v>219</v>
      </c>
      <c r="H13" s="207" t="s">
        <v>220</v>
      </c>
      <c r="I13" s="152">
        <v>774000</v>
      </c>
      <c r="J13" s="152">
        <v>774000</v>
      </c>
      <c r="K13" s="153"/>
      <c r="L13" s="153"/>
      <c r="M13" s="208">
        <v>774000</v>
      </c>
      <c r="N13" s="153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s="45" customFormat="1" ht="20.25" customHeight="1" spans="1:24">
      <c r="A14" s="207" t="s">
        <v>210</v>
      </c>
      <c r="B14" s="207" t="s">
        <v>70</v>
      </c>
      <c r="C14" s="207" t="s">
        <v>215</v>
      </c>
      <c r="D14" s="207" t="s">
        <v>216</v>
      </c>
      <c r="E14" s="207" t="s">
        <v>99</v>
      </c>
      <c r="F14" s="207" t="s">
        <v>100</v>
      </c>
      <c r="G14" s="207" t="s">
        <v>213</v>
      </c>
      <c r="H14" s="207" t="s">
        <v>214</v>
      </c>
      <c r="I14" s="152">
        <v>4361760</v>
      </c>
      <c r="J14" s="152">
        <v>4361760</v>
      </c>
      <c r="K14" s="153"/>
      <c r="L14" s="153"/>
      <c r="M14" s="208">
        <v>4361760</v>
      </c>
      <c r="N14" s="153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s="45" customFormat="1" ht="20.25" customHeight="1" spans="1:24">
      <c r="A15" s="207" t="s">
        <v>210</v>
      </c>
      <c r="B15" s="207" t="s">
        <v>70</v>
      </c>
      <c r="C15" s="207" t="s">
        <v>215</v>
      </c>
      <c r="D15" s="207" t="s">
        <v>216</v>
      </c>
      <c r="E15" s="207" t="s">
        <v>99</v>
      </c>
      <c r="F15" s="207" t="s">
        <v>100</v>
      </c>
      <c r="G15" s="207" t="s">
        <v>213</v>
      </c>
      <c r="H15" s="207" t="s">
        <v>214</v>
      </c>
      <c r="I15" s="152">
        <v>786270</v>
      </c>
      <c r="J15" s="152">
        <v>786270</v>
      </c>
      <c r="K15" s="153"/>
      <c r="L15" s="153"/>
      <c r="M15" s="208">
        <v>786270</v>
      </c>
      <c r="N15" s="153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s="45" customFormat="1" ht="20.25" customHeight="1" spans="1:24">
      <c r="A16" s="207" t="s">
        <v>210</v>
      </c>
      <c r="B16" s="207" t="s">
        <v>70</v>
      </c>
      <c r="C16" s="207" t="s">
        <v>215</v>
      </c>
      <c r="D16" s="207" t="s">
        <v>216</v>
      </c>
      <c r="E16" s="207" t="s">
        <v>99</v>
      </c>
      <c r="F16" s="207" t="s">
        <v>100</v>
      </c>
      <c r="G16" s="207" t="s">
        <v>213</v>
      </c>
      <c r="H16" s="207" t="s">
        <v>214</v>
      </c>
      <c r="I16" s="152">
        <v>2628840</v>
      </c>
      <c r="J16" s="152">
        <v>2628840</v>
      </c>
      <c r="K16" s="153"/>
      <c r="L16" s="153"/>
      <c r="M16" s="208">
        <v>2628840</v>
      </c>
      <c r="N16" s="153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s="45" customFormat="1" ht="20.25" customHeight="1" spans="1:24">
      <c r="A17" s="207" t="s">
        <v>210</v>
      </c>
      <c r="B17" s="207" t="s">
        <v>70</v>
      </c>
      <c r="C17" s="207" t="s">
        <v>221</v>
      </c>
      <c r="D17" s="207" t="s">
        <v>222</v>
      </c>
      <c r="E17" s="207" t="s">
        <v>99</v>
      </c>
      <c r="F17" s="207" t="s">
        <v>100</v>
      </c>
      <c r="G17" s="207" t="s">
        <v>213</v>
      </c>
      <c r="H17" s="207" t="s">
        <v>214</v>
      </c>
      <c r="I17" s="152">
        <v>160368.08</v>
      </c>
      <c r="J17" s="152">
        <v>160368.08</v>
      </c>
      <c r="K17" s="153"/>
      <c r="L17" s="153"/>
      <c r="M17" s="208">
        <v>160368.08</v>
      </c>
      <c r="N17" s="153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s="45" customFormat="1" ht="20.25" customHeight="1" spans="1:24">
      <c r="A18" s="207" t="s">
        <v>210</v>
      </c>
      <c r="B18" s="207" t="s">
        <v>70</v>
      </c>
      <c r="C18" s="207" t="s">
        <v>223</v>
      </c>
      <c r="D18" s="207" t="s">
        <v>134</v>
      </c>
      <c r="E18" s="207" t="s">
        <v>133</v>
      </c>
      <c r="F18" s="207" t="s">
        <v>134</v>
      </c>
      <c r="G18" s="207" t="s">
        <v>224</v>
      </c>
      <c r="H18" s="207" t="s">
        <v>134</v>
      </c>
      <c r="I18" s="152">
        <v>2249296.56</v>
      </c>
      <c r="J18" s="152">
        <v>2249296.56</v>
      </c>
      <c r="K18" s="153"/>
      <c r="L18" s="153"/>
      <c r="M18" s="208">
        <v>2249296.56</v>
      </c>
      <c r="N18" s="153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="45" customFormat="1" ht="20.25" customHeight="1" spans="1:24">
      <c r="A19" s="207" t="s">
        <v>210</v>
      </c>
      <c r="B19" s="207" t="s">
        <v>70</v>
      </c>
      <c r="C19" s="207" t="s">
        <v>225</v>
      </c>
      <c r="D19" s="207" t="s">
        <v>226</v>
      </c>
      <c r="E19" s="207" t="s">
        <v>99</v>
      </c>
      <c r="F19" s="207" t="s">
        <v>100</v>
      </c>
      <c r="G19" s="207" t="s">
        <v>227</v>
      </c>
      <c r="H19" s="207" t="s">
        <v>228</v>
      </c>
      <c r="I19" s="152">
        <v>25800</v>
      </c>
      <c r="J19" s="152">
        <v>25800</v>
      </c>
      <c r="K19" s="153"/>
      <c r="L19" s="153"/>
      <c r="M19" s="208">
        <v>25800</v>
      </c>
      <c r="N19" s="153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="45" customFormat="1" ht="20.25" customHeight="1" spans="1:24">
      <c r="A20" s="207" t="s">
        <v>210</v>
      </c>
      <c r="B20" s="207" t="s">
        <v>70</v>
      </c>
      <c r="C20" s="207" t="s">
        <v>225</v>
      </c>
      <c r="D20" s="207" t="s">
        <v>226</v>
      </c>
      <c r="E20" s="207" t="s">
        <v>99</v>
      </c>
      <c r="F20" s="207" t="s">
        <v>100</v>
      </c>
      <c r="G20" s="207" t="s">
        <v>229</v>
      </c>
      <c r="H20" s="207" t="s">
        <v>230</v>
      </c>
      <c r="I20" s="152">
        <v>300</v>
      </c>
      <c r="J20" s="152">
        <v>300</v>
      </c>
      <c r="K20" s="153"/>
      <c r="L20" s="153"/>
      <c r="M20" s="208">
        <v>300</v>
      </c>
      <c r="N20" s="153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="45" customFormat="1" ht="20.25" customHeight="1" spans="1:24">
      <c r="A21" s="207" t="s">
        <v>210</v>
      </c>
      <c r="B21" s="207" t="s">
        <v>70</v>
      </c>
      <c r="C21" s="207" t="s">
        <v>231</v>
      </c>
      <c r="D21" s="207" t="s">
        <v>232</v>
      </c>
      <c r="E21" s="207" t="s">
        <v>111</v>
      </c>
      <c r="F21" s="207" t="s">
        <v>112</v>
      </c>
      <c r="G21" s="207" t="s">
        <v>233</v>
      </c>
      <c r="H21" s="207" t="s">
        <v>234</v>
      </c>
      <c r="I21" s="152">
        <v>2999062.08</v>
      </c>
      <c r="J21" s="152">
        <v>2999062.08</v>
      </c>
      <c r="K21" s="153"/>
      <c r="L21" s="153"/>
      <c r="M21" s="208">
        <v>2999062.08</v>
      </c>
      <c r="N21" s="153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="45" customFormat="1" ht="20.25" customHeight="1" spans="1:24">
      <c r="A22" s="207" t="s">
        <v>210</v>
      </c>
      <c r="B22" s="207" t="s">
        <v>70</v>
      </c>
      <c r="C22" s="207" t="s">
        <v>231</v>
      </c>
      <c r="D22" s="207" t="s">
        <v>232</v>
      </c>
      <c r="E22" s="207" t="s">
        <v>113</v>
      </c>
      <c r="F22" s="207" t="s">
        <v>114</v>
      </c>
      <c r="G22" s="207" t="s">
        <v>235</v>
      </c>
      <c r="H22" s="207" t="s">
        <v>236</v>
      </c>
      <c r="I22" s="152">
        <v>980000</v>
      </c>
      <c r="J22" s="152">
        <v>980000</v>
      </c>
      <c r="K22" s="153"/>
      <c r="L22" s="153"/>
      <c r="M22" s="208">
        <v>980000</v>
      </c>
      <c r="N22" s="153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="45" customFormat="1" ht="20.25" customHeight="1" spans="1:24">
      <c r="A23" s="207" t="s">
        <v>210</v>
      </c>
      <c r="B23" s="207" t="s">
        <v>70</v>
      </c>
      <c r="C23" s="207" t="s">
        <v>231</v>
      </c>
      <c r="D23" s="207" t="s">
        <v>232</v>
      </c>
      <c r="E23" s="207" t="s">
        <v>123</v>
      </c>
      <c r="F23" s="207" t="s">
        <v>124</v>
      </c>
      <c r="G23" s="207" t="s">
        <v>237</v>
      </c>
      <c r="H23" s="207" t="s">
        <v>238</v>
      </c>
      <c r="I23" s="152">
        <v>1748393.26</v>
      </c>
      <c r="J23" s="152">
        <v>1748393.26</v>
      </c>
      <c r="K23" s="153"/>
      <c r="L23" s="153"/>
      <c r="M23" s="208">
        <v>1748393.26</v>
      </c>
      <c r="N23" s="153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="45" customFormat="1" ht="20.25" customHeight="1" spans="1:24">
      <c r="A24" s="207" t="s">
        <v>210</v>
      </c>
      <c r="B24" s="207" t="s">
        <v>70</v>
      </c>
      <c r="C24" s="207" t="s">
        <v>231</v>
      </c>
      <c r="D24" s="207" t="s">
        <v>232</v>
      </c>
      <c r="E24" s="207" t="s">
        <v>125</v>
      </c>
      <c r="F24" s="207" t="s">
        <v>126</v>
      </c>
      <c r="G24" s="207" t="s">
        <v>239</v>
      </c>
      <c r="H24" s="207" t="s">
        <v>240</v>
      </c>
      <c r="I24" s="152">
        <v>883026.9</v>
      </c>
      <c r="J24" s="152">
        <v>883026.9</v>
      </c>
      <c r="K24" s="153"/>
      <c r="L24" s="153"/>
      <c r="M24" s="208">
        <v>883026.9</v>
      </c>
      <c r="N24" s="153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s="45" customFormat="1" ht="20.25" customHeight="1" spans="1:24">
      <c r="A25" s="207" t="s">
        <v>210</v>
      </c>
      <c r="B25" s="207" t="s">
        <v>70</v>
      </c>
      <c r="C25" s="207" t="s">
        <v>231</v>
      </c>
      <c r="D25" s="207" t="s">
        <v>232</v>
      </c>
      <c r="E25" s="207" t="s">
        <v>99</v>
      </c>
      <c r="F25" s="207" t="s">
        <v>100</v>
      </c>
      <c r="G25" s="207" t="s">
        <v>241</v>
      </c>
      <c r="H25" s="207" t="s">
        <v>242</v>
      </c>
      <c r="I25" s="152">
        <v>49536</v>
      </c>
      <c r="J25" s="152">
        <v>49536</v>
      </c>
      <c r="K25" s="153"/>
      <c r="L25" s="153"/>
      <c r="M25" s="208">
        <v>49536</v>
      </c>
      <c r="N25" s="153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s="45" customFormat="1" ht="20.25" customHeight="1" spans="1:24">
      <c r="A26" s="207" t="s">
        <v>210</v>
      </c>
      <c r="B26" s="207" t="s">
        <v>70</v>
      </c>
      <c r="C26" s="207" t="s">
        <v>231</v>
      </c>
      <c r="D26" s="207" t="s">
        <v>232</v>
      </c>
      <c r="E26" s="207" t="s">
        <v>127</v>
      </c>
      <c r="F26" s="207" t="s">
        <v>128</v>
      </c>
      <c r="G26" s="207" t="s">
        <v>241</v>
      </c>
      <c r="H26" s="207" t="s">
        <v>242</v>
      </c>
      <c r="I26" s="152">
        <v>53127.36</v>
      </c>
      <c r="J26" s="152">
        <v>53127.36</v>
      </c>
      <c r="K26" s="153"/>
      <c r="L26" s="153"/>
      <c r="M26" s="208">
        <v>53127.36</v>
      </c>
      <c r="N26" s="153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="45" customFormat="1" ht="20.25" customHeight="1" spans="1:24">
      <c r="A27" s="207" t="s">
        <v>210</v>
      </c>
      <c r="B27" s="207" t="s">
        <v>70</v>
      </c>
      <c r="C27" s="207" t="s">
        <v>231</v>
      </c>
      <c r="D27" s="207" t="s">
        <v>232</v>
      </c>
      <c r="E27" s="207" t="s">
        <v>127</v>
      </c>
      <c r="F27" s="207" t="s">
        <v>128</v>
      </c>
      <c r="G27" s="207" t="s">
        <v>241</v>
      </c>
      <c r="H27" s="207" t="s">
        <v>242</v>
      </c>
      <c r="I27" s="152">
        <v>74976.55</v>
      </c>
      <c r="J27" s="152">
        <v>74976.55</v>
      </c>
      <c r="K27" s="153"/>
      <c r="L27" s="153"/>
      <c r="M27" s="208">
        <v>74976.55</v>
      </c>
      <c r="N27" s="153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s="45" customFormat="1" ht="20.25" customHeight="1" spans="1:24">
      <c r="A28" s="207" t="s">
        <v>210</v>
      </c>
      <c r="B28" s="207" t="s">
        <v>70</v>
      </c>
      <c r="C28" s="207" t="s">
        <v>243</v>
      </c>
      <c r="D28" s="207" t="s">
        <v>244</v>
      </c>
      <c r="E28" s="207" t="s">
        <v>99</v>
      </c>
      <c r="F28" s="207" t="s">
        <v>100</v>
      </c>
      <c r="G28" s="207" t="s">
        <v>245</v>
      </c>
      <c r="H28" s="207" t="s">
        <v>244</v>
      </c>
      <c r="I28" s="152">
        <v>299280</v>
      </c>
      <c r="J28" s="152">
        <v>299280</v>
      </c>
      <c r="K28" s="153"/>
      <c r="L28" s="153"/>
      <c r="M28" s="208">
        <v>299280</v>
      </c>
      <c r="N28" s="153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="45" customFormat="1" ht="17.25" customHeight="1" spans="1:24">
      <c r="A29" s="209" t="s">
        <v>182</v>
      </c>
      <c r="B29" s="210"/>
      <c r="C29" s="211"/>
      <c r="D29" s="211"/>
      <c r="E29" s="211"/>
      <c r="F29" s="211"/>
      <c r="G29" s="211"/>
      <c r="H29" s="212"/>
      <c r="I29" s="152">
        <v>30305624.79</v>
      </c>
      <c r="J29" s="152">
        <v>30305624.79</v>
      </c>
      <c r="K29" s="152"/>
      <c r="L29" s="152"/>
      <c r="M29" s="208">
        <v>30305624.79</v>
      </c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31">
    <mergeCell ref="A3:X3"/>
    <mergeCell ref="A4:H4"/>
    <mergeCell ref="I5:X5"/>
    <mergeCell ref="J6:N6"/>
    <mergeCell ref="O6:Q6"/>
    <mergeCell ref="S6:X6"/>
    <mergeCell ref="A29:H2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1"/>
  <sheetViews>
    <sheetView showZeros="0" zoomScale="85" zoomScaleNormal="85" workbookViewId="0">
      <pane ySplit="1" topLeftCell="A43" activePane="bottomLeft" state="frozen"/>
      <selection/>
      <selection pane="bottomLeft" activeCell="A12" sqref="$A12:$XFD12"/>
    </sheetView>
  </sheetViews>
  <sheetFormatPr defaultColWidth="9.14545454545454" defaultRowHeight="14.25" customHeight="1"/>
  <cols>
    <col min="1" max="1" width="10.2818181818182" style="163" customWidth="1"/>
    <col min="2" max="2" width="13.4272727272727" style="163" customWidth="1"/>
    <col min="3" max="3" width="32.8454545454545" style="163" customWidth="1"/>
    <col min="4" max="4" width="23.8545454545455" style="163" customWidth="1"/>
    <col min="5" max="5" width="11.1454545454545" style="163" customWidth="1"/>
    <col min="6" max="6" width="17.7181818181818" style="163" customWidth="1"/>
    <col min="7" max="7" width="9.85454545454546" style="163" customWidth="1"/>
    <col min="8" max="8" width="17.7181818181818" style="163" customWidth="1"/>
    <col min="9" max="13" width="20" style="163" customWidth="1"/>
    <col min="14" max="14" width="12.2818181818182" style="163" customWidth="1"/>
    <col min="15" max="15" width="12.7" style="163" customWidth="1"/>
    <col min="16" max="16" width="11.1454545454545" style="163" customWidth="1"/>
    <col min="17" max="21" width="19.8545454545455" style="163" customWidth="1"/>
    <col min="22" max="22" width="20" style="163" customWidth="1"/>
    <col min="23" max="23" width="19.8545454545455" style="163" customWidth="1"/>
    <col min="24" max="16384" width="9.14545454545454" style="163"/>
  </cols>
  <sheetData>
    <row r="1" customHeight="1" spans="1:23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ht="13.5" customHeight="1" spans="1:23">
      <c r="B2" s="165"/>
      <c r="E2" s="166"/>
      <c r="F2" s="166"/>
      <c r="G2" s="166"/>
      <c r="H2" s="166"/>
      <c r="U2" s="165"/>
      <c r="W2" s="167" t="s">
        <v>246</v>
      </c>
    </row>
    <row r="3" ht="46.5" customHeight="1" spans="1:23">
      <c r="A3" s="168" t="str">
        <f>"2026"&amp;"年部门项目支出预算表"</f>
        <v>2026年部门项目支出预算表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ht="21" customHeight="1" spans="1:23">
      <c r="A4" s="169" t="str">
        <f>"单位名称："&amp;"寻甸回族彝族自治县羊街镇初级中学"</f>
        <v>单位名称：寻甸回族彝族自治县羊街镇初级中学</v>
      </c>
      <c r="B4" s="170"/>
      <c r="C4" s="170"/>
      <c r="D4" s="170"/>
      <c r="E4" s="170"/>
      <c r="F4" s="170"/>
      <c r="G4" s="170"/>
      <c r="H4" s="170"/>
      <c r="I4" s="171"/>
      <c r="J4" s="171"/>
      <c r="K4" s="171"/>
      <c r="L4" s="171"/>
      <c r="M4" s="171"/>
      <c r="N4" s="171"/>
      <c r="O4" s="171"/>
      <c r="P4" s="171"/>
      <c r="Q4" s="171"/>
      <c r="U4" s="165"/>
      <c r="W4" s="172" t="s">
        <v>1</v>
      </c>
    </row>
    <row r="5" ht="19" customHeight="1" spans="1:23">
      <c r="A5" s="173" t="s">
        <v>247</v>
      </c>
      <c r="B5" s="174" t="s">
        <v>194</v>
      </c>
      <c r="C5" s="173" t="s">
        <v>195</v>
      </c>
      <c r="D5" s="173" t="s">
        <v>248</v>
      </c>
      <c r="E5" s="174" t="s">
        <v>196</v>
      </c>
      <c r="F5" s="174" t="s">
        <v>197</v>
      </c>
      <c r="G5" s="174" t="s">
        <v>249</v>
      </c>
      <c r="H5" s="174" t="s">
        <v>250</v>
      </c>
      <c r="I5" s="175" t="s">
        <v>55</v>
      </c>
      <c r="J5" s="176" t="s">
        <v>251</v>
      </c>
      <c r="K5" s="177"/>
      <c r="L5" s="177"/>
      <c r="M5" s="178"/>
      <c r="N5" s="176" t="s">
        <v>202</v>
      </c>
      <c r="O5" s="177"/>
      <c r="P5" s="178"/>
      <c r="Q5" s="174" t="s">
        <v>61</v>
      </c>
      <c r="R5" s="176" t="s">
        <v>62</v>
      </c>
      <c r="S5" s="177"/>
      <c r="T5" s="177"/>
      <c r="U5" s="177"/>
      <c r="V5" s="177"/>
      <c r="W5" s="178"/>
    </row>
    <row r="6" ht="15" customHeight="1" spans="1:23">
      <c r="A6" s="179"/>
      <c r="B6" s="180"/>
      <c r="C6" s="179"/>
      <c r="D6" s="179"/>
      <c r="E6" s="181"/>
      <c r="F6" s="181"/>
      <c r="G6" s="181"/>
      <c r="H6" s="181"/>
      <c r="I6" s="180"/>
      <c r="J6" s="182" t="s">
        <v>58</v>
      </c>
      <c r="K6" s="183"/>
      <c r="L6" s="174" t="s">
        <v>59</v>
      </c>
      <c r="M6" s="174" t="s">
        <v>60</v>
      </c>
      <c r="N6" s="174" t="s">
        <v>58</v>
      </c>
      <c r="O6" s="174" t="s">
        <v>59</v>
      </c>
      <c r="P6" s="174" t="s">
        <v>60</v>
      </c>
      <c r="Q6" s="181"/>
      <c r="R6" s="174" t="s">
        <v>57</v>
      </c>
      <c r="S6" s="174" t="s">
        <v>64</v>
      </c>
      <c r="T6" s="174" t="s">
        <v>208</v>
      </c>
      <c r="U6" s="174" t="s">
        <v>66</v>
      </c>
      <c r="V6" s="174" t="s">
        <v>67</v>
      </c>
      <c r="W6" s="174" t="s">
        <v>68</v>
      </c>
    </row>
    <row r="7" ht="16" customHeight="1" spans="1:23">
      <c r="A7" s="180"/>
      <c r="B7" s="180"/>
      <c r="C7" s="180"/>
      <c r="D7" s="180"/>
      <c r="E7" s="180"/>
      <c r="F7" s="180"/>
      <c r="G7" s="180"/>
      <c r="H7" s="180"/>
      <c r="I7" s="180"/>
      <c r="J7" s="184" t="s">
        <v>57</v>
      </c>
      <c r="K7" s="185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</row>
    <row r="8" ht="28" customHeight="1" spans="1:23">
      <c r="A8" s="186"/>
      <c r="B8" s="187"/>
      <c r="C8" s="186"/>
      <c r="D8" s="186"/>
      <c r="E8" s="188"/>
      <c r="F8" s="188"/>
      <c r="G8" s="188"/>
      <c r="H8" s="188"/>
      <c r="I8" s="187"/>
      <c r="J8" s="189" t="s">
        <v>57</v>
      </c>
      <c r="K8" s="189" t="s">
        <v>252</v>
      </c>
      <c r="L8" s="188"/>
      <c r="M8" s="188"/>
      <c r="N8" s="188"/>
      <c r="O8" s="188"/>
      <c r="P8" s="188"/>
      <c r="Q8" s="188"/>
      <c r="R8" s="188"/>
      <c r="S8" s="188"/>
      <c r="T8" s="188"/>
      <c r="U8" s="187"/>
      <c r="V8" s="188"/>
      <c r="W8" s="188"/>
    </row>
    <row r="9" ht="35" customHeight="1" spans="1:23">
      <c r="A9" s="190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1">
        <v>12</v>
      </c>
      <c r="M9" s="191">
        <v>13</v>
      </c>
      <c r="N9" s="191">
        <v>14</v>
      </c>
      <c r="O9" s="191">
        <v>15</v>
      </c>
      <c r="P9" s="191">
        <v>16</v>
      </c>
      <c r="Q9" s="191">
        <v>17</v>
      </c>
      <c r="R9" s="191">
        <v>18</v>
      </c>
      <c r="S9" s="191">
        <v>19</v>
      </c>
      <c r="T9" s="191">
        <v>20</v>
      </c>
      <c r="U9" s="190">
        <v>21</v>
      </c>
      <c r="V9" s="191">
        <v>22</v>
      </c>
      <c r="W9" s="190">
        <v>23</v>
      </c>
    </row>
    <row r="10" s="162" customFormat="1" ht="35" customHeight="1" spans="1:23">
      <c r="A10" s="192" t="s">
        <v>253</v>
      </c>
      <c r="B10" s="192" t="s">
        <v>254</v>
      </c>
      <c r="C10" s="192" t="s">
        <v>255</v>
      </c>
      <c r="D10" s="192" t="s">
        <v>70</v>
      </c>
      <c r="E10" s="192" t="s">
        <v>138</v>
      </c>
      <c r="F10" s="192" t="s">
        <v>139</v>
      </c>
      <c r="G10" s="192" t="s">
        <v>227</v>
      </c>
      <c r="H10" s="192" t="s">
        <v>228</v>
      </c>
      <c r="I10" s="193">
        <v>11200</v>
      </c>
      <c r="J10" s="193"/>
      <c r="K10" s="194"/>
      <c r="L10" s="193"/>
      <c r="M10" s="193"/>
      <c r="N10" s="193"/>
      <c r="O10" s="193">
        <v>11200</v>
      </c>
      <c r="P10" s="193"/>
      <c r="Q10" s="193"/>
      <c r="R10" s="193"/>
      <c r="S10" s="193"/>
      <c r="T10" s="193"/>
      <c r="U10" s="193"/>
      <c r="V10" s="193"/>
      <c r="W10" s="193"/>
    </row>
    <row r="11" s="162" customFormat="1" ht="35" customHeight="1" spans="1:23">
      <c r="A11" s="192" t="s">
        <v>253</v>
      </c>
      <c r="B11" s="192" t="s">
        <v>256</v>
      </c>
      <c r="C11" s="192" t="s">
        <v>257</v>
      </c>
      <c r="D11" s="192" t="s">
        <v>70</v>
      </c>
      <c r="E11" s="192" t="s">
        <v>101</v>
      </c>
      <c r="F11" s="192" t="s">
        <v>102</v>
      </c>
      <c r="G11" s="192" t="s">
        <v>258</v>
      </c>
      <c r="H11" s="192" t="s">
        <v>259</v>
      </c>
      <c r="I11" s="193">
        <v>98884</v>
      </c>
      <c r="J11" s="193"/>
      <c r="K11" s="194"/>
      <c r="L11" s="193"/>
      <c r="M11" s="193"/>
      <c r="N11" s="193">
        <v>98884</v>
      </c>
      <c r="O11" s="193"/>
      <c r="P11" s="193"/>
      <c r="Q11" s="193"/>
      <c r="R11" s="193"/>
      <c r="S11" s="193"/>
      <c r="T11" s="193"/>
      <c r="U11" s="193"/>
      <c r="V11" s="193"/>
      <c r="W11" s="193"/>
    </row>
    <row r="12" s="162" customFormat="1" ht="35" customHeight="1" spans="1:23">
      <c r="A12" s="192" t="s">
        <v>260</v>
      </c>
      <c r="B12" s="192" t="s">
        <v>261</v>
      </c>
      <c r="C12" s="192" t="s">
        <v>262</v>
      </c>
      <c r="D12" s="192" t="s">
        <v>70</v>
      </c>
      <c r="E12" s="192" t="s">
        <v>99</v>
      </c>
      <c r="F12" s="192" t="s">
        <v>100</v>
      </c>
      <c r="G12" s="192" t="s">
        <v>263</v>
      </c>
      <c r="H12" s="192" t="s">
        <v>264</v>
      </c>
      <c r="I12" s="193">
        <v>80700</v>
      </c>
      <c r="J12" s="193"/>
      <c r="K12" s="194"/>
      <c r="L12" s="193"/>
      <c r="M12" s="193"/>
      <c r="N12" s="193">
        <v>80700</v>
      </c>
      <c r="O12" s="193"/>
      <c r="P12" s="193"/>
      <c r="Q12" s="193"/>
      <c r="R12" s="193"/>
      <c r="S12" s="193"/>
      <c r="T12" s="193"/>
      <c r="U12" s="193"/>
      <c r="V12" s="193"/>
      <c r="W12" s="193"/>
    </row>
    <row r="13" s="162" customFormat="1" ht="35" customHeight="1" spans="1:23">
      <c r="A13" s="192" t="s">
        <v>260</v>
      </c>
      <c r="B13" s="192" t="s">
        <v>261</v>
      </c>
      <c r="C13" s="192" t="s">
        <v>262</v>
      </c>
      <c r="D13" s="192" t="s">
        <v>70</v>
      </c>
      <c r="E13" s="192" t="s">
        <v>99</v>
      </c>
      <c r="F13" s="192" t="s">
        <v>100</v>
      </c>
      <c r="G13" s="192" t="s">
        <v>263</v>
      </c>
      <c r="H13" s="192" t="s">
        <v>264</v>
      </c>
      <c r="I13" s="193">
        <v>269684.72</v>
      </c>
      <c r="J13" s="193"/>
      <c r="K13" s="194"/>
      <c r="L13" s="193"/>
      <c r="M13" s="193"/>
      <c r="N13" s="193">
        <v>269684.72</v>
      </c>
      <c r="O13" s="193"/>
      <c r="P13" s="193"/>
      <c r="Q13" s="193"/>
      <c r="R13" s="193"/>
      <c r="S13" s="193"/>
      <c r="T13" s="193"/>
      <c r="U13" s="193"/>
      <c r="V13" s="193"/>
      <c r="W13" s="193"/>
    </row>
    <row r="14" s="162" customFormat="1" ht="35" customHeight="1" spans="1:23">
      <c r="A14" s="192" t="s">
        <v>260</v>
      </c>
      <c r="B14" s="192" t="s">
        <v>265</v>
      </c>
      <c r="C14" s="192" t="s">
        <v>266</v>
      </c>
      <c r="D14" s="192" t="s">
        <v>70</v>
      </c>
      <c r="E14" s="192" t="s">
        <v>99</v>
      </c>
      <c r="F14" s="192" t="s">
        <v>100</v>
      </c>
      <c r="G14" s="192" t="s">
        <v>227</v>
      </c>
      <c r="H14" s="192" t="s">
        <v>228</v>
      </c>
      <c r="I14" s="193">
        <v>333095.5</v>
      </c>
      <c r="J14" s="193"/>
      <c r="K14" s="194"/>
      <c r="L14" s="193"/>
      <c r="M14" s="193"/>
      <c r="N14" s="193">
        <v>333095.5</v>
      </c>
      <c r="O14" s="193"/>
      <c r="P14" s="193"/>
      <c r="Q14" s="193"/>
      <c r="R14" s="193"/>
      <c r="S14" s="193"/>
      <c r="T14" s="193"/>
      <c r="U14" s="193"/>
      <c r="V14" s="193"/>
      <c r="W14" s="193"/>
    </row>
    <row r="15" s="162" customFormat="1" ht="35" customHeight="1" spans="1:23">
      <c r="A15" s="192" t="s">
        <v>260</v>
      </c>
      <c r="B15" s="192" t="s">
        <v>265</v>
      </c>
      <c r="C15" s="192" t="s">
        <v>266</v>
      </c>
      <c r="D15" s="192" t="s">
        <v>70</v>
      </c>
      <c r="E15" s="192" t="s">
        <v>99</v>
      </c>
      <c r="F15" s="192" t="s">
        <v>100</v>
      </c>
      <c r="G15" s="192" t="s">
        <v>267</v>
      </c>
      <c r="H15" s="192" t="s">
        <v>268</v>
      </c>
      <c r="I15" s="193">
        <v>8000</v>
      </c>
      <c r="J15" s="193"/>
      <c r="K15" s="194"/>
      <c r="L15" s="193"/>
      <c r="M15" s="193"/>
      <c r="N15" s="193">
        <v>8000</v>
      </c>
      <c r="O15" s="193"/>
      <c r="P15" s="193"/>
      <c r="Q15" s="193"/>
      <c r="R15" s="193"/>
      <c r="S15" s="193"/>
      <c r="T15" s="193"/>
      <c r="U15" s="193"/>
      <c r="V15" s="193"/>
      <c r="W15" s="193"/>
    </row>
    <row r="16" s="162" customFormat="1" ht="35" customHeight="1" spans="1:23">
      <c r="A16" s="192" t="s">
        <v>260</v>
      </c>
      <c r="B16" s="192" t="s">
        <v>265</v>
      </c>
      <c r="C16" s="192" t="s">
        <v>266</v>
      </c>
      <c r="D16" s="192" t="s">
        <v>70</v>
      </c>
      <c r="E16" s="192" t="s">
        <v>99</v>
      </c>
      <c r="F16" s="192" t="s">
        <v>100</v>
      </c>
      <c r="G16" s="192" t="s">
        <v>269</v>
      </c>
      <c r="H16" s="192" t="s">
        <v>270</v>
      </c>
      <c r="I16" s="193">
        <v>79825.6</v>
      </c>
      <c r="J16" s="193"/>
      <c r="K16" s="194"/>
      <c r="L16" s="193"/>
      <c r="M16" s="193"/>
      <c r="N16" s="193">
        <v>79825.6</v>
      </c>
      <c r="O16" s="193"/>
      <c r="P16" s="193"/>
      <c r="Q16" s="193"/>
      <c r="R16" s="193"/>
      <c r="S16" s="193"/>
      <c r="T16" s="193"/>
      <c r="U16" s="193"/>
      <c r="V16" s="193"/>
      <c r="W16" s="193"/>
    </row>
    <row r="17" s="162" customFormat="1" ht="35" customHeight="1" spans="1:23">
      <c r="A17" s="192" t="s">
        <v>260</v>
      </c>
      <c r="B17" s="192" t="s">
        <v>265</v>
      </c>
      <c r="C17" s="192" t="s">
        <v>266</v>
      </c>
      <c r="D17" s="192" t="s">
        <v>70</v>
      </c>
      <c r="E17" s="192" t="s">
        <v>99</v>
      </c>
      <c r="F17" s="192" t="s">
        <v>100</v>
      </c>
      <c r="G17" s="192" t="s">
        <v>271</v>
      </c>
      <c r="H17" s="192" t="s">
        <v>272</v>
      </c>
      <c r="I17" s="193">
        <v>86895.59</v>
      </c>
      <c r="J17" s="193"/>
      <c r="K17" s="194"/>
      <c r="L17" s="193"/>
      <c r="M17" s="193"/>
      <c r="N17" s="193">
        <v>86895.59</v>
      </c>
      <c r="O17" s="193"/>
      <c r="P17" s="193"/>
      <c r="Q17" s="193"/>
      <c r="R17" s="193"/>
      <c r="S17" s="193"/>
      <c r="T17" s="193"/>
      <c r="U17" s="193"/>
      <c r="V17" s="193"/>
      <c r="W17" s="193"/>
    </row>
    <row r="18" s="162" customFormat="1" ht="35" customHeight="1" spans="1:23">
      <c r="A18" s="192" t="s">
        <v>260</v>
      </c>
      <c r="B18" s="192" t="s">
        <v>265</v>
      </c>
      <c r="C18" s="192" t="s">
        <v>266</v>
      </c>
      <c r="D18" s="192" t="s">
        <v>70</v>
      </c>
      <c r="E18" s="192" t="s">
        <v>99</v>
      </c>
      <c r="F18" s="192" t="s">
        <v>100</v>
      </c>
      <c r="G18" s="192" t="s">
        <v>273</v>
      </c>
      <c r="H18" s="192" t="s">
        <v>274</v>
      </c>
      <c r="I18" s="193">
        <v>42693</v>
      </c>
      <c r="J18" s="193"/>
      <c r="K18" s="194"/>
      <c r="L18" s="193"/>
      <c r="M18" s="193"/>
      <c r="N18" s="193">
        <v>42693</v>
      </c>
      <c r="O18" s="193"/>
      <c r="P18" s="193"/>
      <c r="Q18" s="193"/>
      <c r="R18" s="193"/>
      <c r="S18" s="193"/>
      <c r="T18" s="193"/>
      <c r="U18" s="193"/>
      <c r="V18" s="193"/>
      <c r="W18" s="193"/>
    </row>
    <row r="19" s="162" customFormat="1" ht="35" customHeight="1" spans="1:23">
      <c r="A19" s="192" t="s">
        <v>260</v>
      </c>
      <c r="B19" s="192" t="s">
        <v>265</v>
      </c>
      <c r="C19" s="192" t="s">
        <v>266</v>
      </c>
      <c r="D19" s="192" t="s">
        <v>70</v>
      </c>
      <c r="E19" s="192" t="s">
        <v>99</v>
      </c>
      <c r="F19" s="192" t="s">
        <v>100</v>
      </c>
      <c r="G19" s="192" t="s">
        <v>275</v>
      </c>
      <c r="H19" s="192" t="s">
        <v>276</v>
      </c>
      <c r="I19" s="193">
        <v>22071</v>
      </c>
      <c r="J19" s="193"/>
      <c r="K19" s="194"/>
      <c r="L19" s="193"/>
      <c r="M19" s="193"/>
      <c r="N19" s="193">
        <v>22071</v>
      </c>
      <c r="O19" s="193"/>
      <c r="P19" s="193"/>
      <c r="Q19" s="193"/>
      <c r="R19" s="193"/>
      <c r="S19" s="193"/>
      <c r="T19" s="193"/>
      <c r="U19" s="193"/>
      <c r="V19" s="193"/>
      <c r="W19" s="193"/>
    </row>
    <row r="20" s="162" customFormat="1" ht="35" customHeight="1" spans="1:23">
      <c r="A20" s="192" t="s">
        <v>260</v>
      </c>
      <c r="B20" s="192" t="s">
        <v>265</v>
      </c>
      <c r="C20" s="192" t="s">
        <v>266</v>
      </c>
      <c r="D20" s="192" t="s">
        <v>70</v>
      </c>
      <c r="E20" s="192" t="s">
        <v>99</v>
      </c>
      <c r="F20" s="192" t="s">
        <v>100</v>
      </c>
      <c r="G20" s="192" t="s">
        <v>277</v>
      </c>
      <c r="H20" s="192" t="s">
        <v>278</v>
      </c>
      <c r="I20" s="193">
        <v>257916</v>
      </c>
      <c r="J20" s="193"/>
      <c r="K20" s="194"/>
      <c r="L20" s="193"/>
      <c r="M20" s="193"/>
      <c r="N20" s="193">
        <v>257916</v>
      </c>
      <c r="O20" s="193"/>
      <c r="P20" s="193"/>
      <c r="Q20" s="193"/>
      <c r="R20" s="193"/>
      <c r="S20" s="193"/>
      <c r="T20" s="193"/>
      <c r="U20" s="193"/>
      <c r="V20" s="193"/>
      <c r="W20" s="193"/>
    </row>
    <row r="21" s="162" customFormat="1" ht="35" customHeight="1" spans="1:23">
      <c r="A21" s="192" t="s">
        <v>260</v>
      </c>
      <c r="B21" s="192" t="s">
        <v>265</v>
      </c>
      <c r="C21" s="192" t="s">
        <v>266</v>
      </c>
      <c r="D21" s="192" t="s">
        <v>70</v>
      </c>
      <c r="E21" s="192" t="s">
        <v>99</v>
      </c>
      <c r="F21" s="192" t="s">
        <v>100</v>
      </c>
      <c r="G21" s="192" t="s">
        <v>279</v>
      </c>
      <c r="H21" s="192" t="s">
        <v>280</v>
      </c>
      <c r="I21" s="193">
        <v>164417</v>
      </c>
      <c r="J21" s="193"/>
      <c r="K21" s="194"/>
      <c r="L21" s="193"/>
      <c r="M21" s="193"/>
      <c r="N21" s="193">
        <v>164417</v>
      </c>
      <c r="O21" s="193"/>
      <c r="P21" s="193"/>
      <c r="Q21" s="193"/>
      <c r="R21" s="193"/>
      <c r="S21" s="193"/>
      <c r="T21" s="193"/>
      <c r="U21" s="193"/>
      <c r="V21" s="193"/>
      <c r="W21" s="193"/>
    </row>
    <row r="22" s="162" customFormat="1" ht="35" customHeight="1" spans="1:23">
      <c r="A22" s="192" t="s">
        <v>260</v>
      </c>
      <c r="B22" s="192" t="s">
        <v>265</v>
      </c>
      <c r="C22" s="192" t="s">
        <v>266</v>
      </c>
      <c r="D22" s="192" t="s">
        <v>70</v>
      </c>
      <c r="E22" s="192" t="s">
        <v>99</v>
      </c>
      <c r="F22" s="192" t="s">
        <v>100</v>
      </c>
      <c r="G22" s="192" t="s">
        <v>281</v>
      </c>
      <c r="H22" s="192" t="s">
        <v>282</v>
      </c>
      <c r="I22" s="193">
        <v>6000</v>
      </c>
      <c r="J22" s="193"/>
      <c r="K22" s="194"/>
      <c r="L22" s="193"/>
      <c r="M22" s="193"/>
      <c r="N22" s="193">
        <v>6000</v>
      </c>
      <c r="O22" s="193"/>
      <c r="P22" s="193"/>
      <c r="Q22" s="193"/>
      <c r="R22" s="193"/>
      <c r="S22" s="193"/>
      <c r="T22" s="193"/>
      <c r="U22" s="193"/>
      <c r="V22" s="193"/>
      <c r="W22" s="193"/>
    </row>
    <row r="23" s="162" customFormat="1" ht="35" customHeight="1" spans="1:23">
      <c r="A23" s="192" t="s">
        <v>260</v>
      </c>
      <c r="B23" s="192" t="s">
        <v>265</v>
      </c>
      <c r="C23" s="192" t="s">
        <v>266</v>
      </c>
      <c r="D23" s="192" t="s">
        <v>70</v>
      </c>
      <c r="E23" s="192" t="s">
        <v>99</v>
      </c>
      <c r="F23" s="192" t="s">
        <v>100</v>
      </c>
      <c r="G23" s="192" t="s">
        <v>229</v>
      </c>
      <c r="H23" s="192" t="s">
        <v>230</v>
      </c>
      <c r="I23" s="193">
        <v>40000</v>
      </c>
      <c r="J23" s="193"/>
      <c r="K23" s="194"/>
      <c r="L23" s="193"/>
      <c r="M23" s="193"/>
      <c r="N23" s="193">
        <v>40000</v>
      </c>
      <c r="O23" s="193"/>
      <c r="P23" s="193"/>
      <c r="Q23" s="193"/>
      <c r="R23" s="193"/>
      <c r="S23" s="193"/>
      <c r="T23" s="193"/>
      <c r="U23" s="193"/>
      <c r="V23" s="193"/>
      <c r="W23" s="193"/>
    </row>
    <row r="24" s="162" customFormat="1" ht="35" customHeight="1" spans="1:23">
      <c r="A24" s="192" t="s">
        <v>260</v>
      </c>
      <c r="B24" s="192" t="s">
        <v>265</v>
      </c>
      <c r="C24" s="192" t="s">
        <v>266</v>
      </c>
      <c r="D24" s="192" t="s">
        <v>70</v>
      </c>
      <c r="E24" s="192" t="s">
        <v>99</v>
      </c>
      <c r="F24" s="192" t="s">
        <v>100</v>
      </c>
      <c r="G24" s="192" t="s">
        <v>283</v>
      </c>
      <c r="H24" s="192" t="s">
        <v>284</v>
      </c>
      <c r="I24" s="193">
        <v>70000</v>
      </c>
      <c r="J24" s="193"/>
      <c r="K24" s="194"/>
      <c r="L24" s="193"/>
      <c r="M24" s="193"/>
      <c r="N24" s="193">
        <v>70000</v>
      </c>
      <c r="O24" s="193"/>
      <c r="P24" s="193"/>
      <c r="Q24" s="193"/>
      <c r="R24" s="193"/>
      <c r="S24" s="193"/>
      <c r="T24" s="193"/>
      <c r="U24" s="193"/>
      <c r="V24" s="193"/>
      <c r="W24" s="193"/>
    </row>
    <row r="25" s="162" customFormat="1" ht="35" customHeight="1" spans="1:23">
      <c r="A25" s="192" t="s">
        <v>260</v>
      </c>
      <c r="B25" s="192" t="s">
        <v>265</v>
      </c>
      <c r="C25" s="192" t="s">
        <v>266</v>
      </c>
      <c r="D25" s="192" t="s">
        <v>70</v>
      </c>
      <c r="E25" s="192" t="s">
        <v>99</v>
      </c>
      <c r="F25" s="192" t="s">
        <v>100</v>
      </c>
      <c r="G25" s="192" t="s">
        <v>285</v>
      </c>
      <c r="H25" s="192" t="s">
        <v>286</v>
      </c>
      <c r="I25" s="193">
        <v>5000</v>
      </c>
      <c r="J25" s="193"/>
      <c r="K25" s="194"/>
      <c r="L25" s="193"/>
      <c r="M25" s="193"/>
      <c r="N25" s="193">
        <v>5000</v>
      </c>
      <c r="O25" s="193"/>
      <c r="P25" s="193"/>
      <c r="Q25" s="193"/>
      <c r="R25" s="193"/>
      <c r="S25" s="193"/>
      <c r="T25" s="193"/>
      <c r="U25" s="193"/>
      <c r="V25" s="193"/>
      <c r="W25" s="193"/>
    </row>
    <row r="26" s="162" customFormat="1" ht="35" customHeight="1" spans="1:23">
      <c r="A26" s="192" t="s">
        <v>260</v>
      </c>
      <c r="B26" s="192" t="s">
        <v>287</v>
      </c>
      <c r="C26" s="192" t="s">
        <v>288</v>
      </c>
      <c r="D26" s="192" t="s">
        <v>70</v>
      </c>
      <c r="E26" s="192" t="s">
        <v>105</v>
      </c>
      <c r="F26" s="192" t="s">
        <v>106</v>
      </c>
      <c r="G26" s="192" t="s">
        <v>227</v>
      </c>
      <c r="H26" s="192" t="s">
        <v>228</v>
      </c>
      <c r="I26" s="193">
        <v>33565</v>
      </c>
      <c r="J26" s="193"/>
      <c r="K26" s="194"/>
      <c r="L26" s="193"/>
      <c r="M26" s="193"/>
      <c r="N26" s="193">
        <v>33565</v>
      </c>
      <c r="O26" s="193"/>
      <c r="P26" s="193"/>
      <c r="Q26" s="193"/>
      <c r="R26" s="193"/>
      <c r="S26" s="193"/>
      <c r="T26" s="193"/>
      <c r="U26" s="193"/>
      <c r="V26" s="193"/>
      <c r="W26" s="193"/>
    </row>
    <row r="27" s="162" customFormat="1" ht="35" customHeight="1" spans="1:23">
      <c r="A27" s="192" t="s">
        <v>260</v>
      </c>
      <c r="B27" s="192" t="s">
        <v>289</v>
      </c>
      <c r="C27" s="192" t="s">
        <v>290</v>
      </c>
      <c r="D27" s="192" t="s">
        <v>70</v>
      </c>
      <c r="E27" s="192" t="s">
        <v>99</v>
      </c>
      <c r="F27" s="192" t="s">
        <v>100</v>
      </c>
      <c r="G27" s="192" t="s">
        <v>263</v>
      </c>
      <c r="H27" s="192" t="s">
        <v>264</v>
      </c>
      <c r="I27" s="193">
        <v>213870</v>
      </c>
      <c r="J27" s="193"/>
      <c r="K27" s="194"/>
      <c r="L27" s="193"/>
      <c r="M27" s="193"/>
      <c r="N27" s="193">
        <v>213870</v>
      </c>
      <c r="O27" s="193"/>
      <c r="P27" s="193"/>
      <c r="Q27" s="193"/>
      <c r="R27" s="193"/>
      <c r="S27" s="193"/>
      <c r="T27" s="193"/>
      <c r="U27" s="193"/>
      <c r="V27" s="193"/>
      <c r="W27" s="193"/>
    </row>
    <row r="28" s="162" customFormat="1" ht="35" customHeight="1" spans="1:23">
      <c r="A28" s="192" t="s">
        <v>260</v>
      </c>
      <c r="B28" s="192" t="s">
        <v>291</v>
      </c>
      <c r="C28" s="192" t="s">
        <v>292</v>
      </c>
      <c r="D28" s="192" t="s">
        <v>70</v>
      </c>
      <c r="E28" s="192" t="s">
        <v>105</v>
      </c>
      <c r="F28" s="192" t="s">
        <v>106</v>
      </c>
      <c r="G28" s="192" t="s">
        <v>227</v>
      </c>
      <c r="H28" s="192" t="s">
        <v>228</v>
      </c>
      <c r="I28" s="193">
        <v>1680</v>
      </c>
      <c r="J28" s="193"/>
      <c r="K28" s="194"/>
      <c r="L28" s="193"/>
      <c r="M28" s="193"/>
      <c r="N28" s="193">
        <v>1680</v>
      </c>
      <c r="O28" s="193"/>
      <c r="P28" s="193"/>
      <c r="Q28" s="193"/>
      <c r="R28" s="193"/>
      <c r="S28" s="193"/>
      <c r="T28" s="193"/>
      <c r="U28" s="193"/>
      <c r="V28" s="193"/>
      <c r="W28" s="193"/>
    </row>
    <row r="29" s="162" customFormat="1" ht="35" customHeight="1" spans="1:23">
      <c r="A29" s="192" t="s">
        <v>260</v>
      </c>
      <c r="B29" s="192" t="s">
        <v>293</v>
      </c>
      <c r="C29" s="192" t="s">
        <v>294</v>
      </c>
      <c r="D29" s="192" t="s">
        <v>70</v>
      </c>
      <c r="E29" s="192" t="s">
        <v>99</v>
      </c>
      <c r="F29" s="192" t="s">
        <v>100</v>
      </c>
      <c r="G29" s="192" t="s">
        <v>277</v>
      </c>
      <c r="H29" s="192" t="s">
        <v>278</v>
      </c>
      <c r="I29" s="193">
        <v>57659</v>
      </c>
      <c r="J29" s="193"/>
      <c r="K29" s="194"/>
      <c r="L29" s="193"/>
      <c r="M29" s="193"/>
      <c r="N29" s="193">
        <v>57659</v>
      </c>
      <c r="O29" s="193"/>
      <c r="P29" s="193"/>
      <c r="Q29" s="193"/>
      <c r="R29" s="193"/>
      <c r="S29" s="193"/>
      <c r="T29" s="193"/>
      <c r="U29" s="193"/>
      <c r="V29" s="193"/>
      <c r="W29" s="193"/>
    </row>
    <row r="30" s="162" customFormat="1" ht="35" customHeight="1" spans="1:23">
      <c r="A30" s="192" t="s">
        <v>260</v>
      </c>
      <c r="B30" s="192" t="s">
        <v>295</v>
      </c>
      <c r="C30" s="192" t="s">
        <v>296</v>
      </c>
      <c r="D30" s="192" t="s">
        <v>70</v>
      </c>
      <c r="E30" s="192" t="s">
        <v>97</v>
      </c>
      <c r="F30" s="192" t="s">
        <v>98</v>
      </c>
      <c r="G30" s="192" t="s">
        <v>227</v>
      </c>
      <c r="H30" s="192" t="s">
        <v>228</v>
      </c>
      <c r="I30" s="193">
        <v>40005</v>
      </c>
      <c r="J30" s="193"/>
      <c r="K30" s="194"/>
      <c r="L30" s="193"/>
      <c r="M30" s="193"/>
      <c r="N30" s="193">
        <v>40005</v>
      </c>
      <c r="O30" s="193"/>
      <c r="P30" s="193"/>
      <c r="Q30" s="193"/>
      <c r="R30" s="193"/>
      <c r="S30" s="193"/>
      <c r="T30" s="193"/>
      <c r="U30" s="193"/>
      <c r="V30" s="193"/>
      <c r="W30" s="193"/>
    </row>
    <row r="31" s="162" customFormat="1" ht="35" customHeight="1" spans="1:23">
      <c r="A31" s="192" t="s">
        <v>260</v>
      </c>
      <c r="B31" s="192" t="s">
        <v>295</v>
      </c>
      <c r="C31" s="192" t="s">
        <v>296</v>
      </c>
      <c r="D31" s="192" t="s">
        <v>70</v>
      </c>
      <c r="E31" s="192" t="s">
        <v>99</v>
      </c>
      <c r="F31" s="192" t="s">
        <v>100</v>
      </c>
      <c r="G31" s="192" t="s">
        <v>227</v>
      </c>
      <c r="H31" s="192" t="s">
        <v>228</v>
      </c>
      <c r="I31" s="193">
        <v>130000</v>
      </c>
      <c r="J31" s="193"/>
      <c r="K31" s="194"/>
      <c r="L31" s="193"/>
      <c r="M31" s="193"/>
      <c r="N31" s="193">
        <v>130000</v>
      </c>
      <c r="O31" s="193"/>
      <c r="P31" s="193"/>
      <c r="Q31" s="193"/>
      <c r="R31" s="193"/>
      <c r="S31" s="193"/>
      <c r="T31" s="193"/>
      <c r="U31" s="193"/>
      <c r="V31" s="193"/>
      <c r="W31" s="193"/>
    </row>
    <row r="32" s="162" customFormat="1" ht="35" customHeight="1" spans="1:23">
      <c r="A32" s="192" t="s">
        <v>260</v>
      </c>
      <c r="B32" s="195" t="s">
        <v>295</v>
      </c>
      <c r="C32" s="192" t="s">
        <v>296</v>
      </c>
      <c r="D32" s="192" t="s">
        <v>70</v>
      </c>
      <c r="E32" s="192" t="s">
        <v>99</v>
      </c>
      <c r="F32" s="192" t="s">
        <v>100</v>
      </c>
      <c r="G32" s="192" t="s">
        <v>277</v>
      </c>
      <c r="H32" s="192" t="s">
        <v>278</v>
      </c>
      <c r="I32" s="193">
        <v>94263</v>
      </c>
      <c r="J32" s="193"/>
      <c r="K32" s="194"/>
      <c r="L32" s="193"/>
      <c r="M32" s="193"/>
      <c r="N32" s="193">
        <v>94263</v>
      </c>
      <c r="O32" s="193"/>
      <c r="P32" s="193"/>
      <c r="Q32" s="193"/>
      <c r="R32" s="193"/>
      <c r="S32" s="193"/>
      <c r="T32" s="193"/>
      <c r="U32" s="193"/>
      <c r="V32" s="193"/>
      <c r="W32" s="193"/>
    </row>
    <row r="33" s="162" customFormat="1" ht="35" customHeight="1" spans="1:23">
      <c r="A33" s="192" t="s">
        <v>260</v>
      </c>
      <c r="B33" s="195" t="s">
        <v>295</v>
      </c>
      <c r="C33" s="192" t="s">
        <v>296</v>
      </c>
      <c r="D33" s="192" t="s">
        <v>70</v>
      </c>
      <c r="E33" s="192" t="s">
        <v>97</v>
      </c>
      <c r="F33" s="192" t="s">
        <v>98</v>
      </c>
      <c r="G33" s="192" t="s">
        <v>258</v>
      </c>
      <c r="H33" s="192" t="s">
        <v>259</v>
      </c>
      <c r="I33" s="193">
        <v>120000</v>
      </c>
      <c r="J33" s="193"/>
      <c r="K33" s="194"/>
      <c r="L33" s="193"/>
      <c r="M33" s="193"/>
      <c r="N33" s="193">
        <v>120000</v>
      </c>
      <c r="O33" s="193"/>
      <c r="P33" s="193"/>
      <c r="Q33" s="193"/>
      <c r="R33" s="193"/>
      <c r="S33" s="193"/>
      <c r="T33" s="193"/>
      <c r="U33" s="193"/>
      <c r="V33" s="193"/>
      <c r="W33" s="193"/>
    </row>
    <row r="34" s="162" customFormat="1" ht="35" customHeight="1" spans="1:23">
      <c r="A34" s="192" t="s">
        <v>260</v>
      </c>
      <c r="B34" s="195" t="s">
        <v>297</v>
      </c>
      <c r="C34" s="192" t="s">
        <v>298</v>
      </c>
      <c r="D34" s="192" t="s">
        <v>70</v>
      </c>
      <c r="E34" s="192" t="s">
        <v>105</v>
      </c>
      <c r="F34" s="192" t="s">
        <v>106</v>
      </c>
      <c r="G34" s="192" t="s">
        <v>227</v>
      </c>
      <c r="H34" s="192" t="s">
        <v>228</v>
      </c>
      <c r="I34" s="193">
        <v>6049</v>
      </c>
      <c r="J34" s="193"/>
      <c r="K34" s="194"/>
      <c r="L34" s="193"/>
      <c r="M34" s="193"/>
      <c r="N34" s="193">
        <v>6049</v>
      </c>
      <c r="O34" s="193"/>
      <c r="P34" s="193"/>
      <c r="Q34" s="193"/>
      <c r="R34" s="193"/>
      <c r="S34" s="193"/>
      <c r="T34" s="193"/>
      <c r="U34" s="193"/>
      <c r="V34" s="193"/>
      <c r="W34" s="193"/>
    </row>
    <row r="35" s="162" customFormat="1" ht="35" customHeight="1" spans="1:23">
      <c r="A35" s="192" t="s">
        <v>260</v>
      </c>
      <c r="B35" s="195" t="s">
        <v>299</v>
      </c>
      <c r="C35" s="192" t="s">
        <v>300</v>
      </c>
      <c r="D35" s="192" t="s">
        <v>70</v>
      </c>
      <c r="E35" s="192" t="s">
        <v>99</v>
      </c>
      <c r="F35" s="192" t="s">
        <v>100</v>
      </c>
      <c r="G35" s="192" t="s">
        <v>263</v>
      </c>
      <c r="H35" s="192" t="s">
        <v>264</v>
      </c>
      <c r="I35" s="193">
        <v>211320</v>
      </c>
      <c r="J35" s="193"/>
      <c r="K35" s="194"/>
      <c r="L35" s="193"/>
      <c r="M35" s="193"/>
      <c r="N35" s="193">
        <v>211320</v>
      </c>
      <c r="O35" s="193"/>
      <c r="P35" s="193"/>
      <c r="Q35" s="193"/>
      <c r="R35" s="193"/>
      <c r="S35" s="193"/>
      <c r="T35" s="193"/>
      <c r="U35" s="193"/>
      <c r="V35" s="193"/>
      <c r="W35" s="193"/>
    </row>
    <row r="36" s="162" customFormat="1" ht="35" customHeight="1" spans="1:23">
      <c r="A36" s="192" t="s">
        <v>260</v>
      </c>
      <c r="B36" s="195" t="s">
        <v>301</v>
      </c>
      <c r="C36" s="192" t="s">
        <v>302</v>
      </c>
      <c r="D36" s="192" t="s">
        <v>70</v>
      </c>
      <c r="E36" s="192" t="s">
        <v>105</v>
      </c>
      <c r="F36" s="192" t="s">
        <v>106</v>
      </c>
      <c r="G36" s="192" t="s">
        <v>227</v>
      </c>
      <c r="H36" s="192" t="s">
        <v>228</v>
      </c>
      <c r="I36" s="193">
        <v>112</v>
      </c>
      <c r="J36" s="193"/>
      <c r="K36" s="194"/>
      <c r="L36" s="193"/>
      <c r="M36" s="193"/>
      <c r="N36" s="193">
        <v>112</v>
      </c>
      <c r="O36" s="193"/>
      <c r="P36" s="193"/>
      <c r="Q36" s="193"/>
      <c r="R36" s="193"/>
      <c r="S36" s="193"/>
      <c r="T36" s="193"/>
      <c r="U36" s="193"/>
      <c r="V36" s="193"/>
      <c r="W36" s="193"/>
    </row>
    <row r="37" s="162" customFormat="1" ht="35" customHeight="1" spans="1:23">
      <c r="A37" s="192" t="s">
        <v>260</v>
      </c>
      <c r="B37" s="192" t="s">
        <v>303</v>
      </c>
      <c r="C37" s="192" t="s">
        <v>304</v>
      </c>
      <c r="D37" s="192" t="s">
        <v>70</v>
      </c>
      <c r="E37" s="192" t="s">
        <v>99</v>
      </c>
      <c r="F37" s="192" t="s">
        <v>100</v>
      </c>
      <c r="G37" s="192" t="s">
        <v>227</v>
      </c>
      <c r="H37" s="192" t="s">
        <v>228</v>
      </c>
      <c r="I37" s="193">
        <v>4627.4</v>
      </c>
      <c r="J37" s="193"/>
      <c r="K37" s="194"/>
      <c r="L37" s="193"/>
      <c r="M37" s="193"/>
      <c r="N37" s="193">
        <v>4627.4</v>
      </c>
      <c r="O37" s="193"/>
      <c r="P37" s="193"/>
      <c r="Q37" s="193"/>
      <c r="R37" s="193"/>
      <c r="S37" s="193"/>
      <c r="T37" s="193"/>
      <c r="U37" s="193"/>
      <c r="V37" s="193"/>
      <c r="W37" s="193"/>
    </row>
    <row r="38" s="162" customFormat="1" ht="35" customHeight="1" spans="1:23">
      <c r="A38" s="192" t="s">
        <v>260</v>
      </c>
      <c r="B38" s="192" t="s">
        <v>305</v>
      </c>
      <c r="C38" s="192" t="s">
        <v>306</v>
      </c>
      <c r="D38" s="192" t="s">
        <v>70</v>
      </c>
      <c r="E38" s="192" t="s">
        <v>99</v>
      </c>
      <c r="F38" s="192" t="s">
        <v>100</v>
      </c>
      <c r="G38" s="192" t="s">
        <v>307</v>
      </c>
      <c r="H38" s="192" t="s">
        <v>308</v>
      </c>
      <c r="I38" s="193">
        <v>62475</v>
      </c>
      <c r="J38" s="193"/>
      <c r="K38" s="194"/>
      <c r="L38" s="193"/>
      <c r="M38" s="193"/>
      <c r="N38" s="193">
        <v>62475</v>
      </c>
      <c r="O38" s="193"/>
      <c r="P38" s="193"/>
      <c r="Q38" s="193"/>
      <c r="R38" s="193"/>
      <c r="S38" s="193"/>
      <c r="T38" s="193"/>
      <c r="U38" s="193"/>
      <c r="V38" s="193"/>
      <c r="W38" s="193"/>
    </row>
    <row r="39" s="162" customFormat="1" ht="35" customHeight="1" spans="1:23">
      <c r="A39" s="192" t="s">
        <v>260</v>
      </c>
      <c r="B39" s="192" t="s">
        <v>305</v>
      </c>
      <c r="C39" s="192" t="s">
        <v>306</v>
      </c>
      <c r="D39" s="192" t="s">
        <v>70</v>
      </c>
      <c r="E39" s="192" t="s">
        <v>99</v>
      </c>
      <c r="F39" s="192" t="s">
        <v>100</v>
      </c>
      <c r="G39" s="192" t="s">
        <v>307</v>
      </c>
      <c r="H39" s="192" t="s">
        <v>308</v>
      </c>
      <c r="I39" s="193">
        <v>311815</v>
      </c>
      <c r="J39" s="193"/>
      <c r="K39" s="194"/>
      <c r="L39" s="193"/>
      <c r="M39" s="193"/>
      <c r="N39" s="193">
        <v>311815</v>
      </c>
      <c r="O39" s="193"/>
      <c r="P39" s="193"/>
      <c r="Q39" s="193"/>
      <c r="R39" s="193"/>
      <c r="S39" s="193"/>
      <c r="T39" s="193"/>
      <c r="U39" s="193"/>
      <c r="V39" s="193"/>
      <c r="W39" s="193"/>
    </row>
    <row r="40" s="162" customFormat="1" ht="35" customHeight="1" spans="1:23">
      <c r="A40" s="192" t="s">
        <v>260</v>
      </c>
      <c r="B40" s="192" t="s">
        <v>305</v>
      </c>
      <c r="C40" s="192" t="s">
        <v>306</v>
      </c>
      <c r="D40" s="192" t="s">
        <v>70</v>
      </c>
      <c r="E40" s="192" t="s">
        <v>99</v>
      </c>
      <c r="F40" s="192" t="s">
        <v>100</v>
      </c>
      <c r="G40" s="192" t="s">
        <v>307</v>
      </c>
      <c r="H40" s="192" t="s">
        <v>308</v>
      </c>
      <c r="I40" s="193">
        <v>24900</v>
      </c>
      <c r="J40" s="193"/>
      <c r="K40" s="194"/>
      <c r="L40" s="193"/>
      <c r="M40" s="193"/>
      <c r="N40" s="193">
        <v>24900</v>
      </c>
      <c r="O40" s="193"/>
      <c r="P40" s="193"/>
      <c r="Q40" s="193"/>
      <c r="R40" s="193"/>
      <c r="S40" s="193"/>
      <c r="T40" s="193"/>
      <c r="U40" s="193"/>
      <c r="V40" s="193"/>
      <c r="W40" s="193"/>
    </row>
    <row r="41" s="162" customFormat="1" ht="35" customHeight="1" spans="1:23">
      <c r="A41" s="192" t="s">
        <v>260</v>
      </c>
      <c r="B41" s="192" t="s">
        <v>305</v>
      </c>
      <c r="C41" s="192" t="s">
        <v>306</v>
      </c>
      <c r="D41" s="192" t="s">
        <v>70</v>
      </c>
      <c r="E41" s="192" t="s">
        <v>99</v>
      </c>
      <c r="F41" s="192" t="s">
        <v>100</v>
      </c>
      <c r="G41" s="192" t="s">
        <v>307</v>
      </c>
      <c r="H41" s="192" t="s">
        <v>308</v>
      </c>
      <c r="I41" s="193">
        <v>219435</v>
      </c>
      <c r="J41" s="193"/>
      <c r="K41" s="194"/>
      <c r="L41" s="193"/>
      <c r="M41" s="193"/>
      <c r="N41" s="193">
        <v>219435</v>
      </c>
      <c r="O41" s="193"/>
      <c r="P41" s="193"/>
      <c r="Q41" s="193"/>
      <c r="R41" s="193"/>
      <c r="S41" s="193"/>
      <c r="T41" s="193"/>
      <c r="U41" s="193"/>
      <c r="V41" s="193"/>
      <c r="W41" s="193"/>
    </row>
    <row r="42" s="162" customFormat="1" ht="35" customHeight="1" spans="1:23">
      <c r="A42" s="192" t="s">
        <v>260</v>
      </c>
      <c r="B42" s="192" t="s">
        <v>309</v>
      </c>
      <c r="C42" s="192" t="s">
        <v>310</v>
      </c>
      <c r="D42" s="192" t="s">
        <v>70</v>
      </c>
      <c r="E42" s="192" t="s">
        <v>105</v>
      </c>
      <c r="F42" s="192" t="s">
        <v>106</v>
      </c>
      <c r="G42" s="192" t="s">
        <v>227</v>
      </c>
      <c r="H42" s="192" t="s">
        <v>228</v>
      </c>
      <c r="I42" s="193">
        <v>1007</v>
      </c>
      <c r="J42" s="193"/>
      <c r="K42" s="194"/>
      <c r="L42" s="193"/>
      <c r="M42" s="193"/>
      <c r="N42" s="193">
        <v>1007</v>
      </c>
      <c r="O42" s="193"/>
      <c r="P42" s="193"/>
      <c r="Q42" s="193"/>
      <c r="R42" s="193"/>
      <c r="S42" s="193"/>
      <c r="T42" s="193"/>
      <c r="U42" s="193"/>
      <c r="V42" s="193"/>
      <c r="W42" s="193"/>
    </row>
    <row r="43" s="162" customFormat="1" ht="35" customHeight="1" spans="1:23">
      <c r="A43" s="192" t="s">
        <v>260</v>
      </c>
      <c r="B43" s="192" t="s">
        <v>309</v>
      </c>
      <c r="C43" s="192" t="s">
        <v>310</v>
      </c>
      <c r="D43" s="192" t="s">
        <v>70</v>
      </c>
      <c r="E43" s="192" t="s">
        <v>105</v>
      </c>
      <c r="F43" s="192" t="s">
        <v>106</v>
      </c>
      <c r="G43" s="192" t="s">
        <v>227</v>
      </c>
      <c r="H43" s="192" t="s">
        <v>228</v>
      </c>
      <c r="I43" s="193">
        <v>280</v>
      </c>
      <c r="J43" s="193"/>
      <c r="K43" s="194"/>
      <c r="L43" s="193"/>
      <c r="M43" s="193"/>
      <c r="N43" s="193">
        <v>280</v>
      </c>
      <c r="O43" s="193"/>
      <c r="P43" s="193"/>
      <c r="Q43" s="193"/>
      <c r="R43" s="193"/>
      <c r="S43" s="193"/>
      <c r="T43" s="193"/>
      <c r="U43" s="193"/>
      <c r="V43" s="193"/>
      <c r="W43" s="193"/>
    </row>
    <row r="44" s="162" customFormat="1" ht="35" customHeight="1" spans="1:23">
      <c r="A44" s="192" t="s">
        <v>260</v>
      </c>
      <c r="B44" s="192" t="s">
        <v>309</v>
      </c>
      <c r="C44" s="192" t="s">
        <v>310</v>
      </c>
      <c r="D44" s="192" t="s">
        <v>70</v>
      </c>
      <c r="E44" s="192" t="s">
        <v>105</v>
      </c>
      <c r="F44" s="192" t="s">
        <v>106</v>
      </c>
      <c r="G44" s="192" t="s">
        <v>227</v>
      </c>
      <c r="H44" s="192" t="s">
        <v>228</v>
      </c>
      <c r="I44" s="193">
        <v>5600</v>
      </c>
      <c r="J44" s="193"/>
      <c r="K44" s="194"/>
      <c r="L44" s="193"/>
      <c r="M44" s="193"/>
      <c r="N44" s="193">
        <v>5600</v>
      </c>
      <c r="O44" s="193"/>
      <c r="P44" s="193"/>
      <c r="Q44" s="193"/>
      <c r="R44" s="193"/>
      <c r="S44" s="193"/>
      <c r="T44" s="193"/>
      <c r="U44" s="193"/>
      <c r="V44" s="193"/>
      <c r="W44" s="193"/>
    </row>
    <row r="45" s="162" customFormat="1" ht="35" customHeight="1" spans="1:23">
      <c r="A45" s="192" t="s">
        <v>260</v>
      </c>
      <c r="B45" s="192" t="s">
        <v>311</v>
      </c>
      <c r="C45" s="192" t="s">
        <v>312</v>
      </c>
      <c r="D45" s="192" t="s">
        <v>70</v>
      </c>
      <c r="E45" s="192" t="s">
        <v>117</v>
      </c>
      <c r="F45" s="192" t="s">
        <v>118</v>
      </c>
      <c r="G45" s="192" t="s">
        <v>313</v>
      </c>
      <c r="H45" s="192" t="s">
        <v>314</v>
      </c>
      <c r="I45" s="193">
        <v>92000</v>
      </c>
      <c r="J45" s="193">
        <v>92000</v>
      </c>
      <c r="K45" s="194">
        <v>92000</v>
      </c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</row>
    <row r="46" s="162" customFormat="1" ht="35" customHeight="1" spans="1:23">
      <c r="A46" s="192" t="s">
        <v>260</v>
      </c>
      <c r="B46" s="192" t="s">
        <v>315</v>
      </c>
      <c r="C46" s="192" t="s">
        <v>316</v>
      </c>
      <c r="D46" s="192" t="s">
        <v>70</v>
      </c>
      <c r="E46" s="192" t="s">
        <v>117</v>
      </c>
      <c r="F46" s="192" t="s">
        <v>118</v>
      </c>
      <c r="G46" s="192" t="s">
        <v>263</v>
      </c>
      <c r="H46" s="192" t="s">
        <v>264</v>
      </c>
      <c r="I46" s="193">
        <v>12180</v>
      </c>
      <c r="J46" s="193">
        <v>12180</v>
      </c>
      <c r="K46" s="194">
        <v>12180</v>
      </c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</row>
    <row r="47" s="162" customFormat="1" ht="35" customHeight="1" spans="1:23">
      <c r="A47" s="192" t="s">
        <v>260</v>
      </c>
      <c r="B47" s="192" t="s">
        <v>317</v>
      </c>
      <c r="C47" s="192" t="s">
        <v>318</v>
      </c>
      <c r="D47" s="192" t="s">
        <v>70</v>
      </c>
      <c r="E47" s="192" t="s">
        <v>99</v>
      </c>
      <c r="F47" s="192" t="s">
        <v>100</v>
      </c>
      <c r="G47" s="192" t="s">
        <v>227</v>
      </c>
      <c r="H47" s="192" t="s">
        <v>228</v>
      </c>
      <c r="I47" s="193">
        <v>21585.96</v>
      </c>
      <c r="J47" s="193">
        <v>21585.96</v>
      </c>
      <c r="K47" s="194">
        <v>21585.96</v>
      </c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</row>
    <row r="48" s="162" customFormat="1" ht="35" customHeight="1" spans="1:23">
      <c r="A48" s="192" t="s">
        <v>260</v>
      </c>
      <c r="B48" s="192" t="s">
        <v>317</v>
      </c>
      <c r="C48" s="192" t="s">
        <v>318</v>
      </c>
      <c r="D48" s="192" t="s">
        <v>70</v>
      </c>
      <c r="E48" s="192" t="s">
        <v>99</v>
      </c>
      <c r="F48" s="192" t="s">
        <v>100</v>
      </c>
      <c r="G48" s="192" t="s">
        <v>279</v>
      </c>
      <c r="H48" s="192" t="s">
        <v>280</v>
      </c>
      <c r="I48" s="193">
        <v>2392.92</v>
      </c>
      <c r="J48" s="193">
        <v>2392.92</v>
      </c>
      <c r="K48" s="194">
        <v>2392.92</v>
      </c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</row>
    <row r="49" s="162" customFormat="1" ht="35" customHeight="1" spans="1:23">
      <c r="A49" s="192" t="s">
        <v>260</v>
      </c>
      <c r="B49" s="192" t="s">
        <v>319</v>
      </c>
      <c r="C49" s="192" t="s">
        <v>320</v>
      </c>
      <c r="D49" s="192" t="s">
        <v>70</v>
      </c>
      <c r="E49" s="192" t="s">
        <v>105</v>
      </c>
      <c r="F49" s="192" t="s">
        <v>106</v>
      </c>
      <c r="G49" s="192" t="s">
        <v>227</v>
      </c>
      <c r="H49" s="192" t="s">
        <v>228</v>
      </c>
      <c r="I49" s="193">
        <v>806.4</v>
      </c>
      <c r="J49" s="193">
        <v>806.4</v>
      </c>
      <c r="K49" s="194">
        <v>806.4</v>
      </c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</row>
    <row r="50" s="162" customFormat="1" ht="35" customHeight="1" spans="1:23">
      <c r="A50" s="192" t="s">
        <v>260</v>
      </c>
      <c r="B50" s="192" t="s">
        <v>319</v>
      </c>
      <c r="C50" s="192" t="s">
        <v>320</v>
      </c>
      <c r="D50" s="192" t="s">
        <v>70</v>
      </c>
      <c r="E50" s="192" t="s">
        <v>105</v>
      </c>
      <c r="F50" s="192" t="s">
        <v>106</v>
      </c>
      <c r="G50" s="192" t="s">
        <v>279</v>
      </c>
      <c r="H50" s="192" t="s">
        <v>280</v>
      </c>
      <c r="I50" s="193">
        <v>89.6</v>
      </c>
      <c r="J50" s="193">
        <v>89.6</v>
      </c>
      <c r="K50" s="194">
        <v>89.6</v>
      </c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</row>
    <row r="51" s="162" customFormat="1" ht="35" customHeight="1" spans="1:23">
      <c r="A51" s="196" t="s">
        <v>182</v>
      </c>
      <c r="B51" s="197"/>
      <c r="C51" s="197"/>
      <c r="D51" s="197"/>
      <c r="E51" s="197"/>
      <c r="F51" s="197"/>
      <c r="G51" s="197"/>
      <c r="H51" s="198"/>
      <c r="I51" s="193">
        <v>3244099.69</v>
      </c>
      <c r="J51" s="193">
        <v>129054.88</v>
      </c>
      <c r="K51" s="194">
        <v>129054.88</v>
      </c>
      <c r="L51" s="193"/>
      <c r="M51" s="193"/>
      <c r="N51" s="193">
        <v>3103844.81</v>
      </c>
      <c r="O51" s="193">
        <v>11200</v>
      </c>
      <c r="P51" s="193"/>
      <c r="Q51" s="193"/>
      <c r="R51" s="193"/>
      <c r="S51" s="193"/>
      <c r="T51" s="193"/>
      <c r="U51" s="193"/>
      <c r="V51" s="193"/>
      <c r="W51" s="193"/>
    </row>
  </sheetData>
  <mergeCells count="28">
    <mergeCell ref="A3:W3"/>
    <mergeCell ref="A4:H4"/>
    <mergeCell ref="J5:M5"/>
    <mergeCell ref="N5:P5"/>
    <mergeCell ref="R5:W5"/>
    <mergeCell ref="A51:H5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19" activePane="bottomLeft" state="frozen"/>
      <selection/>
      <selection pane="bottomLeft" activeCell="C27" sqref="C27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J2" s="47" t="s">
        <v>321</v>
      </c>
    </row>
    <row r="3" ht="39.75" customHeight="1" spans="1:10">
      <c r="A3" s="87" t="str">
        <f>"2026"&amp;"年部门项目支出绩效目标表"</f>
        <v>2026年部门项目支出绩效目标表</v>
      </c>
      <c r="B3" s="8"/>
      <c r="C3" s="8"/>
      <c r="D3" s="8"/>
      <c r="E3" s="8"/>
      <c r="F3" s="88"/>
      <c r="G3" s="8"/>
      <c r="H3" s="88"/>
      <c r="I3" s="88"/>
      <c r="J3" s="8"/>
    </row>
    <row r="4" ht="28" customHeight="1" spans="1:10">
      <c r="A4" s="158" t="str">
        <f>"单位名称："&amp;"寻甸回族彝族自治县羊街镇初级中学"</f>
        <v>单位名称：寻甸回族彝族自治县羊街镇初级中学</v>
      </c>
    </row>
    <row r="5" ht="44.25" customHeight="1" spans="1:10">
      <c r="A5" s="89" t="s">
        <v>195</v>
      </c>
      <c r="B5" s="89" t="s">
        <v>322</v>
      </c>
      <c r="C5" s="89" t="s">
        <v>323</v>
      </c>
      <c r="D5" s="89" t="s">
        <v>324</v>
      </c>
      <c r="E5" s="89" t="s">
        <v>325</v>
      </c>
      <c r="F5" s="90" t="s">
        <v>326</v>
      </c>
      <c r="G5" s="89" t="s">
        <v>327</v>
      </c>
      <c r="H5" s="90" t="s">
        <v>328</v>
      </c>
      <c r="I5" s="90" t="s">
        <v>329</v>
      </c>
      <c r="J5" s="89" t="s">
        <v>330</v>
      </c>
    </row>
    <row r="6" ht="18.75" customHeight="1" spans="1:10">
      <c r="A6" s="159">
        <v>1</v>
      </c>
      <c r="B6" s="159">
        <v>2</v>
      </c>
      <c r="C6" s="159">
        <v>3</v>
      </c>
      <c r="D6" s="159">
        <v>4</v>
      </c>
      <c r="E6" s="159">
        <v>5</v>
      </c>
      <c r="F6" s="52">
        <v>6</v>
      </c>
      <c r="G6" s="159">
        <v>7</v>
      </c>
      <c r="H6" s="52">
        <v>8</v>
      </c>
      <c r="I6" s="52">
        <v>9</v>
      </c>
      <c r="J6" s="159">
        <v>10</v>
      </c>
    </row>
    <row r="7" s="45" customFormat="1" ht="42" customHeight="1" spans="1:10">
      <c r="A7" s="160" t="s">
        <v>316</v>
      </c>
      <c r="B7" s="40" t="s">
        <v>331</v>
      </c>
      <c r="C7" s="40" t="s">
        <v>332</v>
      </c>
      <c r="D7" s="40" t="s">
        <v>333</v>
      </c>
      <c r="E7" s="161" t="s">
        <v>334</v>
      </c>
      <c r="F7" s="40" t="s">
        <v>335</v>
      </c>
      <c r="G7" s="161" t="s">
        <v>336</v>
      </c>
      <c r="H7" s="40" t="s">
        <v>337</v>
      </c>
      <c r="I7" s="40" t="s">
        <v>338</v>
      </c>
      <c r="J7" s="161" t="s">
        <v>339</v>
      </c>
    </row>
    <row r="8" s="45" customFormat="1" ht="42" customHeight="1" spans="1:10">
      <c r="A8" s="160"/>
      <c r="B8" s="40"/>
      <c r="C8" s="40" t="s">
        <v>332</v>
      </c>
      <c r="D8" s="40" t="s">
        <v>340</v>
      </c>
      <c r="E8" s="161" t="s">
        <v>341</v>
      </c>
      <c r="F8" s="40" t="s">
        <v>342</v>
      </c>
      <c r="G8" s="161" t="s">
        <v>343</v>
      </c>
      <c r="H8" s="40" t="s">
        <v>337</v>
      </c>
      <c r="I8" s="40" t="s">
        <v>338</v>
      </c>
      <c r="J8" s="161" t="s">
        <v>344</v>
      </c>
    </row>
    <row r="9" s="45" customFormat="1" ht="42" customHeight="1" spans="1:10">
      <c r="A9" s="160"/>
      <c r="B9" s="40"/>
      <c r="C9" s="40" t="s">
        <v>345</v>
      </c>
      <c r="D9" s="40" t="s">
        <v>346</v>
      </c>
      <c r="E9" s="161" t="s">
        <v>347</v>
      </c>
      <c r="F9" s="40" t="s">
        <v>335</v>
      </c>
      <c r="G9" s="161" t="s">
        <v>348</v>
      </c>
      <c r="H9" s="40" t="s">
        <v>349</v>
      </c>
      <c r="I9" s="40" t="s">
        <v>350</v>
      </c>
      <c r="J9" s="161" t="s">
        <v>351</v>
      </c>
    </row>
    <row r="10" s="45" customFormat="1" ht="42" customHeight="1" spans="1:10">
      <c r="A10" s="160"/>
      <c r="B10" s="40"/>
      <c r="C10" s="40" t="s">
        <v>352</v>
      </c>
      <c r="D10" s="40" t="s">
        <v>353</v>
      </c>
      <c r="E10" s="161" t="s">
        <v>354</v>
      </c>
      <c r="F10" s="40" t="s">
        <v>342</v>
      </c>
      <c r="G10" s="161" t="s">
        <v>355</v>
      </c>
      <c r="H10" s="40" t="s">
        <v>337</v>
      </c>
      <c r="I10" s="40" t="s">
        <v>350</v>
      </c>
      <c r="J10" s="161" t="s">
        <v>356</v>
      </c>
    </row>
    <row r="11" s="45" customFormat="1" ht="42" customHeight="1" spans="1:10">
      <c r="A11" s="160"/>
      <c r="B11" s="40"/>
      <c r="C11" s="40" t="s">
        <v>352</v>
      </c>
      <c r="D11" s="40" t="s">
        <v>353</v>
      </c>
      <c r="E11" s="161" t="s">
        <v>357</v>
      </c>
      <c r="F11" s="40" t="s">
        <v>342</v>
      </c>
      <c r="G11" s="161" t="s">
        <v>355</v>
      </c>
      <c r="H11" s="40" t="s">
        <v>337</v>
      </c>
      <c r="I11" s="40" t="s">
        <v>338</v>
      </c>
      <c r="J11" s="161" t="s">
        <v>358</v>
      </c>
    </row>
    <row r="12" s="45" customFormat="1" ht="42" customHeight="1" spans="1:10">
      <c r="A12" s="160" t="s">
        <v>312</v>
      </c>
      <c r="B12" s="40" t="s">
        <v>331</v>
      </c>
      <c r="C12" s="40" t="s">
        <v>332</v>
      </c>
      <c r="D12" s="40" t="s">
        <v>333</v>
      </c>
      <c r="E12" s="161" t="s">
        <v>334</v>
      </c>
      <c r="F12" s="40" t="s">
        <v>335</v>
      </c>
      <c r="G12" s="161" t="s">
        <v>336</v>
      </c>
      <c r="H12" s="40" t="s">
        <v>337</v>
      </c>
      <c r="I12" s="40" t="s">
        <v>338</v>
      </c>
      <c r="J12" s="161" t="s">
        <v>339</v>
      </c>
    </row>
    <row r="13" s="45" customFormat="1" ht="42" customHeight="1" spans="1:10">
      <c r="A13" s="160"/>
      <c r="B13" s="40"/>
      <c r="C13" s="40" t="s">
        <v>332</v>
      </c>
      <c r="D13" s="40" t="s">
        <v>340</v>
      </c>
      <c r="E13" s="161" t="s">
        <v>341</v>
      </c>
      <c r="F13" s="40" t="s">
        <v>342</v>
      </c>
      <c r="G13" s="161" t="s">
        <v>343</v>
      </c>
      <c r="H13" s="40" t="s">
        <v>337</v>
      </c>
      <c r="I13" s="40" t="s">
        <v>338</v>
      </c>
      <c r="J13" s="161" t="s">
        <v>344</v>
      </c>
    </row>
    <row r="14" s="45" customFormat="1" ht="42" customHeight="1" spans="1:10">
      <c r="A14" s="160"/>
      <c r="B14" s="40"/>
      <c r="C14" s="40" t="s">
        <v>345</v>
      </c>
      <c r="D14" s="40" t="s">
        <v>346</v>
      </c>
      <c r="E14" s="161" t="s">
        <v>347</v>
      </c>
      <c r="F14" s="40" t="s">
        <v>335</v>
      </c>
      <c r="G14" s="161" t="s">
        <v>348</v>
      </c>
      <c r="H14" s="40" t="s">
        <v>349</v>
      </c>
      <c r="I14" s="40" t="s">
        <v>350</v>
      </c>
      <c r="J14" s="161" t="s">
        <v>351</v>
      </c>
    </row>
    <row r="15" s="45" customFormat="1" ht="42" customHeight="1" spans="1:10">
      <c r="A15" s="160"/>
      <c r="B15" s="40"/>
      <c r="C15" s="40" t="s">
        <v>352</v>
      </c>
      <c r="D15" s="40" t="s">
        <v>353</v>
      </c>
      <c r="E15" s="161" t="s">
        <v>354</v>
      </c>
      <c r="F15" s="40" t="s">
        <v>342</v>
      </c>
      <c r="G15" s="161" t="s">
        <v>355</v>
      </c>
      <c r="H15" s="40" t="s">
        <v>337</v>
      </c>
      <c r="I15" s="40" t="s">
        <v>350</v>
      </c>
      <c r="J15" s="161" t="s">
        <v>356</v>
      </c>
    </row>
    <row r="16" s="45" customFormat="1" ht="42" customHeight="1" spans="1:10">
      <c r="A16" s="160"/>
      <c r="B16" s="40"/>
      <c r="C16" s="40" t="s">
        <v>352</v>
      </c>
      <c r="D16" s="40" t="s">
        <v>353</v>
      </c>
      <c r="E16" s="161" t="s">
        <v>357</v>
      </c>
      <c r="F16" s="40" t="s">
        <v>342</v>
      </c>
      <c r="G16" s="161" t="s">
        <v>355</v>
      </c>
      <c r="H16" s="40" t="s">
        <v>337</v>
      </c>
      <c r="I16" s="40" t="s">
        <v>338</v>
      </c>
      <c r="J16" s="161" t="s">
        <v>358</v>
      </c>
    </row>
    <row r="17" s="45" customFormat="1" ht="42" customHeight="1" spans="1:10">
      <c r="A17" s="160" t="s">
        <v>320</v>
      </c>
      <c r="B17" s="40" t="s">
        <v>359</v>
      </c>
      <c r="C17" s="40" t="s">
        <v>332</v>
      </c>
      <c r="D17" s="40" t="s">
        <v>333</v>
      </c>
      <c r="E17" s="161" t="s">
        <v>334</v>
      </c>
      <c r="F17" s="40" t="s">
        <v>335</v>
      </c>
      <c r="G17" s="161" t="s">
        <v>336</v>
      </c>
      <c r="H17" s="40" t="s">
        <v>337</v>
      </c>
      <c r="I17" s="40" t="s">
        <v>338</v>
      </c>
      <c r="J17" s="161" t="s">
        <v>339</v>
      </c>
    </row>
    <row r="18" s="45" customFormat="1" ht="42" customHeight="1" spans="1:10">
      <c r="A18" s="160"/>
      <c r="B18" s="40"/>
      <c r="C18" s="40" t="s">
        <v>332</v>
      </c>
      <c r="D18" s="40" t="s">
        <v>340</v>
      </c>
      <c r="E18" s="161" t="s">
        <v>341</v>
      </c>
      <c r="F18" s="40" t="s">
        <v>342</v>
      </c>
      <c r="G18" s="161" t="s">
        <v>343</v>
      </c>
      <c r="H18" s="40" t="s">
        <v>337</v>
      </c>
      <c r="I18" s="40" t="s">
        <v>338</v>
      </c>
      <c r="J18" s="161" t="s">
        <v>344</v>
      </c>
    </row>
    <row r="19" s="45" customFormat="1" ht="42" customHeight="1" spans="1:10">
      <c r="A19" s="160"/>
      <c r="B19" s="40"/>
      <c r="C19" s="40" t="s">
        <v>345</v>
      </c>
      <c r="D19" s="40" t="s">
        <v>346</v>
      </c>
      <c r="E19" s="161" t="s">
        <v>347</v>
      </c>
      <c r="F19" s="40" t="s">
        <v>335</v>
      </c>
      <c r="G19" s="161" t="s">
        <v>348</v>
      </c>
      <c r="H19" s="40" t="s">
        <v>349</v>
      </c>
      <c r="I19" s="40" t="s">
        <v>350</v>
      </c>
      <c r="J19" s="161" t="s">
        <v>351</v>
      </c>
    </row>
    <row r="20" s="45" customFormat="1" ht="42" customHeight="1" spans="1:10">
      <c r="A20" s="160"/>
      <c r="B20" s="40"/>
      <c r="C20" s="40" t="s">
        <v>352</v>
      </c>
      <c r="D20" s="40" t="s">
        <v>353</v>
      </c>
      <c r="E20" s="161" t="s">
        <v>354</v>
      </c>
      <c r="F20" s="40" t="s">
        <v>342</v>
      </c>
      <c r="G20" s="161" t="s">
        <v>355</v>
      </c>
      <c r="H20" s="40" t="s">
        <v>337</v>
      </c>
      <c r="I20" s="40" t="s">
        <v>350</v>
      </c>
      <c r="J20" s="161" t="s">
        <v>356</v>
      </c>
    </row>
    <row r="21" s="45" customFormat="1" ht="42" customHeight="1" spans="1:10">
      <c r="A21" s="160"/>
      <c r="B21" s="40"/>
      <c r="C21" s="40" t="s">
        <v>352</v>
      </c>
      <c r="D21" s="40" t="s">
        <v>353</v>
      </c>
      <c r="E21" s="161" t="s">
        <v>357</v>
      </c>
      <c r="F21" s="40" t="s">
        <v>342</v>
      </c>
      <c r="G21" s="161" t="s">
        <v>355</v>
      </c>
      <c r="H21" s="40" t="s">
        <v>337</v>
      </c>
      <c r="I21" s="40" t="s">
        <v>338</v>
      </c>
      <c r="J21" s="161" t="s">
        <v>358</v>
      </c>
    </row>
    <row r="22" s="45" customFormat="1" ht="42" customHeight="1" spans="1:10">
      <c r="A22" s="160" t="s">
        <v>318</v>
      </c>
      <c r="B22" s="40" t="s">
        <v>360</v>
      </c>
      <c r="C22" s="40" t="s">
        <v>332</v>
      </c>
      <c r="D22" s="40" t="s">
        <v>333</v>
      </c>
      <c r="E22" s="161" t="s">
        <v>334</v>
      </c>
      <c r="F22" s="40" t="s">
        <v>335</v>
      </c>
      <c r="G22" s="161" t="s">
        <v>336</v>
      </c>
      <c r="H22" s="40" t="s">
        <v>337</v>
      </c>
      <c r="I22" s="40" t="s">
        <v>338</v>
      </c>
      <c r="J22" s="161" t="s">
        <v>339</v>
      </c>
    </row>
    <row r="23" s="45" customFormat="1" ht="42" customHeight="1" spans="1:10">
      <c r="A23" s="160"/>
      <c r="B23" s="40"/>
      <c r="C23" s="40" t="s">
        <v>332</v>
      </c>
      <c r="D23" s="40" t="s">
        <v>340</v>
      </c>
      <c r="E23" s="161" t="s">
        <v>341</v>
      </c>
      <c r="F23" s="40" t="s">
        <v>342</v>
      </c>
      <c r="G23" s="161" t="s">
        <v>343</v>
      </c>
      <c r="H23" s="40" t="s">
        <v>337</v>
      </c>
      <c r="I23" s="40" t="s">
        <v>338</v>
      </c>
      <c r="J23" s="161" t="s">
        <v>344</v>
      </c>
    </row>
    <row r="24" s="45" customFormat="1" ht="42" customHeight="1" spans="1:10">
      <c r="A24" s="160"/>
      <c r="B24" s="40"/>
      <c r="C24" s="40" t="s">
        <v>345</v>
      </c>
      <c r="D24" s="40" t="s">
        <v>346</v>
      </c>
      <c r="E24" s="161" t="s">
        <v>347</v>
      </c>
      <c r="F24" s="40" t="s">
        <v>335</v>
      </c>
      <c r="G24" s="161" t="s">
        <v>348</v>
      </c>
      <c r="H24" s="40" t="s">
        <v>349</v>
      </c>
      <c r="I24" s="40" t="s">
        <v>350</v>
      </c>
      <c r="J24" s="161" t="s">
        <v>351</v>
      </c>
    </row>
    <row r="25" s="45" customFormat="1" ht="42" customHeight="1" spans="1:10">
      <c r="A25" s="160"/>
      <c r="B25" s="40"/>
      <c r="C25" s="40" t="s">
        <v>352</v>
      </c>
      <c r="D25" s="40" t="s">
        <v>353</v>
      </c>
      <c r="E25" s="161" t="s">
        <v>354</v>
      </c>
      <c r="F25" s="40" t="s">
        <v>342</v>
      </c>
      <c r="G25" s="161" t="s">
        <v>355</v>
      </c>
      <c r="H25" s="40" t="s">
        <v>337</v>
      </c>
      <c r="I25" s="40" t="s">
        <v>350</v>
      </c>
      <c r="J25" s="161" t="s">
        <v>356</v>
      </c>
    </row>
    <row r="26" s="45" customFormat="1" ht="42" customHeight="1" spans="1:10">
      <c r="A26" s="160"/>
      <c r="B26" s="40"/>
      <c r="C26" s="40" t="s">
        <v>352</v>
      </c>
      <c r="D26" s="40" t="s">
        <v>353</v>
      </c>
      <c r="E26" s="161" t="s">
        <v>357</v>
      </c>
      <c r="F26" s="40" t="s">
        <v>342</v>
      </c>
      <c r="G26" s="161" t="s">
        <v>355</v>
      </c>
      <c r="H26" s="40" t="s">
        <v>337</v>
      </c>
      <c r="I26" s="40" t="s">
        <v>338</v>
      </c>
      <c r="J26" s="161" t="s">
        <v>358</v>
      </c>
    </row>
    <row r="33" customHeight="1" spans="2:2">
      <c r="B33" s="45"/>
    </row>
    <row r="34" customHeight="1" spans="2:2">
      <c r="B34" s="45"/>
    </row>
    <row r="35" customHeight="1" spans="2:2">
      <c r="B35" s="45"/>
    </row>
    <row r="36" customHeight="1" spans="2:2">
      <c r="B36" s="45"/>
    </row>
    <row r="37" customHeight="1" spans="2:2">
      <c r="B37" s="45"/>
    </row>
  </sheetData>
  <mergeCells count="10">
    <mergeCell ref="A3:J3"/>
    <mergeCell ref="A4:H4"/>
    <mergeCell ref="A7:A11"/>
    <mergeCell ref="A12:A16"/>
    <mergeCell ref="A17:A21"/>
    <mergeCell ref="A22:A26"/>
    <mergeCell ref="B7:B11"/>
    <mergeCell ref="B12:B16"/>
    <mergeCell ref="B17:B21"/>
    <mergeCell ref="B22:B2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2025-02-06T07:09:00Z</dcterms:created>
  <dcterms:modified xsi:type="dcterms:W3CDTF">2026-04-01T09:09:46Z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