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7CA8D5C2-BAE3-420C-B75A-98B8E54FE224}" xr6:coauthVersionLast="47" xr6:coauthVersionMax="47" xr10:uidLastSave="{00000000-0000-0000-0000-000000000000}"/>
  <bookViews>
    <workbookView xWindow="754" yWindow="754" windowWidth="15086" windowHeight="7903" firstSheet="1" activeTab="1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<sst xmlns="http://schemas.openxmlformats.org/spreadsheetml/2006/main" count="1059" uniqueCount="406">
  <si>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</si>
  <si>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</si>
  <si>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</si>
  <si>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</si>
  <si>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</si>
  <si>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</si>
  <si>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</si>
  <si>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</si>
  <si>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</si>
  <si>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</si>
  <si>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</si>
  <si>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</si>
  <si>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</si>
  <si>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</si>
  <si>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</si>
  <si>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</si>
  <si>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</si>
  <si>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</si>
  <si>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</si>
  <si>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</si>
  <si>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</si>
  <si>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</si>
  <si>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</si>
  <si>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</si>
  <si>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</si>
  <si>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</si>
  <si>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</si>
  <si>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</si>
  <si>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</si>
  <si>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</si>
  <si>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</si>
  <si>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</si>
  <si>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</si>
  <si>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</si>
  <si>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</si>
  <si>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</si>
  <si>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</si>
  <si>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</si>
  <si>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</si>
  <si>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</si>
  <si>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</si>
  <si>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</si>
  <si>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</si>
  <si>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</si>
  <si>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</si>
  <si>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</si>
  <si>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</si>
  <si>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</si>
  <si>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</si>
  <si>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</si>
  <si>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</si>
  <si>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</si>
  <si>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</si>
  <si>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</si>
  <si>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</si>
  <si>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</si>
  <si>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</si>
  <si>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</si>
  <si>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</si>
  <si>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</si>
  <si>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</si>
  <si>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</si>
  <si>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</si>
  <si>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</si>
  <si>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</si>
  <si>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</si>
  <si>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</si>
  <si>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</si>
  <si>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</si>
  <si>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105049</t>
  </si>
  <si>
    <t>寻甸回族彝族自治县先锋镇初级中学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</si>
  <si>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</si>
  <si>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</si>
  <si>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</si>
  <si>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</si>
  <si>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</si>
  <si>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</si>
  <si>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</si>
  <si>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</si>
  <si>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</si>
  <si>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</si>
  <si>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</si>
  <si>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</si>
  <si>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</si>
  <si>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</si>
  <si>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</si>
  <si>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</si>
  <si>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</si>
  <si>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</si>
  <si>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</si>
  <si>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</si>
  <si>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</si>
  <si>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</si>
  <si>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</si>
  <si>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</si>
  <si>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</si>
  <si>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</si>
  <si>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</si>
  <si>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</si>
  <si>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</si>
  <si>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</si>
  <si>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</si>
  <si>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</si>
  <si>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</si>
  <si>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</si>
  <si>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</si>
  <si>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</si>
  <si>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</si>
  <si>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</si>
  <si>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</si>
  <si>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</si>
  <si>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</si>
  <si>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</si>
  <si>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</si>
  <si>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</si>
  <si>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</si>
  <si>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</si>
  <si>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</si>
  <si>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</si>
  <si>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</si>
  <si>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</si>
  <si>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</si>
  <si>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</si>
  <si>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</si>
  <si>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</si>
  <si>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</si>
  <si>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</si>
  <si>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</si>
  <si>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</si>
  <si>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</si>
  <si>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</si>
  <si>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</si>
  <si>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</si>
  <si>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</si>
  <si>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</si>
  <si>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</si>
  <si>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</si>
  <si>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</si>
  <si>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</si>
  <si>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</si>
  <si>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</si>
  <si>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</si>
  <si>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</si>
  <si>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</si>
  <si>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</si>
  <si>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</si>
  <si>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</si>
  <si>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</si>
  <si>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</si>
  <si>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</si>
  <si>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</si>
  <si>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</si>
  <si>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</si>
  <si>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</si>
  <si>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</si>
  <si>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</si>
  <si>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</si>
  <si>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</si>
  <si>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</si>
  <si>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</si>
  <si>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</si>
  <si>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</si>
  <si>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</si>
  <si>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</si>
  <si>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</si>
  <si>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</si>
  <si>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</si>
  <si>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</si>
  <si>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</si>
  <si>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</si>
  <si>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</si>
  <si>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</si>
  <si>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</si>
  <si>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</si>
  <si>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</si>
  <si>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</si>
  <si>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</si>
  <si>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</si>
  <si>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</si>
  <si>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说明：本部门2026年无“三公”经费支出预算，本表无数据。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</si>
  <si>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</si>
  <si>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</si>
  <si>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</si>
  <si>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</si>
  <si>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</si>
  <si>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</si>
  <si>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</si>
  <si>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</si>
  <si>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</si>
  <si>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</si>
  <si>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</si>
  <si>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</si>
  <si>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</si>
  <si>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</si>
  <si>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</si>
  <si>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</si>
  <si>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</si>
  <si>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</si>
  <si>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</si>
  <si>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</si>
  <si>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530129241100002362840</t>
  </si>
  <si>
    <t>事业人员绩效奖励</t>
  </si>
  <si>
    <t>30107</t>
  </si>
  <si>
    <t>绩效工资</t>
  </si>
  <si>
    <t>530129241100002362844</t>
  </si>
  <si>
    <t>未在工资统发人员绩效工资</t>
  </si>
  <si>
    <t>530129241100002362847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</si>
  <si>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</si>
  <si>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</si>
  <si>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</si>
  <si>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</si>
  <si>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</si>
  <si>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</si>
  <si>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</si>
  <si>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</si>
  <si>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</si>
  <si>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</si>
  <si>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</si>
  <si>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530129241100002362848</t>
  </si>
  <si>
    <t>30113</t>
  </si>
  <si>
    <t>530129241100002362852</t>
  </si>
  <si>
    <t>工会经费</t>
  </si>
  <si>
    <t>30228</t>
  </si>
  <si>
    <t>530129241100002362856</t>
  </si>
  <si>
    <t>事业人员支出工资</t>
  </si>
  <si>
    <t>30101</t>
  </si>
  <si>
    <t>基本工资</t>
  </si>
  <si>
    <t>30102</t>
  </si>
  <si>
    <t>津贴补贴</t>
  </si>
  <si>
    <t>530129241100002362874</t>
  </si>
  <si>
    <t>一般公用经费支出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</si>
  <si>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</si>
  <si>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</si>
  <si>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</si>
  <si>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</si>
  <si>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</si>
  <si>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</si>
  <si>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</si>
  <si>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</si>
  <si>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</si>
  <si>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</si>
  <si>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530129251100004267754</t>
  </si>
  <si>
    <t>个税扣缴义务人手续费返还资金</t>
  </si>
  <si>
    <t>530129251100004509380</t>
  </si>
  <si>
    <t>2024年昆明市学科带头人和骨干教师工作经费</t>
  </si>
  <si>
    <t>30216</t>
  </si>
  <si>
    <t>培训费</t>
  </si>
  <si>
    <t>530129251100004642217</t>
  </si>
  <si>
    <t>2025年教育高质量发展建设项目捐赠资金</t>
  </si>
  <si>
    <t>31002</t>
  </si>
  <si>
    <t>办公设备购置</t>
  </si>
  <si>
    <t>530129251100004642221</t>
  </si>
  <si>
    <t>2025年义务教育课后服务省级补助资金</t>
  </si>
  <si>
    <t>30226</t>
  </si>
  <si>
    <t>劳务费</t>
  </si>
  <si>
    <t>530129251100004728091</t>
  </si>
  <si>
    <t>2025年初中学业水平考试考务补助经费</t>
  </si>
  <si>
    <t>民生类</t>
  </si>
  <si>
    <t>530129251100004199497</t>
  </si>
  <si>
    <t>2025年城乡义务教育补助经费（营养改善计划）中央资金</t>
  </si>
  <si>
    <t>30305</t>
  </si>
  <si>
    <t>生活补助</t>
  </si>
  <si>
    <t>530129251100004224223</t>
  </si>
  <si>
    <t>2025年第一批城乡义务教育补助经费（普通学校公用经费）中央资金</t>
  </si>
  <si>
    <t>30206</t>
  </si>
  <si>
    <t>电费</t>
  </si>
  <si>
    <t>30211</t>
  </si>
  <si>
    <t>差旅费</t>
  </si>
  <si>
    <t>30213</t>
  </si>
  <si>
    <t>维修（护）费</t>
  </si>
  <si>
    <t>530129251100004226969</t>
  </si>
  <si>
    <t>2025年第一批城乡义务教育补助经费（特殊教育公用经费）中央资金</t>
  </si>
  <si>
    <t>530129251100004227835</t>
  </si>
  <si>
    <t>2025年第一批城乡义务教育补助经费（乡村教师生活补助）中央资金</t>
  </si>
  <si>
    <t>530129251100004326538</t>
  </si>
  <si>
    <t>2025年第一批城乡义务教育补助经费（特殊教育公用经费）省级资金</t>
  </si>
  <si>
    <t>530129251100004326560</t>
  </si>
  <si>
    <t>2025年第一批城乡义务教育补助经费（普通学校公用经费）省级资金</t>
  </si>
  <si>
    <t>530129251100004470021</t>
  </si>
  <si>
    <t>2025年城乡义务教育补助经费（普通学校公用经费）市级资金</t>
  </si>
  <si>
    <t>30299</t>
  </si>
  <si>
    <t>其他商品和服务支出</t>
  </si>
  <si>
    <t>530129251100004470393</t>
  </si>
  <si>
    <t>2025年城乡义务教育补助经费（特殊教育公用经费）市级资金</t>
  </si>
  <si>
    <t>530129251100004562648</t>
  </si>
  <si>
    <t>寻甸县2025年城乡义务教育补助经费（乡村教师生活补助）市级资金</t>
  </si>
  <si>
    <t>530129251100004714920</t>
  </si>
  <si>
    <t>2025年第二批城乡义务教育补助经费（普通学校公用经费）省级资金</t>
  </si>
  <si>
    <t>530129251100004744648</t>
  </si>
  <si>
    <t>2025年秋季学期义务教育家庭经济困难学生生活补助资金</t>
  </si>
  <si>
    <t>30308</t>
  </si>
  <si>
    <t>助学金</t>
  </si>
  <si>
    <t>530129251100004756705</t>
  </si>
  <si>
    <t>2025年城乡义务教育补助（特殊教育公用经费）提标资金</t>
  </si>
  <si>
    <t>530129261100005136279</t>
  </si>
  <si>
    <t>2026年城乡义务教育补助（特殊教育公用经费）县级资金</t>
  </si>
  <si>
    <t>530129261100005136973</t>
  </si>
  <si>
    <t>2026年城乡义务教育补助（普通学校公用经费）县级资金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</si>
  <si>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</si>
  <si>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</si>
  <si>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</si>
  <si>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</si>
  <si>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</si>
  <si>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</si>
  <si>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</si>
  <si>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</si>
  <si>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</si>
  <si>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</si>
  <si>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做好本部门人员、公用经费保障，按规定落实干部职工各项待遇，支持部门正常履职。特殊教育和随班就读特殊学生7000元/生·年。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</si>
  <si>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</si>
  <si>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</si>
  <si>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</si>
  <si>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</si>
  <si>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</si>
  <si>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</si>
  <si>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</si>
  <si>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</si>
  <si>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</si>
  <si>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</si>
  <si>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</si>
  <si>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</si>
  <si>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</si>
  <si>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</si>
  <si>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</si>
  <si>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</si>
  <si>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</si>
  <si>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</si>
  <si>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</si>
  <si>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</si>
  <si>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</si>
  <si>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</si>
  <si>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</si>
  <si>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</si>
  <si>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</si>
  <si>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</si>
  <si>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</si>
  <si>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</si>
  <si>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预算06表</t>
  </si>
  <si>
    <t>政府性基金预算支出预算表</t>
  </si>
  <si>
    <t>单位名称：昆明市发展和改革委员会</t>
  </si>
  <si>
    <t>政府性基金预算支出</t>
  </si>
  <si>
    <t>说明：本部门2026年无政府性基金预算，本表无数据。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</si>
  <si>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</si>
  <si>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</si>
  <si>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</si>
  <si>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</si>
  <si>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</si>
  <si>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</si>
  <si>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</si>
  <si>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</si>
  <si>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</si>
  <si>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</si>
  <si>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</si>
  <si>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</si>
  <si>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说明：本部门2026年无政府采购预算，本表无数据。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</si>
  <si>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</si>
  <si>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</si>
  <si>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</si>
  <si>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</si>
  <si>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</si>
  <si>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</si>
  <si>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</si>
  <si>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说明：本部门2026年无政府购买服务预算，本表无数据。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</si>
  <si>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</si>
  <si>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</si>
  <si>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</si>
  <si>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</si>
  <si>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</si>
  <si>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</si>
  <si>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</si>
  <si>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</si>
  <si>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</si>
  <si>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</si>
  <si>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</si>
  <si>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</si>
  <si>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</si>
  <si>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</si>
  <si>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</si>
  <si>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</si>
  <si>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</si>
  <si>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</si>
  <si>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</si>
  <si>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</si>
  <si>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</si>
  <si>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</si>
  <si>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</si>
  <si>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说明：本部门2026年无县对下转移支付预算，本表无数据。</t>
  </si>
  <si>
    <t>预算09-2表</t>
  </si>
  <si>
    <t>说明：本单位2026度无县对下转移支付预算，也无对下转移支付绩效目标，本表无数据。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</si>
  <si>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</si>
  <si>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</si>
  <si>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</si>
  <si>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</si>
  <si>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</si>
  <si>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</si>
  <si>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</si>
  <si>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</si>
  <si>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说明：本部门2026年无新增资产配置，本表无数据。</t>
  </si>
  <si>
    <t>预算11表</t>
  </si>
  <si>
    <t>上级补助</t>
  </si>
  <si>
    <r>
      <t>说明：本部门</t>
    </r>
    <r>
      <rPr>
        <sz val="9"/>
        <rFont val="Arial"/>
        <family val="2"/>
      </rPr>
      <t>2026</t>
    </r>
    <r>
      <rPr>
        <sz val="9"/>
        <rFont val="宋体"/>
        <charset val="134"/>
      </rPr>
      <t>年无上级补助项目支出预算，本表无数据。</t>
    </r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</si>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</sst>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\-mm\-dd\ hh:mm:ss"/>
    <numFmt numFmtId="179" formatCode="yyyy\-mm\-dd"/>
    <numFmt numFmtId="180" formatCode="hh:mm:ss"/>
    <numFmt numFmtId="181" formatCode="#,##0.00;\-#,##0.00;;@"/>
    <numFmt numFmtId="182" formatCode="#,##0;\-#,##0;;@"/>
  </numFmts>
  <fonts count="2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9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178" fontId="6" fillId="0" borderId="7">
      <alignment horizontal="right" vertical="center"/>
    </xf>
    <xf numFmtId="179" fontId="6" fillId="0" borderId="7">
      <alignment horizontal="right" vertical="center"/>
    </xf>
    <xf numFmtId="10" fontId="6" fillId="0" borderId="7">
      <alignment horizontal="right" vertical="center"/>
    </xf>
    <xf numFmtId="181" fontId="6" fillId="0" borderId="7">
      <alignment horizontal="right" vertical="center"/>
    </xf>
    <xf numFmtId="49" fontId="6" fillId="0" borderId="7">
      <alignment horizontal="left" vertical="center" wrapText="1"/>
    </xf>
    <xf numFmtId="181" fontId="6" fillId="0" borderId="7">
      <alignment horizontal="right" vertical="center"/>
    </xf>
    <xf numFmtId="180" fontId="6" fillId="0" borderId="7">
      <alignment horizontal="right" vertical="center"/>
    </xf>
    <xf numFmtId="182" fontId="6" fillId="0" borderId="7">
      <alignment horizontal="right" vertical="center"/>
    </xf>
    <xf numFmtId="0" fontId="6" fillId="0" borderId="0">
      <alignment vertical="top"/>
      <protection locked="0"/>
    </xf>
    <xf numFmtId="0" fontId="17" fillId="0" borderId="0"/>
  </cellStyleXfs>
  <cellXfs count="22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>
      <alignment horizontal="right" vertical="center"/>
    </xf>
    <xf numFmtId="0" fontId="7" fillId="0" borderId="0" xfId="0" applyFont="1" applyProtection="1">
      <protection locked="0"/>
    </xf>
    <xf numFmtId="0" fontId="7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10" applyFont="1" applyFill="1" applyAlignment="1">
      <alignment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1" fontId="5" fillId="0" borderId="7" xfId="6" applyFo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81" fontId="5" fillId="0" borderId="7" xfId="0" applyNumberFormat="1" applyFont="1" applyBorder="1" applyAlignment="1">
      <alignment horizontal="right" vertical="center"/>
    </xf>
    <xf numFmtId="182" fontId="5" fillId="0" borderId="7" xfId="8" applyFont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81" fontId="16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0" borderId="0" xfId="9" applyFont="1" applyFill="1" applyAlignment="1" applyProtection="1">
      <alignment horizontal="left" wrapText="1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0" borderId="0" xfId="9" applyNumberFormat="1" applyFont="1" applyFill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81" fontId="5" fillId="0" borderId="0" xfId="0" applyNumberFormat="1" applyFont="1" applyBorder="1" applyAlignment="1">
      <alignment horizontal="left" vertical="center"/>
    </xf>
    <xf numFmtId="0" fontId="6" fillId="0" borderId="0" xfId="9" applyFont="1" applyFill="1" applyAlignment="1" applyProtection="1">
      <alignment horizontal="left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1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ormal" xfId="9" xr:uid="{00000000-0005-0000-0000-000039000000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  <cellStyle name="常规 5" xfId="10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topLeftCell="A6" workbookViewId="0">
      <selection activeCell="D32" sqref="D32"/>
    </sheetView>
  </sheetViews>
  <sheetFormatPr defaultColWidth="8.53515625" defaultRowHeight="12.75" customHeight="1"/>
  <cols>
    <col min="1" max="4" width="41" customWidth="1"/>
  </cols>
  <sheetData>
    <row r="1" spans="1:4" ht="15" customHeight="1">
      <c r="A1" s="23"/>
      <c r="B1" s="23"/>
      <c r="C1" s="23"/>
      <c r="D1" s="34" t="s">
        <v>0</v>
      </c>
    </row>
    <row r="2" spans="1:4" ht="41.25" customHeight="1">
      <c r="A2" s="88" t="str">
        <f>"2026"&amp;"年部门财务收支预算总表"</f>
        <v>2026年部门财务收支预算总表</v>
      </c>
      <c r="B2" s="89"/>
      <c r="C2" s="89"/>
      <c r="D2" s="89"/>
    </row>
    <row r="3" spans="1:4" ht="17.25" customHeight="1">
      <c r="A3" s="90" t="str">
        <f>"单位名称："&amp;"寻甸回族彝族自治县先锋镇初级中学"</f>
        <v>单位名称：寻甸回族彝族自治县先锋镇初级中学</v>
      </c>
      <c r="B3" s="91"/>
      <c r="D3" s="70" t="s">
        <v>1</v>
      </c>
    </row>
    <row r="4" spans="1:4" ht="23.25" customHeight="1">
      <c r="A4" s="92" t="s">
        <v>2</v>
      </c>
      <c r="B4" s="93"/>
      <c r="C4" s="92" t="s">
        <v>3</v>
      </c>
      <c r="D4" s="93"/>
    </row>
    <row r="5" spans="1:4" ht="24" customHeight="1">
      <c r="A5" s="77" t="s">
        <v>4</v>
      </c>
      <c r="B5" s="77" t="s">
        <v>5</v>
      </c>
      <c r="C5" s="77" t="s">
        <v>6</v>
      </c>
      <c r="D5" s="77" t="s">
        <v>5</v>
      </c>
    </row>
    <row r="6" spans="1:4" ht="17.25" customHeight="1">
      <c r="A6" s="78" t="s">
        <v>7</v>
      </c>
      <c r="B6" s="44">
        <v>11092975.939999999</v>
      </c>
      <c r="C6" s="78" t="s">
        <v>8</v>
      </c>
      <c r="D6" s="44"/>
    </row>
    <row r="7" spans="1:4" ht="17.25" customHeight="1">
      <c r="A7" s="78" t="s">
        <v>9</v>
      </c>
      <c r="B7" s="44"/>
      <c r="C7" s="78" t="s">
        <v>10</v>
      </c>
      <c r="D7" s="44"/>
    </row>
    <row r="8" spans="1:4" ht="17.25" customHeight="1">
      <c r="A8" s="78" t="s">
        <v>11</v>
      </c>
      <c r="B8" s="44"/>
      <c r="C8" s="87" t="s">
        <v>12</v>
      </c>
      <c r="D8" s="44"/>
    </row>
    <row r="9" spans="1:4" ht="17.25" customHeight="1">
      <c r="A9" s="78" t="s">
        <v>13</v>
      </c>
      <c r="B9" s="44"/>
      <c r="C9" s="87" t="s">
        <v>14</v>
      </c>
      <c r="D9" s="44"/>
    </row>
    <row r="10" spans="1:4" ht="17.25" customHeight="1">
      <c r="A10" s="78" t="s">
        <v>15</v>
      </c>
      <c r="B10" s="44"/>
      <c r="C10" s="87" t="s">
        <v>16</v>
      </c>
      <c r="D10" s="44">
        <v>9284901.5600000005</v>
      </c>
    </row>
    <row r="11" spans="1:4" ht="17.25" customHeight="1">
      <c r="A11" s="78" t="s">
        <v>17</v>
      </c>
      <c r="B11" s="44"/>
      <c r="C11" s="87" t="s">
        <v>18</v>
      </c>
      <c r="D11" s="44"/>
    </row>
    <row r="12" spans="1:4" ht="17.25" customHeight="1">
      <c r="A12" s="78" t="s">
        <v>19</v>
      </c>
      <c r="B12" s="44"/>
      <c r="C12" s="18" t="s">
        <v>20</v>
      </c>
      <c r="D12" s="44"/>
    </row>
    <row r="13" spans="1:4" ht="17.25" customHeight="1">
      <c r="A13" s="78" t="s">
        <v>21</v>
      </c>
      <c r="B13" s="44"/>
      <c r="C13" s="18" t="s">
        <v>22</v>
      </c>
      <c r="D13" s="44">
        <v>1254663.3500000001</v>
      </c>
    </row>
    <row r="14" spans="1:4" ht="17.25" customHeight="1">
      <c r="A14" s="78" t="s">
        <v>23</v>
      </c>
      <c r="B14" s="44"/>
      <c r="C14" s="18" t="s">
        <v>24</v>
      </c>
      <c r="D14" s="44">
        <v>1021389.55</v>
      </c>
    </row>
    <row r="15" spans="1:4" ht="17.25" customHeight="1">
      <c r="A15" s="78" t="s">
        <v>25</v>
      </c>
      <c r="B15" s="57"/>
      <c r="C15" s="18" t="s">
        <v>26</v>
      </c>
      <c r="D15" s="44"/>
    </row>
    <row r="16" spans="1:4" ht="17.25" customHeight="1">
      <c r="A16" s="73"/>
      <c r="B16" s="44"/>
      <c r="C16" s="18" t="s">
        <v>27</v>
      </c>
      <c r="D16" s="44"/>
    </row>
    <row r="17" spans="1:4" ht="17.25" customHeight="1">
      <c r="A17" s="79"/>
      <c r="B17" s="44"/>
      <c r="C17" s="18" t="s">
        <v>28</v>
      </c>
      <c r="D17" s="44"/>
    </row>
    <row r="18" spans="1:4" ht="17.25" customHeight="1">
      <c r="A18" s="79"/>
      <c r="B18" s="44"/>
      <c r="C18" s="18" t="s">
        <v>29</v>
      </c>
      <c r="D18" s="44"/>
    </row>
    <row r="19" spans="1:4" ht="17.25" customHeight="1">
      <c r="A19" s="79"/>
      <c r="B19" s="44"/>
      <c r="C19" s="18" t="s">
        <v>30</v>
      </c>
      <c r="D19" s="44"/>
    </row>
    <row r="20" spans="1:4" ht="17.25" customHeight="1">
      <c r="A20" s="79"/>
      <c r="B20" s="44"/>
      <c r="C20" s="18" t="s">
        <v>31</v>
      </c>
      <c r="D20" s="44"/>
    </row>
    <row r="21" spans="1:4" ht="17.25" customHeight="1">
      <c r="A21" s="79"/>
      <c r="B21" s="44"/>
      <c r="C21" s="18" t="s">
        <v>32</v>
      </c>
      <c r="D21" s="44"/>
    </row>
    <row r="22" spans="1:4" ht="17.25" customHeight="1">
      <c r="A22" s="79"/>
      <c r="B22" s="44"/>
      <c r="C22" s="18" t="s">
        <v>33</v>
      </c>
      <c r="D22" s="44"/>
    </row>
    <row r="23" spans="1:4" ht="17.25" customHeight="1">
      <c r="A23" s="79"/>
      <c r="B23" s="44"/>
      <c r="C23" s="18" t="s">
        <v>34</v>
      </c>
      <c r="D23" s="44"/>
    </row>
    <row r="24" spans="1:4" ht="17.25" customHeight="1">
      <c r="A24" s="79"/>
      <c r="B24" s="44"/>
      <c r="C24" s="18" t="s">
        <v>35</v>
      </c>
      <c r="D24" s="44">
        <v>835997.52</v>
      </c>
    </row>
    <row r="25" spans="1:4" ht="17.25" customHeight="1">
      <c r="A25" s="79"/>
      <c r="B25" s="44"/>
      <c r="C25" s="18" t="s">
        <v>36</v>
      </c>
      <c r="D25" s="44"/>
    </row>
    <row r="26" spans="1:4" ht="17.25" customHeight="1">
      <c r="A26" s="79"/>
      <c r="B26" s="44"/>
      <c r="C26" s="73" t="s">
        <v>37</v>
      </c>
      <c r="D26" s="44"/>
    </row>
    <row r="27" spans="1:4" ht="17.25" customHeight="1">
      <c r="A27" s="79"/>
      <c r="B27" s="44"/>
      <c r="C27" s="18" t="s">
        <v>38</v>
      </c>
      <c r="D27" s="44"/>
    </row>
    <row r="28" spans="1:4" ht="16.5" customHeight="1">
      <c r="A28" s="79"/>
      <c r="B28" s="44"/>
      <c r="C28" s="18" t="s">
        <v>39</v>
      </c>
      <c r="D28" s="44"/>
    </row>
    <row r="29" spans="1:4" ht="16.5" customHeight="1">
      <c r="A29" s="79"/>
      <c r="B29" s="44"/>
      <c r="C29" s="73" t="s">
        <v>40</v>
      </c>
      <c r="D29" s="44"/>
    </row>
    <row r="30" spans="1:4" ht="17.25" customHeight="1">
      <c r="A30" s="79"/>
      <c r="B30" s="44"/>
      <c r="C30" s="73" t="s">
        <v>41</v>
      </c>
      <c r="D30" s="44"/>
    </row>
    <row r="31" spans="1:4" ht="17.25" customHeight="1">
      <c r="A31" s="79"/>
      <c r="B31" s="44"/>
      <c r="C31" s="18" t="s">
        <v>42</v>
      </c>
      <c r="D31" s="44"/>
    </row>
    <row r="32" spans="1:4" ht="16.5" customHeight="1">
      <c r="A32" s="79" t="s">
        <v>43</v>
      </c>
      <c r="B32" s="44">
        <v>11092975.939999999</v>
      </c>
      <c r="C32" s="79" t="s">
        <v>44</v>
      </c>
      <c r="D32" s="44">
        <v>12396951.98</v>
      </c>
    </row>
    <row r="33" spans="1:4" ht="16.5" customHeight="1">
      <c r="A33" s="73" t="s">
        <v>45</v>
      </c>
      <c r="B33" s="44">
        <v>1303976.04</v>
      </c>
      <c r="C33" s="73" t="s">
        <v>46</v>
      </c>
      <c r="D33" s="44"/>
    </row>
    <row r="34" spans="1:4" ht="16.5" customHeight="1">
      <c r="A34" s="18" t="s">
        <v>47</v>
      </c>
      <c r="B34" s="57">
        <v>1303976.04</v>
      </c>
      <c r="C34" s="18" t="s">
        <v>47</v>
      </c>
      <c r="D34" s="57"/>
    </row>
    <row r="35" spans="1:4" ht="16.5" customHeight="1">
      <c r="A35" s="18" t="s">
        <v>48</v>
      </c>
      <c r="B35" s="57"/>
      <c r="C35" s="18" t="s">
        <v>49</v>
      </c>
      <c r="D35" s="57"/>
    </row>
    <row r="36" spans="1:4" ht="16.5" customHeight="1">
      <c r="A36" s="80" t="s">
        <v>50</v>
      </c>
      <c r="B36" s="44">
        <v>12396951.98</v>
      </c>
      <c r="C36" s="80" t="s">
        <v>51</v>
      </c>
      <c r="D36" s="44">
        <v>12396951.98</v>
      </c>
    </row>
  </sheetData>
  <mergeCells count="4">
    <mergeCell ref="A2:D2"/>
    <mergeCell ref="A3:B3"/>
    <mergeCell ref="A4:B4"/>
    <mergeCell ref="C4:D4"/>
  </mergeCells>
  <phoneticPr fontId="19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0"/>
  <sheetViews>
    <sheetView showZeros="0" workbookViewId="0">
      <selection activeCell="A19" sqref="A19"/>
    </sheetView>
  </sheetViews>
  <sheetFormatPr defaultColWidth="9.15234375" defaultRowHeight="14.25" customHeight="1"/>
  <cols>
    <col min="1" max="1" width="32.15234375" customWidth="1"/>
    <col min="2" max="2" width="20.69140625" customWidth="1"/>
    <col min="3" max="3" width="32.15234375" customWidth="1"/>
    <col min="4" max="4" width="27.69140625" customWidth="1"/>
    <col min="5" max="6" width="36.69140625" customWidth="1"/>
  </cols>
  <sheetData>
    <row r="1" spans="1:6" ht="12" customHeight="1">
      <c r="A1" s="62">
        <v>1</v>
      </c>
      <c r="B1" s="63">
        <v>0</v>
      </c>
      <c r="C1" s="62">
        <v>1</v>
      </c>
      <c r="D1" s="64"/>
      <c r="E1" s="64"/>
      <c r="F1" s="61" t="s">
        <v>337</v>
      </c>
    </row>
    <row r="2" spans="1:6" ht="42" customHeight="1">
      <c r="A2" s="178" t="str">
        <f>"2026"&amp;"年部门政府性基金预算支出预算表"</f>
        <v>2026年部门政府性基金预算支出预算表</v>
      </c>
      <c r="B2" s="178" t="s">
        <v>338</v>
      </c>
      <c r="C2" s="179"/>
      <c r="D2" s="124"/>
      <c r="E2" s="124"/>
      <c r="F2" s="124"/>
    </row>
    <row r="3" spans="1:6" ht="13.5" customHeight="1">
      <c r="A3" s="149" t="str">
        <f>"单位名称："&amp;"寻甸回族彝族自治县先锋镇初级中学"</f>
        <v>单位名称：寻甸回族彝族自治县先锋镇初级中学</v>
      </c>
      <c r="B3" s="149" t="s">
        <v>339</v>
      </c>
      <c r="C3" s="180"/>
      <c r="D3" s="64"/>
      <c r="E3" s="64"/>
      <c r="F3" s="61" t="s">
        <v>1</v>
      </c>
    </row>
    <row r="4" spans="1:6" ht="19.5" customHeight="1">
      <c r="A4" s="132" t="s">
        <v>182</v>
      </c>
      <c r="B4" s="183" t="s">
        <v>72</v>
      </c>
      <c r="C4" s="132" t="s">
        <v>73</v>
      </c>
      <c r="D4" s="155" t="s">
        <v>340</v>
      </c>
      <c r="E4" s="128"/>
      <c r="F4" s="129"/>
    </row>
    <row r="5" spans="1:6" ht="18.75" customHeight="1">
      <c r="A5" s="165"/>
      <c r="B5" s="184"/>
      <c r="C5" s="165"/>
      <c r="D5" s="8" t="s">
        <v>55</v>
      </c>
      <c r="E5" s="7" t="s">
        <v>75</v>
      </c>
      <c r="F5" s="8" t="s">
        <v>76</v>
      </c>
    </row>
    <row r="6" spans="1:6" ht="18.75" customHeight="1">
      <c r="A6" s="36">
        <v>1</v>
      </c>
      <c r="B6" s="65" t="s">
        <v>83</v>
      </c>
      <c r="C6" s="36">
        <v>3</v>
      </c>
      <c r="D6" s="66">
        <v>4</v>
      </c>
      <c r="E6" s="66">
        <v>5</v>
      </c>
      <c r="F6" s="66">
        <v>6</v>
      </c>
    </row>
    <row r="7" spans="1:6" ht="21" customHeight="1">
      <c r="A7" s="11"/>
      <c r="B7" s="11"/>
      <c r="C7" s="11"/>
      <c r="D7" s="44"/>
      <c r="E7" s="44"/>
      <c r="F7" s="44"/>
    </row>
    <row r="8" spans="1:6" ht="21" customHeight="1">
      <c r="A8" s="11"/>
      <c r="B8" s="11"/>
      <c r="C8" s="11"/>
      <c r="D8" s="44"/>
      <c r="E8" s="44"/>
      <c r="F8" s="44"/>
    </row>
    <row r="9" spans="1:6" ht="18.75" customHeight="1">
      <c r="A9" s="96" t="s">
        <v>171</v>
      </c>
      <c r="B9" s="96" t="s">
        <v>171</v>
      </c>
      <c r="C9" s="181" t="s">
        <v>171</v>
      </c>
      <c r="D9" s="44"/>
      <c r="E9" s="44"/>
      <c r="F9" s="44"/>
    </row>
    <row r="10" spans="1:6" ht="14.25" customHeight="1">
      <c r="A10" s="182" t="s">
        <v>341</v>
      </c>
      <c r="B10" s="182"/>
      <c r="C10" s="182"/>
      <c r="D10" s="182"/>
      <c r="E10" s="182"/>
      <c r="F10" s="18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1"/>
  <sheetViews>
    <sheetView showZeros="0" workbookViewId="0">
      <selection activeCell="B19" sqref="B19"/>
    </sheetView>
  </sheetViews>
  <sheetFormatPr defaultColWidth="9.15234375" defaultRowHeight="14.25" customHeight="1"/>
  <cols>
    <col min="1" max="2" width="32.53515625" customWidth="1"/>
    <col min="3" max="3" width="41.15234375" customWidth="1"/>
    <col min="4" max="4" width="21.69140625" customWidth="1"/>
    <col min="5" max="5" width="35.3046875" customWidth="1"/>
    <col min="6" max="6" width="7.69140625" customWidth="1"/>
    <col min="7" max="7" width="11.15234375" customWidth="1"/>
    <col min="8" max="8" width="13.3046875" customWidth="1"/>
    <col min="9" max="18" width="20" customWidth="1"/>
    <col min="19" max="19" width="19.84375" customWidth="1"/>
  </cols>
  <sheetData>
    <row r="1" spans="1:19" ht="15.75" customHeight="1">
      <c r="B1" s="46"/>
      <c r="C1" s="46"/>
      <c r="R1" s="2"/>
      <c r="S1" s="2" t="s">
        <v>342</v>
      </c>
    </row>
    <row r="2" spans="1:19" ht="41.25" customHeight="1">
      <c r="A2" s="185" t="str">
        <f>"2026"&amp;"年部门政府采购预算表"</f>
        <v>2026年部门政府采购预算表</v>
      </c>
      <c r="B2" s="147"/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7"/>
      <c r="N2" s="148"/>
      <c r="O2" s="148"/>
      <c r="P2" s="147"/>
      <c r="Q2" s="148"/>
      <c r="R2" s="147"/>
      <c r="S2" s="147"/>
    </row>
    <row r="3" spans="1:19" ht="18.75" customHeight="1">
      <c r="A3" s="139" t="str">
        <f>"单位名称："&amp;"寻甸回族彝族自治县先锋镇初级中学"</f>
        <v>单位名称：寻甸回族彝族自治县先锋镇初级中学</v>
      </c>
      <c r="B3" s="186"/>
      <c r="C3" s="186"/>
      <c r="D3" s="187"/>
      <c r="E3" s="187"/>
      <c r="F3" s="187"/>
      <c r="G3" s="187"/>
      <c r="H3" s="187"/>
      <c r="I3" s="4"/>
      <c r="J3" s="4"/>
      <c r="K3" s="4"/>
      <c r="L3" s="4"/>
      <c r="R3" s="5"/>
      <c r="S3" s="61" t="s">
        <v>1</v>
      </c>
    </row>
    <row r="4" spans="1:19" ht="15.75" customHeight="1">
      <c r="A4" s="169" t="s">
        <v>181</v>
      </c>
      <c r="B4" s="201" t="s">
        <v>182</v>
      </c>
      <c r="C4" s="201" t="s">
        <v>343</v>
      </c>
      <c r="D4" s="203" t="s">
        <v>344</v>
      </c>
      <c r="E4" s="203" t="s">
        <v>345</v>
      </c>
      <c r="F4" s="203" t="s">
        <v>346</v>
      </c>
      <c r="G4" s="203" t="s">
        <v>347</v>
      </c>
      <c r="H4" s="203" t="s">
        <v>348</v>
      </c>
      <c r="I4" s="188" t="s">
        <v>189</v>
      </c>
      <c r="J4" s="188"/>
      <c r="K4" s="188"/>
      <c r="L4" s="188"/>
      <c r="M4" s="153"/>
      <c r="N4" s="188"/>
      <c r="O4" s="188"/>
      <c r="P4" s="152"/>
      <c r="Q4" s="188"/>
      <c r="R4" s="153"/>
      <c r="S4" s="154"/>
    </row>
    <row r="5" spans="1:19" ht="17.25" customHeight="1">
      <c r="A5" s="170"/>
      <c r="B5" s="202"/>
      <c r="C5" s="202"/>
      <c r="D5" s="204"/>
      <c r="E5" s="204"/>
      <c r="F5" s="204"/>
      <c r="G5" s="204"/>
      <c r="H5" s="204"/>
      <c r="I5" s="204" t="s">
        <v>55</v>
      </c>
      <c r="J5" s="204" t="s">
        <v>58</v>
      </c>
      <c r="K5" s="204" t="s">
        <v>349</v>
      </c>
      <c r="L5" s="204" t="s">
        <v>350</v>
      </c>
      <c r="M5" s="206" t="s">
        <v>351</v>
      </c>
      <c r="N5" s="189" t="s">
        <v>352</v>
      </c>
      <c r="O5" s="189"/>
      <c r="P5" s="190"/>
      <c r="Q5" s="189"/>
      <c r="R5" s="191"/>
      <c r="S5" s="192"/>
    </row>
    <row r="6" spans="1:19" ht="54" customHeight="1">
      <c r="A6" s="171"/>
      <c r="B6" s="192"/>
      <c r="C6" s="192"/>
      <c r="D6" s="205"/>
      <c r="E6" s="205"/>
      <c r="F6" s="205"/>
      <c r="G6" s="205"/>
      <c r="H6" s="205"/>
      <c r="I6" s="205"/>
      <c r="J6" s="205" t="s">
        <v>57</v>
      </c>
      <c r="K6" s="205"/>
      <c r="L6" s="205"/>
      <c r="M6" s="207"/>
      <c r="N6" s="49" t="s">
        <v>57</v>
      </c>
      <c r="O6" s="49" t="s">
        <v>64</v>
      </c>
      <c r="P6" s="48" t="s">
        <v>65</v>
      </c>
      <c r="Q6" s="49" t="s">
        <v>66</v>
      </c>
      <c r="R6" s="54" t="s">
        <v>67</v>
      </c>
      <c r="S6" s="48" t="s">
        <v>68</v>
      </c>
    </row>
    <row r="7" spans="1:19" ht="18" customHeight="1">
      <c r="A7" s="58">
        <v>1</v>
      </c>
      <c r="B7" s="58" t="s">
        <v>83</v>
      </c>
      <c r="C7" s="59">
        <v>3</v>
      </c>
      <c r="D7" s="59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</row>
    <row r="8" spans="1:19" ht="21" customHeight="1">
      <c r="A8" s="50"/>
      <c r="B8" s="51"/>
      <c r="C8" s="51"/>
      <c r="D8" s="52"/>
      <c r="E8" s="52"/>
      <c r="F8" s="52"/>
      <c r="G8" s="60"/>
      <c r="H8" s="44"/>
      <c r="I8" s="44"/>
      <c r="J8" s="44"/>
      <c r="K8" s="44"/>
      <c r="L8" s="44"/>
      <c r="M8" s="44"/>
      <c r="N8" s="44"/>
      <c r="O8" s="44"/>
      <c r="P8" s="57"/>
      <c r="Q8" s="57"/>
      <c r="R8" s="44"/>
      <c r="S8" s="44"/>
    </row>
    <row r="9" spans="1:19" ht="21" customHeight="1">
      <c r="A9" s="193" t="s">
        <v>171</v>
      </c>
      <c r="B9" s="194"/>
      <c r="C9" s="194"/>
      <c r="D9" s="195"/>
      <c r="E9" s="195"/>
      <c r="F9" s="195"/>
      <c r="G9" s="109"/>
      <c r="H9" s="44"/>
      <c r="I9" s="44"/>
      <c r="J9" s="44"/>
      <c r="K9" s="44"/>
      <c r="L9" s="44"/>
      <c r="M9" s="44"/>
      <c r="N9" s="44"/>
      <c r="O9" s="44"/>
      <c r="P9" s="57"/>
      <c r="Q9" s="57"/>
      <c r="R9" s="44"/>
      <c r="S9" s="44"/>
    </row>
    <row r="10" spans="1:19" ht="21" customHeight="1">
      <c r="A10" s="196" t="s">
        <v>353</v>
      </c>
      <c r="B10" s="197"/>
      <c r="C10" s="197"/>
      <c r="D10" s="196"/>
      <c r="E10" s="196"/>
      <c r="F10" s="196"/>
      <c r="G10" s="19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ht="14.25" customHeight="1">
      <c r="A11" s="200" t="s">
        <v>354</v>
      </c>
      <c r="B11" s="200"/>
    </row>
  </sheetData>
  <mergeCells count="20">
    <mergeCell ref="A10:S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9:G9"/>
  </mergeCells>
  <phoneticPr fontId="1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10"/>
  <sheetViews>
    <sheetView showZeros="0" workbookViewId="0">
      <selection activeCell="B16" sqref="B16"/>
    </sheetView>
  </sheetViews>
  <sheetFormatPr defaultColWidth="9.15234375" defaultRowHeight="14.25" customHeight="1"/>
  <cols>
    <col min="1" max="5" width="39.15234375" customWidth="1"/>
    <col min="6" max="6" width="27.53515625" customWidth="1"/>
    <col min="7" max="7" width="28.53515625" customWidth="1"/>
    <col min="8" max="8" width="28.15234375" customWidth="1"/>
    <col min="9" max="9" width="39.15234375" customWidth="1"/>
    <col min="10" max="18" width="20.3828125" customWidth="1"/>
    <col min="19" max="20" width="20.3046875" customWidth="1"/>
  </cols>
  <sheetData>
    <row r="1" spans="1:20" ht="16.5" customHeight="1">
      <c r="A1" s="41"/>
      <c r="B1" s="46"/>
      <c r="C1" s="46"/>
      <c r="D1" s="46"/>
      <c r="E1" s="46"/>
      <c r="F1" s="46"/>
      <c r="G1" s="46"/>
      <c r="H1" s="41"/>
      <c r="I1" s="41"/>
      <c r="J1" s="41"/>
      <c r="K1" s="41"/>
      <c r="L1" s="41"/>
      <c r="M1" s="41"/>
      <c r="N1" s="53"/>
      <c r="O1" s="41"/>
      <c r="P1" s="41"/>
      <c r="Q1" s="46"/>
      <c r="R1" s="41"/>
      <c r="S1" s="55"/>
      <c r="T1" s="55" t="s">
        <v>355</v>
      </c>
    </row>
    <row r="2" spans="1:20" ht="41.25" customHeight="1">
      <c r="A2" s="185" t="str">
        <f>"2026"&amp;"年部门政府购买服务预算表"</f>
        <v>2026年部门政府购买服务预算表</v>
      </c>
      <c r="B2" s="147"/>
      <c r="C2" s="147"/>
      <c r="D2" s="147"/>
      <c r="E2" s="147"/>
      <c r="F2" s="147"/>
      <c r="G2" s="147"/>
      <c r="H2" s="208"/>
      <c r="I2" s="208"/>
      <c r="J2" s="208"/>
      <c r="K2" s="208"/>
      <c r="L2" s="208"/>
      <c r="M2" s="208"/>
      <c r="N2" s="209"/>
      <c r="O2" s="208"/>
      <c r="P2" s="208"/>
      <c r="Q2" s="147"/>
      <c r="R2" s="208"/>
      <c r="S2" s="209"/>
      <c r="T2" s="147"/>
    </row>
    <row r="3" spans="1:20" ht="22.5" customHeight="1">
      <c r="A3" s="210" t="str">
        <f>"单位名称："&amp;"寻甸回族彝族自治县先锋镇初级中学"</f>
        <v>单位名称：寻甸回族彝族自治县先锋镇初级中学</v>
      </c>
      <c r="B3" s="186"/>
      <c r="C3" s="186"/>
      <c r="D3" s="186"/>
      <c r="E3" s="186"/>
      <c r="F3" s="186"/>
      <c r="G3" s="186"/>
      <c r="H3" s="211"/>
      <c r="I3" s="211"/>
      <c r="J3" s="40"/>
      <c r="K3" s="40"/>
      <c r="L3" s="40"/>
      <c r="M3" s="40"/>
      <c r="N3" s="53"/>
      <c r="O3" s="41"/>
      <c r="P3" s="41"/>
      <c r="Q3" s="46"/>
      <c r="R3" s="41"/>
      <c r="S3" s="56"/>
      <c r="T3" s="55" t="s">
        <v>1</v>
      </c>
    </row>
    <row r="4" spans="1:20" ht="24" customHeight="1">
      <c r="A4" s="169" t="s">
        <v>181</v>
      </c>
      <c r="B4" s="201" t="s">
        <v>182</v>
      </c>
      <c r="C4" s="201" t="s">
        <v>343</v>
      </c>
      <c r="D4" s="201" t="s">
        <v>356</v>
      </c>
      <c r="E4" s="201" t="s">
        <v>357</v>
      </c>
      <c r="F4" s="201" t="s">
        <v>358</v>
      </c>
      <c r="G4" s="201" t="s">
        <v>359</v>
      </c>
      <c r="H4" s="203" t="s">
        <v>360</v>
      </c>
      <c r="I4" s="203" t="s">
        <v>361</v>
      </c>
      <c r="J4" s="188" t="s">
        <v>189</v>
      </c>
      <c r="K4" s="188"/>
      <c r="L4" s="188"/>
      <c r="M4" s="188"/>
      <c r="N4" s="153"/>
      <c r="O4" s="188"/>
      <c r="P4" s="188"/>
      <c r="Q4" s="152"/>
      <c r="R4" s="188"/>
      <c r="S4" s="153"/>
      <c r="T4" s="154"/>
    </row>
    <row r="5" spans="1:20" ht="24" customHeight="1">
      <c r="A5" s="170"/>
      <c r="B5" s="202"/>
      <c r="C5" s="202"/>
      <c r="D5" s="202"/>
      <c r="E5" s="202"/>
      <c r="F5" s="202"/>
      <c r="G5" s="202"/>
      <c r="H5" s="204"/>
      <c r="I5" s="204"/>
      <c r="J5" s="204" t="s">
        <v>55</v>
      </c>
      <c r="K5" s="204" t="s">
        <v>58</v>
      </c>
      <c r="L5" s="204" t="s">
        <v>349</v>
      </c>
      <c r="M5" s="204" t="s">
        <v>350</v>
      </c>
      <c r="N5" s="206" t="s">
        <v>351</v>
      </c>
      <c r="O5" s="189" t="s">
        <v>352</v>
      </c>
      <c r="P5" s="189"/>
      <c r="Q5" s="190"/>
      <c r="R5" s="189"/>
      <c r="S5" s="191"/>
      <c r="T5" s="192"/>
    </row>
    <row r="6" spans="1:20" ht="54" customHeight="1">
      <c r="A6" s="171"/>
      <c r="B6" s="192"/>
      <c r="C6" s="192"/>
      <c r="D6" s="192"/>
      <c r="E6" s="192"/>
      <c r="F6" s="192"/>
      <c r="G6" s="192"/>
      <c r="H6" s="205"/>
      <c r="I6" s="205"/>
      <c r="J6" s="205"/>
      <c r="K6" s="205" t="s">
        <v>57</v>
      </c>
      <c r="L6" s="205"/>
      <c r="M6" s="205"/>
      <c r="N6" s="207"/>
      <c r="O6" s="49" t="s">
        <v>57</v>
      </c>
      <c r="P6" s="49" t="s">
        <v>64</v>
      </c>
      <c r="Q6" s="48" t="s">
        <v>65</v>
      </c>
      <c r="R6" s="49" t="s">
        <v>66</v>
      </c>
      <c r="S6" s="54" t="s">
        <v>67</v>
      </c>
      <c r="T6" s="48" t="s">
        <v>68</v>
      </c>
    </row>
    <row r="7" spans="1:20" ht="17.25" customHeight="1">
      <c r="A7" s="9">
        <v>1</v>
      </c>
      <c r="B7" s="48">
        <v>2</v>
      </c>
      <c r="C7" s="9">
        <v>3</v>
      </c>
      <c r="D7" s="9">
        <v>4</v>
      </c>
      <c r="E7" s="48">
        <v>5</v>
      </c>
      <c r="F7" s="9">
        <v>6</v>
      </c>
      <c r="G7" s="9">
        <v>7</v>
      </c>
      <c r="H7" s="48">
        <v>8</v>
      </c>
      <c r="I7" s="9">
        <v>9</v>
      </c>
      <c r="J7" s="9">
        <v>10</v>
      </c>
      <c r="K7" s="48">
        <v>11</v>
      </c>
      <c r="L7" s="9">
        <v>12</v>
      </c>
      <c r="M7" s="9">
        <v>13</v>
      </c>
      <c r="N7" s="48">
        <v>14</v>
      </c>
      <c r="O7" s="9">
        <v>15</v>
      </c>
      <c r="P7" s="9">
        <v>16</v>
      </c>
      <c r="Q7" s="48">
        <v>17</v>
      </c>
      <c r="R7" s="9">
        <v>18</v>
      </c>
      <c r="S7" s="9">
        <v>19</v>
      </c>
      <c r="T7" s="9">
        <v>20</v>
      </c>
    </row>
    <row r="8" spans="1:20" ht="21" customHeight="1">
      <c r="A8" s="50"/>
      <c r="B8" s="51"/>
      <c r="C8" s="51"/>
      <c r="D8" s="51"/>
      <c r="E8" s="51"/>
      <c r="F8" s="51"/>
      <c r="G8" s="51"/>
      <c r="H8" s="52"/>
      <c r="I8" s="52"/>
      <c r="J8" s="44"/>
      <c r="K8" s="44"/>
      <c r="L8" s="44"/>
      <c r="M8" s="44"/>
      <c r="N8" s="44"/>
      <c r="O8" s="44"/>
      <c r="P8" s="44"/>
      <c r="Q8" s="57"/>
      <c r="R8" s="57"/>
      <c r="S8" s="44"/>
      <c r="T8" s="44"/>
    </row>
    <row r="9" spans="1:20" ht="21" customHeight="1">
      <c r="A9" s="193" t="s">
        <v>171</v>
      </c>
      <c r="B9" s="194"/>
      <c r="C9" s="194"/>
      <c r="D9" s="194"/>
      <c r="E9" s="194"/>
      <c r="F9" s="194"/>
      <c r="G9" s="194"/>
      <c r="H9" s="195"/>
      <c r="I9" s="108"/>
      <c r="J9" s="44"/>
      <c r="K9" s="44"/>
      <c r="L9" s="44"/>
      <c r="M9" s="44"/>
      <c r="N9" s="44"/>
      <c r="O9" s="44"/>
      <c r="P9" s="44"/>
      <c r="Q9" s="57"/>
      <c r="R9" s="57"/>
      <c r="S9" s="44"/>
      <c r="T9" s="44"/>
    </row>
    <row r="10" spans="1:20" ht="14.25" customHeight="1">
      <c r="A10" s="212" t="s">
        <v>362</v>
      </c>
      <c r="B10" s="212"/>
    </row>
  </sheetData>
  <mergeCells count="20">
    <mergeCell ref="A10:B10"/>
    <mergeCell ref="A4:A6"/>
    <mergeCell ref="B4:B6"/>
    <mergeCell ref="C4:C6"/>
    <mergeCell ref="D4:D6"/>
    <mergeCell ref="A2:T2"/>
    <mergeCell ref="A3:I3"/>
    <mergeCell ref="J4:T4"/>
    <mergeCell ref="O5:T5"/>
    <mergeCell ref="A9:I9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honeticPr fontId="1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X9"/>
  <sheetViews>
    <sheetView showZeros="0" workbookViewId="0">
      <selection activeCell="B19" sqref="B19"/>
    </sheetView>
  </sheetViews>
  <sheetFormatPr defaultColWidth="9.15234375" defaultRowHeight="14.25" customHeight="1"/>
  <cols>
    <col min="1" max="1" width="37.69140625" customWidth="1"/>
    <col min="2" max="24" width="20" customWidth="1"/>
  </cols>
  <sheetData>
    <row r="1" spans="1:24" ht="17.25" customHeight="1">
      <c r="D1" s="39"/>
      <c r="W1" s="2"/>
      <c r="X1" s="2" t="s">
        <v>363</v>
      </c>
    </row>
    <row r="2" spans="1:24" ht="41.25" customHeight="1">
      <c r="A2" s="185" t="str">
        <f>"2026"&amp;"年对下转移支付预算表"</f>
        <v>2026年对下转移支付预算表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7"/>
      <c r="X2" s="147"/>
    </row>
    <row r="3" spans="1:24" ht="18" customHeight="1">
      <c r="A3" s="210" t="str">
        <f>"单位名称："&amp;"寻甸回族彝族自治县先锋镇初级中学"</f>
        <v>单位名称：寻甸回族彝族自治县先锋镇初级中学</v>
      </c>
      <c r="B3" s="211"/>
      <c r="C3" s="211"/>
      <c r="D3" s="213"/>
      <c r="E3" s="214"/>
      <c r="F3" s="214"/>
      <c r="G3" s="214"/>
      <c r="H3" s="214"/>
      <c r="I3" s="214"/>
      <c r="W3" s="5"/>
      <c r="X3" s="5" t="s">
        <v>1</v>
      </c>
    </row>
    <row r="4" spans="1:24" ht="19.5" customHeight="1">
      <c r="A4" s="172" t="s">
        <v>364</v>
      </c>
      <c r="B4" s="155" t="s">
        <v>189</v>
      </c>
      <c r="C4" s="128"/>
      <c r="D4" s="128"/>
      <c r="E4" s="155" t="s">
        <v>365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52"/>
      <c r="X4" s="154"/>
    </row>
    <row r="5" spans="1:24" ht="40.5" customHeight="1">
      <c r="A5" s="133"/>
      <c r="B5" s="15" t="s">
        <v>55</v>
      </c>
      <c r="C5" s="6" t="s">
        <v>58</v>
      </c>
      <c r="D5" s="42" t="s">
        <v>349</v>
      </c>
      <c r="E5" s="24" t="s">
        <v>366</v>
      </c>
      <c r="F5" s="24" t="s">
        <v>367</v>
      </c>
      <c r="G5" s="24" t="s">
        <v>368</v>
      </c>
      <c r="H5" s="24" t="s">
        <v>369</v>
      </c>
      <c r="I5" s="24" t="s">
        <v>370</v>
      </c>
      <c r="J5" s="24" t="s">
        <v>371</v>
      </c>
      <c r="K5" s="24" t="s">
        <v>372</v>
      </c>
      <c r="L5" s="24" t="s">
        <v>373</v>
      </c>
      <c r="M5" s="24" t="s">
        <v>374</v>
      </c>
      <c r="N5" s="24" t="s">
        <v>375</v>
      </c>
      <c r="O5" s="24" t="s">
        <v>376</v>
      </c>
      <c r="P5" s="24" t="s">
        <v>377</v>
      </c>
      <c r="Q5" s="24" t="s">
        <v>378</v>
      </c>
      <c r="R5" s="24" t="s">
        <v>379</v>
      </c>
      <c r="S5" s="24" t="s">
        <v>380</v>
      </c>
      <c r="T5" s="24" t="s">
        <v>381</v>
      </c>
      <c r="U5" s="24" t="s">
        <v>382</v>
      </c>
      <c r="V5" s="24" t="s">
        <v>383</v>
      </c>
      <c r="W5" s="24" t="s">
        <v>384</v>
      </c>
      <c r="X5" s="45" t="s">
        <v>385</v>
      </c>
    </row>
    <row r="6" spans="1:24" ht="19.5" customHeight="1">
      <c r="A6" s="10">
        <v>1</v>
      </c>
      <c r="B6" s="10">
        <v>2</v>
      </c>
      <c r="C6" s="10">
        <v>3</v>
      </c>
      <c r="D6" s="43">
        <v>4</v>
      </c>
      <c r="E6" s="19">
        <v>5</v>
      </c>
      <c r="F6" s="10">
        <v>6</v>
      </c>
      <c r="G6" s="10">
        <v>7</v>
      </c>
      <c r="H6" s="43">
        <v>8</v>
      </c>
      <c r="I6" s="10">
        <v>9</v>
      </c>
      <c r="J6" s="10">
        <v>10</v>
      </c>
      <c r="K6" s="10">
        <v>11</v>
      </c>
      <c r="L6" s="43">
        <v>12</v>
      </c>
      <c r="M6" s="10">
        <v>13</v>
      </c>
      <c r="N6" s="10">
        <v>14</v>
      </c>
      <c r="O6" s="10">
        <v>15</v>
      </c>
      <c r="P6" s="43">
        <v>16</v>
      </c>
      <c r="Q6" s="10">
        <v>17</v>
      </c>
      <c r="R6" s="10">
        <v>18</v>
      </c>
      <c r="S6" s="10">
        <v>19</v>
      </c>
      <c r="T6" s="43">
        <v>20</v>
      </c>
      <c r="U6" s="43">
        <v>21</v>
      </c>
      <c r="V6" s="43">
        <v>22</v>
      </c>
      <c r="W6" s="19">
        <v>23</v>
      </c>
      <c r="X6" s="19">
        <v>24</v>
      </c>
    </row>
    <row r="7" spans="1:24" ht="19.5" customHeight="1">
      <c r="A7" s="1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ht="19.5" customHeight="1">
      <c r="A8" s="37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4.25" customHeight="1">
      <c r="A9" s="200" t="s">
        <v>386</v>
      </c>
      <c r="B9" s="200"/>
    </row>
  </sheetData>
  <mergeCells count="6">
    <mergeCell ref="A2:X2"/>
    <mergeCell ref="A3:I3"/>
    <mergeCell ref="B4:D4"/>
    <mergeCell ref="E4:X4"/>
    <mergeCell ref="A9:B9"/>
    <mergeCell ref="A4:A5"/>
  </mergeCells>
  <phoneticPr fontId="1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8"/>
  <sheetViews>
    <sheetView showZeros="0" workbookViewId="0">
      <selection activeCell="A15" sqref="A15"/>
    </sheetView>
  </sheetViews>
  <sheetFormatPr defaultColWidth="9.15234375" defaultRowHeight="12" customHeight="1"/>
  <cols>
    <col min="1" max="1" width="34.3046875" customWidth="1"/>
    <col min="2" max="2" width="29" customWidth="1"/>
    <col min="3" max="5" width="23.53515625" customWidth="1"/>
    <col min="6" max="6" width="11.3046875" customWidth="1"/>
    <col min="7" max="7" width="25.15234375" customWidth="1"/>
    <col min="8" max="8" width="15.53515625" customWidth="1"/>
    <col min="9" max="9" width="13.3828125" customWidth="1"/>
    <col min="10" max="10" width="18.84375" customWidth="1"/>
  </cols>
  <sheetData>
    <row r="1" spans="1:10" ht="16.5" customHeight="1">
      <c r="J1" s="2" t="s">
        <v>387</v>
      </c>
    </row>
    <row r="2" spans="1:10" ht="41.25" customHeight="1">
      <c r="A2" s="175" t="str">
        <f>"2026"&amp;"年对下转移支付绩效目标表"</f>
        <v>2026年对下转移支付绩效目标表</v>
      </c>
      <c r="B2" s="148"/>
      <c r="C2" s="148"/>
      <c r="D2" s="148"/>
      <c r="E2" s="148"/>
      <c r="F2" s="147"/>
      <c r="G2" s="148"/>
      <c r="H2" s="147"/>
      <c r="I2" s="147"/>
      <c r="J2" s="148"/>
    </row>
    <row r="3" spans="1:10" ht="17.25" customHeight="1">
      <c r="A3" s="149" t="str">
        <f>"单位名称："&amp;"寻甸回族彝族自治县先锋镇初级中学"</f>
        <v>单位名称：寻甸回族彝族自治县先锋镇初级中学</v>
      </c>
      <c r="B3" s="89"/>
      <c r="C3" s="89"/>
      <c r="D3" s="89"/>
      <c r="E3" s="89"/>
      <c r="F3" s="89"/>
      <c r="G3" s="89"/>
      <c r="H3" s="89"/>
    </row>
    <row r="4" spans="1:10" ht="44.25" customHeight="1">
      <c r="A4" s="35" t="s">
        <v>364</v>
      </c>
      <c r="B4" s="35" t="s">
        <v>299</v>
      </c>
      <c r="C4" s="35" t="s">
        <v>300</v>
      </c>
      <c r="D4" s="35" t="s">
        <v>301</v>
      </c>
      <c r="E4" s="35" t="s">
        <v>302</v>
      </c>
      <c r="F4" s="36" t="s">
        <v>303</v>
      </c>
      <c r="G4" s="35" t="s">
        <v>304</v>
      </c>
      <c r="H4" s="36" t="s">
        <v>305</v>
      </c>
      <c r="I4" s="36" t="s">
        <v>306</v>
      </c>
      <c r="J4" s="35" t="s">
        <v>307</v>
      </c>
    </row>
    <row r="5" spans="1:10" ht="14.25" customHeight="1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6">
        <v>6</v>
      </c>
      <c r="G5" s="35">
        <v>7</v>
      </c>
      <c r="H5" s="36">
        <v>8</v>
      </c>
      <c r="I5" s="36">
        <v>9</v>
      </c>
      <c r="J5" s="35">
        <v>10</v>
      </c>
    </row>
    <row r="6" spans="1:10" ht="42" customHeight="1">
      <c r="A6" s="16"/>
      <c r="B6" s="37"/>
      <c r="C6" s="37"/>
      <c r="D6" s="37"/>
      <c r="E6" s="27"/>
      <c r="F6" s="38"/>
      <c r="G6" s="27"/>
      <c r="H6" s="38"/>
      <c r="I6" s="38"/>
      <c r="J6" s="27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8" spans="1:10" ht="12" customHeight="1">
      <c r="A8" t="s">
        <v>388</v>
      </c>
    </row>
  </sheetData>
  <mergeCells count="2">
    <mergeCell ref="A2:J2"/>
    <mergeCell ref="A3:H3"/>
  </mergeCells>
  <phoneticPr fontId="19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9"/>
  <sheetViews>
    <sheetView showZeros="0" workbookViewId="0">
      <selection activeCell="B18" sqref="B18"/>
    </sheetView>
  </sheetViews>
  <sheetFormatPr defaultColWidth="10.3828125" defaultRowHeight="14.25" customHeight="1"/>
  <cols>
    <col min="1" max="3" width="33.69140625" customWidth="1"/>
    <col min="4" max="4" width="45.53515625" customWidth="1"/>
    <col min="5" max="5" width="27.53515625" customWidth="1"/>
    <col min="6" max="6" width="21.69140625" customWidth="1"/>
    <col min="7" max="9" width="26.3046875" customWidth="1"/>
  </cols>
  <sheetData>
    <row r="1" spans="1:9" ht="14.25" customHeight="1">
      <c r="A1" s="215" t="s">
        <v>389</v>
      </c>
      <c r="B1" s="216"/>
      <c r="C1" s="216"/>
      <c r="D1" s="217"/>
      <c r="E1" s="217"/>
      <c r="F1" s="217"/>
      <c r="G1" s="216"/>
      <c r="H1" s="216"/>
      <c r="I1" s="217"/>
    </row>
    <row r="2" spans="1:9" ht="41.25" customHeight="1">
      <c r="A2" s="88" t="str">
        <f>"2026"&amp;"年新增资产配置预算表"</f>
        <v>2026年新增资产配置预算表</v>
      </c>
      <c r="B2" s="138"/>
      <c r="C2" s="138"/>
      <c r="D2" s="137"/>
      <c r="E2" s="137"/>
      <c r="F2" s="137"/>
      <c r="G2" s="138"/>
      <c r="H2" s="138"/>
      <c r="I2" s="137"/>
    </row>
    <row r="3" spans="1:9" ht="14.25" customHeight="1">
      <c r="A3" s="90" t="str">
        <f>"单位名称："&amp;"寻甸回族彝族自治县先锋镇初级中学"</f>
        <v>单位名称：寻甸回族彝族自治县先锋镇初级中学</v>
      </c>
      <c r="B3" s="218"/>
      <c r="C3" s="218"/>
      <c r="D3" s="23"/>
      <c r="F3" s="22"/>
      <c r="G3" s="21"/>
      <c r="H3" s="21"/>
      <c r="I3" s="34" t="s">
        <v>1</v>
      </c>
    </row>
    <row r="4" spans="1:9" ht="28.5" customHeight="1">
      <c r="A4" s="141" t="s">
        <v>181</v>
      </c>
      <c r="B4" s="142" t="s">
        <v>182</v>
      </c>
      <c r="C4" s="101" t="s">
        <v>390</v>
      </c>
      <c r="D4" s="141" t="s">
        <v>391</v>
      </c>
      <c r="E4" s="141" t="s">
        <v>392</v>
      </c>
      <c r="F4" s="141" t="s">
        <v>393</v>
      </c>
      <c r="G4" s="142" t="s">
        <v>394</v>
      </c>
      <c r="H4" s="219"/>
      <c r="I4" s="141"/>
    </row>
    <row r="5" spans="1:9" ht="21" customHeight="1">
      <c r="A5" s="101"/>
      <c r="B5" s="146"/>
      <c r="C5" s="146"/>
      <c r="D5" s="145"/>
      <c r="E5" s="146"/>
      <c r="F5" s="146"/>
      <c r="G5" s="24" t="s">
        <v>347</v>
      </c>
      <c r="H5" s="24" t="s">
        <v>395</v>
      </c>
      <c r="I5" s="24" t="s">
        <v>396</v>
      </c>
    </row>
    <row r="6" spans="1:9" ht="17.25" customHeight="1">
      <c r="A6" s="25" t="s">
        <v>82</v>
      </c>
      <c r="B6" s="26" t="s">
        <v>83</v>
      </c>
      <c r="C6" s="25" t="s">
        <v>84</v>
      </c>
      <c r="D6" s="27" t="s">
        <v>85</v>
      </c>
      <c r="E6" s="25" t="s">
        <v>86</v>
      </c>
      <c r="F6" s="26" t="s">
        <v>87</v>
      </c>
      <c r="G6" s="28" t="s">
        <v>88</v>
      </c>
      <c r="H6" s="27" t="s">
        <v>89</v>
      </c>
      <c r="I6" s="27">
        <v>9</v>
      </c>
    </row>
    <row r="7" spans="1:9" ht="19.5" customHeight="1">
      <c r="A7" s="29"/>
      <c r="B7" s="18"/>
      <c r="C7" s="18"/>
      <c r="D7" s="16"/>
      <c r="E7" s="11"/>
      <c r="F7" s="28"/>
      <c r="G7" s="30"/>
      <c r="H7" s="31"/>
      <c r="I7" s="31"/>
    </row>
    <row r="8" spans="1:9" ht="19.5" customHeight="1">
      <c r="A8" s="220" t="s">
        <v>55</v>
      </c>
      <c r="B8" s="221"/>
      <c r="C8" s="221"/>
      <c r="D8" s="222"/>
      <c r="E8" s="223"/>
      <c r="F8" s="223"/>
      <c r="G8" s="30"/>
      <c r="H8" s="31"/>
      <c r="I8" s="31"/>
    </row>
    <row r="9" spans="1:9" ht="14.25" customHeight="1">
      <c r="A9" s="33" t="s">
        <v>397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9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1"/>
  <sheetViews>
    <sheetView showZeros="0" workbookViewId="0">
      <selection activeCell="B19" sqref="B19"/>
    </sheetView>
  </sheetViews>
  <sheetFormatPr defaultColWidth="9.15234375" defaultRowHeight="14.25" customHeight="1"/>
  <cols>
    <col min="1" max="1" width="19.3046875" customWidth="1"/>
    <col min="2" max="2" width="33.84375" customWidth="1"/>
    <col min="3" max="3" width="23.84375" customWidth="1"/>
    <col min="4" max="4" width="11.15234375" customWidth="1"/>
    <col min="5" max="5" width="17.69140625" customWidth="1"/>
    <col min="6" max="6" width="9.84375" customWidth="1"/>
    <col min="7" max="7" width="17.69140625" customWidth="1"/>
    <col min="8" max="11" width="23.15234375" customWidth="1"/>
  </cols>
  <sheetData>
    <row r="1" spans="1:11" ht="14.25" customHeight="1">
      <c r="D1" s="1"/>
      <c r="E1" s="1"/>
      <c r="F1" s="1"/>
      <c r="G1" s="1"/>
      <c r="K1" s="2" t="s">
        <v>398</v>
      </c>
    </row>
    <row r="2" spans="1:11" ht="41.25" customHeight="1">
      <c r="A2" s="148" t="str">
        <f>"2026"&amp;"年上级转移支付补助项目支出预算表"</f>
        <v>2026年上级转移支付补助项目支出预算表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13.5" customHeight="1">
      <c r="A3" s="149" t="str">
        <f>"单位名称："&amp;"寻甸回族彝族自治县先锋镇初级中学"</f>
        <v>单位名称：寻甸回族彝族自治县先锋镇初级中学</v>
      </c>
      <c r="B3" s="150"/>
      <c r="C3" s="150"/>
      <c r="D3" s="150"/>
      <c r="E3" s="150"/>
      <c r="F3" s="150"/>
      <c r="G3" s="150"/>
      <c r="H3" s="4"/>
      <c r="I3" s="4"/>
      <c r="J3" s="4"/>
      <c r="K3" s="5" t="s">
        <v>1</v>
      </c>
    </row>
    <row r="4" spans="1:11" ht="21.75" customHeight="1">
      <c r="A4" s="161" t="s">
        <v>234</v>
      </c>
      <c r="B4" s="161" t="s">
        <v>184</v>
      </c>
      <c r="C4" s="161" t="s">
        <v>235</v>
      </c>
      <c r="D4" s="169" t="s">
        <v>185</v>
      </c>
      <c r="E4" s="169" t="s">
        <v>186</v>
      </c>
      <c r="F4" s="169" t="s">
        <v>236</v>
      </c>
      <c r="G4" s="169" t="s">
        <v>237</v>
      </c>
      <c r="H4" s="172" t="s">
        <v>55</v>
      </c>
      <c r="I4" s="155" t="s">
        <v>399</v>
      </c>
      <c r="J4" s="128"/>
      <c r="K4" s="129"/>
    </row>
    <row r="5" spans="1:11" ht="21.75" customHeight="1">
      <c r="A5" s="162"/>
      <c r="B5" s="162"/>
      <c r="C5" s="162"/>
      <c r="D5" s="170"/>
      <c r="E5" s="170"/>
      <c r="F5" s="170"/>
      <c r="G5" s="170"/>
      <c r="H5" s="163"/>
      <c r="I5" s="169" t="s">
        <v>58</v>
      </c>
      <c r="J5" s="169" t="s">
        <v>59</v>
      </c>
      <c r="K5" s="169" t="s">
        <v>60</v>
      </c>
    </row>
    <row r="6" spans="1:11" ht="40.5" customHeight="1">
      <c r="A6" s="168"/>
      <c r="B6" s="168"/>
      <c r="C6" s="168"/>
      <c r="D6" s="171"/>
      <c r="E6" s="171"/>
      <c r="F6" s="171"/>
      <c r="G6" s="171"/>
      <c r="H6" s="133"/>
      <c r="I6" s="171" t="s">
        <v>57</v>
      </c>
      <c r="J6" s="171"/>
      <c r="K6" s="171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9">
        <v>10</v>
      </c>
      <c r="K7" s="19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20"/>
      <c r="J8" s="20"/>
      <c r="K8" s="17"/>
    </row>
    <row r="9" spans="1:11" ht="18.75" customHeight="1">
      <c r="A9" s="18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57" t="s">
        <v>171</v>
      </c>
      <c r="B10" s="158"/>
      <c r="C10" s="158"/>
      <c r="D10" s="158"/>
      <c r="E10" s="158"/>
      <c r="F10" s="158"/>
      <c r="G10" s="118"/>
      <c r="H10" s="13"/>
      <c r="I10" s="13"/>
      <c r="J10" s="13"/>
      <c r="K10" s="17"/>
    </row>
    <row r="11" spans="1:11" ht="14.25" customHeight="1">
      <c r="A11" s="224" t="s">
        <v>400</v>
      </c>
      <c r="B11" s="224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9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1"/>
  <sheetViews>
    <sheetView showZeros="0" workbookViewId="0">
      <selection activeCell="E22" sqref="E22"/>
    </sheetView>
  </sheetViews>
  <sheetFormatPr defaultColWidth="9.15234375" defaultRowHeight="14.25" customHeight="1"/>
  <cols>
    <col min="1" max="1" width="35.3046875" customWidth="1"/>
    <col min="2" max="4" width="28" customWidth="1"/>
    <col min="5" max="7" width="23.84375" customWidth="1"/>
  </cols>
  <sheetData>
    <row r="1" spans="1:7" ht="13.5" customHeight="1">
      <c r="D1" s="1"/>
      <c r="G1" s="2" t="s">
        <v>401</v>
      </c>
    </row>
    <row r="2" spans="1:7" ht="41.25" customHeight="1">
      <c r="A2" s="148" t="str">
        <f>"2026"&amp;"年部门项目中期规划预算表"</f>
        <v>2026年部门项目中期规划预算表</v>
      </c>
      <c r="B2" s="148"/>
      <c r="C2" s="148"/>
      <c r="D2" s="148"/>
      <c r="E2" s="148"/>
      <c r="F2" s="148"/>
      <c r="G2" s="148"/>
    </row>
    <row r="3" spans="1:7" ht="13.5" customHeight="1">
      <c r="A3" s="149" t="str">
        <f>"单位名称："&amp;"寻甸回族彝族自治县先锋镇初级中学"</f>
        <v>单位名称：寻甸回族彝族自治县先锋镇初级中学</v>
      </c>
      <c r="B3" s="150"/>
      <c r="C3" s="150"/>
      <c r="D3" s="150"/>
      <c r="E3" s="4"/>
      <c r="F3" s="4"/>
      <c r="G3" s="5" t="s">
        <v>1</v>
      </c>
    </row>
    <row r="4" spans="1:7" ht="21.75" customHeight="1">
      <c r="A4" s="161" t="s">
        <v>235</v>
      </c>
      <c r="B4" s="161" t="s">
        <v>234</v>
      </c>
      <c r="C4" s="161" t="s">
        <v>184</v>
      </c>
      <c r="D4" s="169" t="s">
        <v>402</v>
      </c>
      <c r="E4" s="155" t="s">
        <v>58</v>
      </c>
      <c r="F4" s="128"/>
      <c r="G4" s="129"/>
    </row>
    <row r="5" spans="1:7" ht="21.75" customHeight="1">
      <c r="A5" s="162"/>
      <c r="B5" s="162"/>
      <c r="C5" s="162"/>
      <c r="D5" s="170"/>
      <c r="E5" s="228" t="str">
        <f>"2026"&amp;"年"</f>
        <v>2026年</v>
      </c>
      <c r="F5" s="169" t="str">
        <f>("2026"+1)&amp;"年"</f>
        <v>2027年</v>
      </c>
      <c r="G5" s="169" t="str">
        <f>("2026"+2)&amp;"年"</f>
        <v>2028年</v>
      </c>
    </row>
    <row r="6" spans="1:7" ht="40.5" customHeight="1">
      <c r="A6" s="168"/>
      <c r="B6" s="168"/>
      <c r="C6" s="168"/>
      <c r="D6" s="171"/>
      <c r="E6" s="133"/>
      <c r="F6" s="171" t="s">
        <v>57</v>
      </c>
      <c r="G6" s="171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10315.52</v>
      </c>
      <c r="F8" s="13"/>
      <c r="G8" s="13"/>
    </row>
    <row r="9" spans="1:7" ht="18.75" customHeight="1">
      <c r="A9" s="11"/>
      <c r="B9" s="11" t="s">
        <v>403</v>
      </c>
      <c r="C9" s="11" t="s">
        <v>295</v>
      </c>
      <c r="D9" s="11" t="s">
        <v>404</v>
      </c>
      <c r="E9" s="13">
        <v>336</v>
      </c>
      <c r="F9" s="13"/>
      <c r="G9" s="13"/>
    </row>
    <row r="10" spans="1:7" ht="18.75" customHeight="1">
      <c r="A10" s="14"/>
      <c r="B10" s="11" t="s">
        <v>403</v>
      </c>
      <c r="C10" s="11" t="s">
        <v>297</v>
      </c>
      <c r="D10" s="11" t="s">
        <v>404</v>
      </c>
      <c r="E10" s="13">
        <v>9979.52</v>
      </c>
      <c r="F10" s="13"/>
      <c r="G10" s="13"/>
    </row>
    <row r="11" spans="1:7" ht="18.75" customHeight="1">
      <c r="A11" s="225" t="s">
        <v>55</v>
      </c>
      <c r="B11" s="226" t="s">
        <v>405</v>
      </c>
      <c r="C11" s="226"/>
      <c r="D11" s="227"/>
      <c r="E11" s="13">
        <v>10315.52</v>
      </c>
      <c r="F11" s="13"/>
      <c r="G11" s="1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9"/>
  <sheetViews>
    <sheetView showGridLines="0" showZeros="0" tabSelected="1" workbookViewId="0">
      <selection activeCell="O8" sqref="O8"/>
    </sheetView>
  </sheetViews>
  <sheetFormatPr defaultColWidth="8.53515625" defaultRowHeight="12.75" customHeight="1"/>
  <cols>
    <col min="1" max="1" width="15.921875" customWidth="1"/>
    <col min="2" max="2" width="35" customWidth="1"/>
    <col min="3" max="19" width="22" customWidth="1"/>
  </cols>
  <sheetData>
    <row r="1" spans="1:19" ht="17.25" customHeight="1">
      <c r="A1" s="94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41.25" customHeight="1">
      <c r="A2" s="88" t="str">
        <f>"2026"&amp;"年部门收入预算表"</f>
        <v>2026年部门收入预算表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7.25" customHeight="1">
      <c r="A3" s="90" t="str">
        <f>"单位名称："&amp;"寻甸回族彝族自治县先锋镇初级中学"</f>
        <v>单位名称：寻甸回族彝族自治县先锋镇初级中学</v>
      </c>
      <c r="B3" s="89"/>
      <c r="S3" s="23" t="s">
        <v>1</v>
      </c>
    </row>
    <row r="4" spans="1:19" ht="21.75" customHeight="1">
      <c r="A4" s="103" t="s">
        <v>53</v>
      </c>
      <c r="B4" s="106" t="s">
        <v>54</v>
      </c>
      <c r="C4" s="106" t="s">
        <v>55</v>
      </c>
      <c r="D4" s="95" t="s">
        <v>56</v>
      </c>
      <c r="E4" s="95"/>
      <c r="F4" s="95"/>
      <c r="G4" s="95"/>
      <c r="H4" s="95"/>
      <c r="I4" s="96"/>
      <c r="J4" s="95"/>
      <c r="K4" s="95"/>
      <c r="L4" s="95"/>
      <c r="M4" s="95"/>
      <c r="N4" s="97"/>
      <c r="O4" s="95" t="s">
        <v>45</v>
      </c>
      <c r="P4" s="95"/>
      <c r="Q4" s="95"/>
      <c r="R4" s="95"/>
      <c r="S4" s="97"/>
    </row>
    <row r="5" spans="1:19" ht="27" customHeight="1">
      <c r="A5" s="104"/>
      <c r="B5" s="107"/>
      <c r="C5" s="107"/>
      <c r="D5" s="107" t="s">
        <v>57</v>
      </c>
      <c r="E5" s="107" t="s">
        <v>58</v>
      </c>
      <c r="F5" s="107" t="s">
        <v>59</v>
      </c>
      <c r="G5" s="107" t="s">
        <v>60</v>
      </c>
      <c r="H5" s="107" t="s">
        <v>61</v>
      </c>
      <c r="I5" s="98" t="s">
        <v>62</v>
      </c>
      <c r="J5" s="99"/>
      <c r="K5" s="99"/>
      <c r="L5" s="99"/>
      <c r="M5" s="99"/>
      <c r="N5" s="100"/>
      <c r="O5" s="107" t="s">
        <v>57</v>
      </c>
      <c r="P5" s="107" t="s">
        <v>58</v>
      </c>
      <c r="Q5" s="107" t="s">
        <v>59</v>
      </c>
      <c r="R5" s="107" t="s">
        <v>60</v>
      </c>
      <c r="S5" s="107" t="s">
        <v>63</v>
      </c>
    </row>
    <row r="6" spans="1:19" ht="30" customHeight="1">
      <c r="A6" s="105"/>
      <c r="B6" s="108"/>
      <c r="C6" s="109"/>
      <c r="D6" s="109"/>
      <c r="E6" s="109"/>
      <c r="F6" s="109"/>
      <c r="G6" s="109"/>
      <c r="H6" s="109"/>
      <c r="I6" s="38" t="s">
        <v>57</v>
      </c>
      <c r="J6" s="86" t="s">
        <v>64</v>
      </c>
      <c r="K6" s="86" t="s">
        <v>65</v>
      </c>
      <c r="L6" s="86" t="s">
        <v>66</v>
      </c>
      <c r="M6" s="86" t="s">
        <v>67</v>
      </c>
      <c r="N6" s="86" t="s">
        <v>68</v>
      </c>
      <c r="O6" s="110"/>
      <c r="P6" s="110"/>
      <c r="Q6" s="110"/>
      <c r="R6" s="110"/>
      <c r="S6" s="109"/>
    </row>
    <row r="7" spans="1:19" ht="15" customHeight="1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38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</row>
    <row r="8" spans="1:19" ht="18" customHeight="1">
      <c r="A8" s="11" t="s">
        <v>69</v>
      </c>
      <c r="B8" s="11" t="s">
        <v>70</v>
      </c>
      <c r="C8" s="57">
        <v>12396951.98</v>
      </c>
      <c r="D8" s="44">
        <v>11092975.939999999</v>
      </c>
      <c r="E8" s="44">
        <v>11092975.939999999</v>
      </c>
      <c r="F8" s="44"/>
      <c r="G8" s="44"/>
      <c r="H8" s="44"/>
      <c r="I8" s="44"/>
      <c r="J8" s="44"/>
      <c r="K8" s="44"/>
      <c r="L8" s="44"/>
      <c r="M8" s="44"/>
      <c r="N8" s="44"/>
      <c r="O8" s="44">
        <v>1303976.04</v>
      </c>
      <c r="P8" s="44">
        <v>1303976.04</v>
      </c>
      <c r="Q8" s="44"/>
      <c r="R8" s="44"/>
      <c r="S8" s="44"/>
    </row>
    <row r="9" spans="1:19" ht="18" customHeight="1">
      <c r="A9" s="101" t="s">
        <v>55</v>
      </c>
      <c r="B9" s="102"/>
      <c r="C9" s="44">
        <v>12396951.98</v>
      </c>
      <c r="D9" s="44">
        <v>11092975.939999999</v>
      </c>
      <c r="E9" s="44">
        <v>11092975.939999999</v>
      </c>
      <c r="F9" s="44"/>
      <c r="G9" s="44"/>
      <c r="H9" s="44"/>
      <c r="I9" s="44"/>
      <c r="J9" s="44"/>
      <c r="K9" s="44"/>
      <c r="L9" s="44"/>
      <c r="M9" s="44"/>
      <c r="N9" s="44"/>
      <c r="O9" s="44">
        <v>1303976.04</v>
      </c>
      <c r="P9" s="44">
        <v>1303976.04</v>
      </c>
      <c r="Q9" s="44"/>
      <c r="R9" s="44"/>
      <c r="S9" s="44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25"/>
  <sheetViews>
    <sheetView showGridLines="0" showZeros="0" topLeftCell="A2" workbookViewId="0">
      <selection activeCell="F25" sqref="F25"/>
    </sheetView>
  </sheetViews>
  <sheetFormatPr defaultColWidth="8.53515625" defaultRowHeight="12.75" customHeight="1"/>
  <cols>
    <col min="1" max="1" width="14.3046875" customWidth="1"/>
    <col min="2" max="2" width="37.53515625" customWidth="1"/>
    <col min="3" max="8" width="24.53515625" customWidth="1"/>
    <col min="9" max="9" width="26.69140625" customWidth="1"/>
    <col min="10" max="11" width="24.3828125" customWidth="1"/>
    <col min="12" max="15" width="24.53515625" customWidth="1"/>
  </cols>
  <sheetData>
    <row r="1" spans="1:15" ht="17.25" customHeight="1">
      <c r="A1" s="111" t="s">
        <v>71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41.25" customHeight="1">
      <c r="A2" s="88" t="str">
        <f>"2026"&amp;"年部门支出预算表"</f>
        <v>2026年部门支出预算表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7.25" customHeight="1">
      <c r="A3" s="90" t="str">
        <f>"单位名称："&amp;"寻甸回族彝族自治县先锋镇初级中学"</f>
        <v>单位名称：寻甸回族彝族自治县先锋镇初级中学</v>
      </c>
      <c r="B3" s="89"/>
      <c r="O3" s="23" t="s">
        <v>1</v>
      </c>
    </row>
    <row r="4" spans="1:15" ht="27" customHeight="1">
      <c r="A4" s="119" t="s">
        <v>72</v>
      </c>
      <c r="B4" s="119" t="s">
        <v>73</v>
      </c>
      <c r="C4" s="119" t="s">
        <v>55</v>
      </c>
      <c r="D4" s="112" t="s">
        <v>58</v>
      </c>
      <c r="E4" s="113"/>
      <c r="F4" s="114"/>
      <c r="G4" s="122" t="s">
        <v>59</v>
      </c>
      <c r="H4" s="122" t="s">
        <v>60</v>
      </c>
      <c r="I4" s="122" t="s">
        <v>74</v>
      </c>
      <c r="J4" s="112" t="s">
        <v>62</v>
      </c>
      <c r="K4" s="113"/>
      <c r="L4" s="113"/>
      <c r="M4" s="113"/>
      <c r="N4" s="115"/>
      <c r="O4" s="116"/>
    </row>
    <row r="5" spans="1:15" ht="42" customHeight="1">
      <c r="A5" s="120"/>
      <c r="B5" s="120"/>
      <c r="C5" s="121"/>
      <c r="D5" s="82" t="s">
        <v>57</v>
      </c>
      <c r="E5" s="82" t="s">
        <v>75</v>
      </c>
      <c r="F5" s="82" t="s">
        <v>76</v>
      </c>
      <c r="G5" s="121"/>
      <c r="H5" s="121"/>
      <c r="I5" s="123"/>
      <c r="J5" s="82" t="s">
        <v>57</v>
      </c>
      <c r="K5" s="77" t="s">
        <v>77</v>
      </c>
      <c r="L5" s="77" t="s">
        <v>78</v>
      </c>
      <c r="M5" s="77" t="s">
        <v>79</v>
      </c>
      <c r="N5" s="77" t="s">
        <v>80</v>
      </c>
      <c r="O5" s="77" t="s">
        <v>81</v>
      </c>
    </row>
    <row r="6" spans="1:15" ht="18" customHeight="1">
      <c r="A6" s="25" t="s">
        <v>82</v>
      </c>
      <c r="B6" s="25" t="s">
        <v>83</v>
      </c>
      <c r="C6" s="25" t="s">
        <v>84</v>
      </c>
      <c r="D6" s="28" t="s">
        <v>85</v>
      </c>
      <c r="E6" s="28" t="s">
        <v>86</v>
      </c>
      <c r="F6" s="28" t="s">
        <v>87</v>
      </c>
      <c r="G6" s="28" t="s">
        <v>88</v>
      </c>
      <c r="H6" s="28" t="s">
        <v>89</v>
      </c>
      <c r="I6" s="28" t="s">
        <v>90</v>
      </c>
      <c r="J6" s="28" t="s">
        <v>91</v>
      </c>
      <c r="K6" s="28" t="s">
        <v>92</v>
      </c>
      <c r="L6" s="28" t="s">
        <v>93</v>
      </c>
      <c r="M6" s="28" t="s">
        <v>94</v>
      </c>
      <c r="N6" s="25" t="s">
        <v>95</v>
      </c>
      <c r="O6" s="28" t="s">
        <v>96</v>
      </c>
    </row>
    <row r="7" spans="1:15" ht="21" customHeight="1">
      <c r="A7" s="29" t="s">
        <v>97</v>
      </c>
      <c r="B7" s="29" t="s">
        <v>98</v>
      </c>
      <c r="C7" s="44">
        <v>9284901.5600000005</v>
      </c>
      <c r="D7" s="44">
        <v>9284901.5600000005</v>
      </c>
      <c r="E7" s="44">
        <v>7970610</v>
      </c>
      <c r="F7" s="44">
        <v>1314291.56</v>
      </c>
      <c r="G7" s="44"/>
      <c r="H7" s="44"/>
      <c r="I7" s="44"/>
      <c r="J7" s="44"/>
      <c r="K7" s="44"/>
      <c r="L7" s="44"/>
      <c r="M7" s="44"/>
      <c r="N7" s="44"/>
      <c r="O7" s="44"/>
    </row>
    <row r="8" spans="1:15" ht="21" customHeight="1">
      <c r="A8" s="83" t="s">
        <v>99</v>
      </c>
      <c r="B8" s="83" t="s">
        <v>100</v>
      </c>
      <c r="C8" s="44">
        <v>9270799.5600000005</v>
      </c>
      <c r="D8" s="44">
        <v>9270799.5600000005</v>
      </c>
      <c r="E8" s="44">
        <v>7970610</v>
      </c>
      <c r="F8" s="44">
        <v>1300189.56</v>
      </c>
      <c r="G8" s="44"/>
      <c r="H8" s="44"/>
      <c r="I8" s="44"/>
      <c r="J8" s="44"/>
      <c r="K8" s="44"/>
      <c r="L8" s="44"/>
      <c r="M8" s="44"/>
      <c r="N8" s="44"/>
      <c r="O8" s="44"/>
    </row>
    <row r="9" spans="1:15" ht="21" customHeight="1">
      <c r="A9" s="84" t="s">
        <v>101</v>
      </c>
      <c r="B9" s="84" t="s">
        <v>102</v>
      </c>
      <c r="C9" s="44">
        <v>9224555.5600000005</v>
      </c>
      <c r="D9" s="44">
        <v>9224555.5600000005</v>
      </c>
      <c r="E9" s="44">
        <v>7970610</v>
      </c>
      <c r="F9" s="44">
        <v>1253945.56</v>
      </c>
      <c r="G9" s="44"/>
      <c r="H9" s="44"/>
      <c r="I9" s="44"/>
      <c r="J9" s="44"/>
      <c r="K9" s="44"/>
      <c r="L9" s="44"/>
      <c r="M9" s="44"/>
      <c r="N9" s="44"/>
      <c r="O9" s="44"/>
    </row>
    <row r="10" spans="1:15" ht="21" customHeight="1">
      <c r="A10" s="84" t="s">
        <v>103</v>
      </c>
      <c r="B10" s="84" t="s">
        <v>104</v>
      </c>
      <c r="C10" s="44">
        <v>46244</v>
      </c>
      <c r="D10" s="44">
        <v>46244</v>
      </c>
      <c r="E10" s="44"/>
      <c r="F10" s="44">
        <v>46244</v>
      </c>
      <c r="G10" s="44"/>
      <c r="H10" s="44"/>
      <c r="I10" s="44"/>
      <c r="J10" s="44"/>
      <c r="K10" s="44"/>
      <c r="L10" s="44"/>
      <c r="M10" s="44"/>
      <c r="N10" s="44"/>
      <c r="O10" s="44"/>
    </row>
    <row r="11" spans="1:15" ht="21" customHeight="1">
      <c r="A11" s="83" t="s">
        <v>105</v>
      </c>
      <c r="B11" s="83" t="s">
        <v>106</v>
      </c>
      <c r="C11" s="44">
        <v>14102</v>
      </c>
      <c r="D11" s="44">
        <v>14102</v>
      </c>
      <c r="E11" s="44"/>
      <c r="F11" s="44">
        <v>14102</v>
      </c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21" customHeight="1">
      <c r="A12" s="84" t="s">
        <v>107</v>
      </c>
      <c r="B12" s="84" t="s">
        <v>108</v>
      </c>
      <c r="C12" s="44">
        <v>14102</v>
      </c>
      <c r="D12" s="44">
        <v>14102</v>
      </c>
      <c r="E12" s="44"/>
      <c r="F12" s="44">
        <v>14102</v>
      </c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21" customHeight="1">
      <c r="A13" s="29" t="s">
        <v>109</v>
      </c>
      <c r="B13" s="29" t="s">
        <v>110</v>
      </c>
      <c r="C13" s="44">
        <v>1254663.3500000001</v>
      </c>
      <c r="D13" s="44">
        <v>1254663.3500000001</v>
      </c>
      <c r="E13" s="44">
        <v>1254663.3500000001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21" customHeight="1">
      <c r="A14" s="83" t="s">
        <v>111</v>
      </c>
      <c r="B14" s="83" t="s">
        <v>112</v>
      </c>
      <c r="C14" s="44">
        <v>1254663.3500000001</v>
      </c>
      <c r="D14" s="44">
        <v>1254663.3500000001</v>
      </c>
      <c r="E14" s="44">
        <v>1254663.3500000001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ht="21" customHeight="1">
      <c r="A15" s="84" t="s">
        <v>113</v>
      </c>
      <c r="B15" s="84" t="s">
        <v>114</v>
      </c>
      <c r="C15" s="44">
        <v>1114663.3500000001</v>
      </c>
      <c r="D15" s="44">
        <v>1114663.3500000001</v>
      </c>
      <c r="E15" s="44">
        <v>1114663.3500000001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ht="21" customHeight="1">
      <c r="A16" s="84" t="s">
        <v>115</v>
      </c>
      <c r="B16" s="84" t="s">
        <v>116</v>
      </c>
      <c r="C16" s="44">
        <v>140000</v>
      </c>
      <c r="D16" s="44">
        <v>140000</v>
      </c>
      <c r="E16" s="44">
        <v>140000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ht="21" customHeight="1">
      <c r="A17" s="29" t="s">
        <v>117</v>
      </c>
      <c r="B17" s="29" t="s">
        <v>118</v>
      </c>
      <c r="C17" s="44">
        <v>1021389.55</v>
      </c>
      <c r="D17" s="44">
        <v>1021389.55</v>
      </c>
      <c r="E17" s="44">
        <v>1021389.55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ht="21" customHeight="1">
      <c r="A18" s="83" t="s">
        <v>119</v>
      </c>
      <c r="B18" s="83" t="s">
        <v>120</v>
      </c>
      <c r="C18" s="44">
        <v>1021389.55</v>
      </c>
      <c r="D18" s="44">
        <v>1021389.55</v>
      </c>
      <c r="E18" s="44">
        <v>1021389.55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ht="21" customHeight="1">
      <c r="A19" s="84" t="s">
        <v>121</v>
      </c>
      <c r="B19" s="84" t="s">
        <v>122</v>
      </c>
      <c r="C19" s="44">
        <v>645623.15</v>
      </c>
      <c r="D19" s="44">
        <v>645623.15</v>
      </c>
      <c r="E19" s="44">
        <v>645623.15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ht="21" customHeight="1">
      <c r="A20" s="84" t="s">
        <v>123</v>
      </c>
      <c r="B20" s="84" t="s">
        <v>124</v>
      </c>
      <c r="C20" s="44">
        <v>326072.3</v>
      </c>
      <c r="D20" s="44">
        <v>326072.3</v>
      </c>
      <c r="E20" s="44">
        <v>326072.3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ht="21" customHeight="1">
      <c r="A21" s="84" t="s">
        <v>125</v>
      </c>
      <c r="B21" s="84" t="s">
        <v>126</v>
      </c>
      <c r="C21" s="44">
        <v>49694.1</v>
      </c>
      <c r="D21" s="44">
        <v>49694.1</v>
      </c>
      <c r="E21" s="44">
        <v>49694.1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ht="21" customHeight="1">
      <c r="A22" s="29" t="s">
        <v>127</v>
      </c>
      <c r="B22" s="29" t="s">
        <v>128</v>
      </c>
      <c r="C22" s="44">
        <v>835997.52</v>
      </c>
      <c r="D22" s="44">
        <v>835997.52</v>
      </c>
      <c r="E22" s="44">
        <v>835997.52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ht="21" customHeight="1">
      <c r="A23" s="83" t="s">
        <v>129</v>
      </c>
      <c r="B23" s="83" t="s">
        <v>130</v>
      </c>
      <c r="C23" s="44">
        <v>835997.52</v>
      </c>
      <c r="D23" s="44">
        <v>835997.52</v>
      </c>
      <c r="E23" s="44">
        <v>835997.52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21" customHeight="1">
      <c r="A24" s="84" t="s">
        <v>131</v>
      </c>
      <c r="B24" s="84" t="s">
        <v>132</v>
      </c>
      <c r="C24" s="44">
        <v>835997.52</v>
      </c>
      <c r="D24" s="44">
        <v>835997.52</v>
      </c>
      <c r="E24" s="44">
        <v>835997.52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1" customHeight="1">
      <c r="A25" s="117" t="s">
        <v>55</v>
      </c>
      <c r="B25" s="118"/>
      <c r="C25" s="44">
        <v>12396951.98</v>
      </c>
      <c r="D25" s="44">
        <v>12396951.98</v>
      </c>
      <c r="E25" s="44">
        <v>11082660.42</v>
      </c>
      <c r="F25" s="44">
        <v>1314291.56</v>
      </c>
      <c r="G25" s="44"/>
      <c r="H25" s="44"/>
      <c r="I25" s="44"/>
      <c r="J25" s="44"/>
      <c r="K25" s="44"/>
      <c r="L25" s="44"/>
      <c r="M25" s="44"/>
      <c r="N25" s="44"/>
      <c r="O25" s="44"/>
    </row>
  </sheetData>
  <mergeCells count="12">
    <mergeCell ref="A25:B25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topLeftCell="A4" workbookViewId="0"/>
  </sheetViews>
  <sheetFormatPr defaultColWidth="8.53515625" defaultRowHeight="12.75" customHeight="1"/>
  <cols>
    <col min="1" max="4" width="35.53515625" customWidth="1"/>
  </cols>
  <sheetData>
    <row r="1" spans="1:4" ht="15" customHeight="1">
      <c r="A1" s="21"/>
      <c r="B1" s="23"/>
      <c r="C1" s="23"/>
      <c r="D1" s="23" t="s">
        <v>133</v>
      </c>
    </row>
    <row r="2" spans="1:4" ht="41.25" customHeight="1">
      <c r="A2" s="88" t="str">
        <f>"2026"&amp;"年部门财政拨款收支预算总表"</f>
        <v>2026年部门财政拨款收支预算总表</v>
      </c>
      <c r="B2" s="89"/>
      <c r="C2" s="89"/>
      <c r="D2" s="89"/>
    </row>
    <row r="3" spans="1:4" ht="17.25" customHeight="1">
      <c r="A3" s="90" t="str">
        <f>"单位名称："&amp;"寻甸回族彝族自治县先锋镇初级中学"</f>
        <v>单位名称：寻甸回族彝族自治县先锋镇初级中学</v>
      </c>
      <c r="B3" s="91"/>
      <c r="D3" s="23" t="s">
        <v>1</v>
      </c>
    </row>
    <row r="4" spans="1:4" ht="17.25" customHeight="1">
      <c r="A4" s="92" t="s">
        <v>2</v>
      </c>
      <c r="B4" s="93"/>
      <c r="C4" s="92" t="s">
        <v>3</v>
      </c>
      <c r="D4" s="93"/>
    </row>
    <row r="5" spans="1:4" ht="18.75" customHeight="1">
      <c r="A5" s="77" t="s">
        <v>4</v>
      </c>
      <c r="B5" s="77" t="s">
        <v>5</v>
      </c>
      <c r="C5" s="77" t="s">
        <v>6</v>
      </c>
      <c r="D5" s="77" t="s">
        <v>5</v>
      </c>
    </row>
    <row r="6" spans="1:4" ht="16.5" customHeight="1">
      <c r="A6" s="78" t="s">
        <v>134</v>
      </c>
      <c r="B6" s="44">
        <v>11092975.939999999</v>
      </c>
      <c r="C6" s="78" t="s">
        <v>135</v>
      </c>
      <c r="D6" s="57">
        <v>12396951.98</v>
      </c>
    </row>
    <row r="7" spans="1:4" ht="16.5" customHeight="1">
      <c r="A7" s="78" t="s">
        <v>136</v>
      </c>
      <c r="B7" s="44">
        <v>11092975.939999999</v>
      </c>
      <c r="C7" s="78" t="s">
        <v>137</v>
      </c>
      <c r="D7" s="57"/>
    </row>
    <row r="8" spans="1:4" ht="16.5" customHeight="1">
      <c r="A8" s="78" t="s">
        <v>138</v>
      </c>
      <c r="B8" s="44"/>
      <c r="C8" s="78" t="s">
        <v>139</v>
      </c>
      <c r="D8" s="57"/>
    </row>
    <row r="9" spans="1:4" ht="16.5" customHeight="1">
      <c r="A9" s="78" t="s">
        <v>140</v>
      </c>
      <c r="B9" s="44"/>
      <c r="C9" s="78" t="s">
        <v>141</v>
      </c>
      <c r="D9" s="57"/>
    </row>
    <row r="10" spans="1:4" ht="16.5" customHeight="1">
      <c r="A10" s="78" t="s">
        <v>142</v>
      </c>
      <c r="B10" s="44">
        <v>1303976.04</v>
      </c>
      <c r="C10" s="78" t="s">
        <v>143</v>
      </c>
      <c r="D10" s="57"/>
    </row>
    <row r="11" spans="1:4" ht="16.5" customHeight="1">
      <c r="A11" s="78" t="s">
        <v>136</v>
      </c>
      <c r="B11" s="44">
        <v>1303976.04</v>
      </c>
      <c r="C11" s="78" t="s">
        <v>144</v>
      </c>
      <c r="D11" s="57">
        <v>9284901.5600000005</v>
      </c>
    </row>
    <row r="12" spans="1:4" ht="16.5" customHeight="1">
      <c r="A12" s="73" t="s">
        <v>138</v>
      </c>
      <c r="B12" s="44"/>
      <c r="C12" s="37" t="s">
        <v>145</v>
      </c>
      <c r="D12" s="57"/>
    </row>
    <row r="13" spans="1:4" ht="16.5" customHeight="1">
      <c r="A13" s="73" t="s">
        <v>140</v>
      </c>
      <c r="B13" s="44"/>
      <c r="C13" s="37" t="s">
        <v>146</v>
      </c>
      <c r="D13" s="57"/>
    </row>
    <row r="14" spans="1:4" ht="16.5" customHeight="1">
      <c r="A14" s="79"/>
      <c r="B14" s="44"/>
      <c r="C14" s="37" t="s">
        <v>147</v>
      </c>
      <c r="D14" s="57">
        <v>1254663.3500000001</v>
      </c>
    </row>
    <row r="15" spans="1:4" ht="16.5" customHeight="1">
      <c r="A15" s="79"/>
      <c r="B15" s="44"/>
      <c r="C15" s="37" t="s">
        <v>148</v>
      </c>
      <c r="D15" s="57">
        <v>1021389.55</v>
      </c>
    </row>
    <row r="16" spans="1:4" ht="16.5" customHeight="1">
      <c r="A16" s="79"/>
      <c r="B16" s="44"/>
      <c r="C16" s="37" t="s">
        <v>149</v>
      </c>
      <c r="D16" s="57"/>
    </row>
    <row r="17" spans="1:4" ht="16.5" customHeight="1">
      <c r="A17" s="79"/>
      <c r="B17" s="44"/>
      <c r="C17" s="37" t="s">
        <v>150</v>
      </c>
      <c r="D17" s="57"/>
    </row>
    <row r="18" spans="1:4" ht="16.5" customHeight="1">
      <c r="A18" s="79"/>
      <c r="B18" s="44"/>
      <c r="C18" s="37" t="s">
        <v>151</v>
      </c>
      <c r="D18" s="57"/>
    </row>
    <row r="19" spans="1:4" ht="16.5" customHeight="1">
      <c r="A19" s="79"/>
      <c r="B19" s="44"/>
      <c r="C19" s="37" t="s">
        <v>152</v>
      </c>
      <c r="D19" s="57"/>
    </row>
    <row r="20" spans="1:4" ht="16.5" customHeight="1">
      <c r="A20" s="79"/>
      <c r="B20" s="44"/>
      <c r="C20" s="37" t="s">
        <v>153</v>
      </c>
      <c r="D20" s="57"/>
    </row>
    <row r="21" spans="1:4" ht="16.5" customHeight="1">
      <c r="A21" s="79"/>
      <c r="B21" s="44"/>
      <c r="C21" s="37" t="s">
        <v>154</v>
      </c>
      <c r="D21" s="57"/>
    </row>
    <row r="22" spans="1:4" ht="16.5" customHeight="1">
      <c r="A22" s="79"/>
      <c r="B22" s="44"/>
      <c r="C22" s="37" t="s">
        <v>155</v>
      </c>
      <c r="D22" s="57"/>
    </row>
    <row r="23" spans="1:4" ht="16.5" customHeight="1">
      <c r="A23" s="79"/>
      <c r="B23" s="44"/>
      <c r="C23" s="37" t="s">
        <v>156</v>
      </c>
      <c r="D23" s="57"/>
    </row>
    <row r="24" spans="1:4" ht="16.5" customHeight="1">
      <c r="A24" s="79"/>
      <c r="B24" s="44"/>
      <c r="C24" s="37" t="s">
        <v>157</v>
      </c>
      <c r="D24" s="57"/>
    </row>
    <row r="25" spans="1:4" ht="16.5" customHeight="1">
      <c r="A25" s="79"/>
      <c r="B25" s="44"/>
      <c r="C25" s="37" t="s">
        <v>158</v>
      </c>
      <c r="D25" s="57">
        <v>835997.52</v>
      </c>
    </row>
    <row r="26" spans="1:4" ht="16.5" customHeight="1">
      <c r="A26" s="79"/>
      <c r="B26" s="44"/>
      <c r="C26" s="37" t="s">
        <v>159</v>
      </c>
      <c r="D26" s="57"/>
    </row>
    <row r="27" spans="1:4" ht="16.5" customHeight="1">
      <c r="A27" s="79"/>
      <c r="B27" s="44"/>
      <c r="C27" s="37" t="s">
        <v>160</v>
      </c>
      <c r="D27" s="57"/>
    </row>
    <row r="28" spans="1:4" ht="16.5" customHeight="1">
      <c r="A28" s="79"/>
      <c r="B28" s="44"/>
      <c r="C28" s="37" t="s">
        <v>161</v>
      </c>
      <c r="D28" s="57"/>
    </row>
    <row r="29" spans="1:4" ht="16.5" customHeight="1">
      <c r="A29" s="79"/>
      <c r="B29" s="44"/>
      <c r="C29" s="37" t="s">
        <v>162</v>
      </c>
      <c r="D29" s="57"/>
    </row>
    <row r="30" spans="1:4" ht="16.5" customHeight="1">
      <c r="A30" s="79"/>
      <c r="B30" s="44"/>
      <c r="C30" s="37" t="s">
        <v>163</v>
      </c>
      <c r="D30" s="57"/>
    </row>
    <row r="31" spans="1:4" ht="16.5" customHeight="1">
      <c r="A31" s="79"/>
      <c r="B31" s="44"/>
      <c r="C31" s="73" t="s">
        <v>164</v>
      </c>
      <c r="D31" s="57"/>
    </row>
    <row r="32" spans="1:4" ht="16.5" customHeight="1">
      <c r="A32" s="79"/>
      <c r="B32" s="44"/>
      <c r="C32" s="73" t="s">
        <v>165</v>
      </c>
      <c r="D32" s="57"/>
    </row>
    <row r="33" spans="1:4" ht="16.5" customHeight="1">
      <c r="A33" s="79"/>
      <c r="B33" s="44"/>
      <c r="C33" s="16" t="s">
        <v>166</v>
      </c>
      <c r="D33" s="57"/>
    </row>
    <row r="34" spans="1:4" ht="15" customHeight="1">
      <c r="A34" s="80" t="s">
        <v>50</v>
      </c>
      <c r="B34" s="81">
        <v>12396951.98</v>
      </c>
      <c r="C34" s="80" t="s">
        <v>51</v>
      </c>
      <c r="D34" s="81">
        <v>12396951.98</v>
      </c>
    </row>
  </sheetData>
  <mergeCells count="4">
    <mergeCell ref="A2:D2"/>
    <mergeCell ref="A3:B3"/>
    <mergeCell ref="A4:B4"/>
    <mergeCell ref="C4:D4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25"/>
  <sheetViews>
    <sheetView showZeros="0" workbookViewId="0">
      <selection activeCell="C24" sqref="C24"/>
    </sheetView>
  </sheetViews>
  <sheetFormatPr defaultColWidth="9.15234375" defaultRowHeight="14.25" customHeight="1"/>
  <cols>
    <col min="1" max="1" width="20.15234375" customWidth="1"/>
    <col min="2" max="2" width="44" customWidth="1"/>
    <col min="3" max="7" width="24.15234375" customWidth="1"/>
  </cols>
  <sheetData>
    <row r="1" spans="1:7" ht="14.25" customHeight="1">
      <c r="D1" s="69"/>
      <c r="F1" s="39"/>
      <c r="G1" s="70" t="s">
        <v>167</v>
      </c>
    </row>
    <row r="2" spans="1:7" ht="41.25" customHeight="1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3" t="str">
        <f>"单位名称："&amp;"寻甸回族彝族自治县先锋镇初级中学"</f>
        <v>单位名称：寻甸回族彝族自治县先锋镇初级中学</v>
      </c>
      <c r="F3" s="64"/>
      <c r="G3" s="70" t="s">
        <v>1</v>
      </c>
    </row>
    <row r="4" spans="1:7" ht="20.25" customHeight="1">
      <c r="A4" s="125" t="s">
        <v>168</v>
      </c>
      <c r="B4" s="126"/>
      <c r="C4" s="132" t="s">
        <v>55</v>
      </c>
      <c r="D4" s="127" t="s">
        <v>75</v>
      </c>
      <c r="E4" s="128"/>
      <c r="F4" s="129"/>
      <c r="G4" s="134" t="s">
        <v>76</v>
      </c>
    </row>
    <row r="5" spans="1:7" ht="20.25" customHeight="1">
      <c r="A5" s="75" t="s">
        <v>72</v>
      </c>
      <c r="B5" s="75" t="s">
        <v>73</v>
      </c>
      <c r="C5" s="133"/>
      <c r="D5" s="66" t="s">
        <v>57</v>
      </c>
      <c r="E5" s="66" t="s">
        <v>169</v>
      </c>
      <c r="F5" s="66" t="s">
        <v>170</v>
      </c>
      <c r="G5" s="135"/>
    </row>
    <row r="6" spans="1:7" ht="15" customHeight="1">
      <c r="A6" s="32" t="s">
        <v>82</v>
      </c>
      <c r="B6" s="32" t="s">
        <v>83</v>
      </c>
      <c r="C6" s="32" t="s">
        <v>84</v>
      </c>
      <c r="D6" s="32" t="s">
        <v>85</v>
      </c>
      <c r="E6" s="32" t="s">
        <v>86</v>
      </c>
      <c r="F6" s="32" t="s">
        <v>87</v>
      </c>
      <c r="G6" s="32" t="s">
        <v>88</v>
      </c>
    </row>
    <row r="7" spans="1:7" ht="18" customHeight="1">
      <c r="A7" s="16" t="s">
        <v>97</v>
      </c>
      <c r="B7" s="16" t="s">
        <v>98</v>
      </c>
      <c r="C7" s="44">
        <v>9284901.5600000005</v>
      </c>
      <c r="D7" s="44">
        <v>7970610</v>
      </c>
      <c r="E7" s="44">
        <v>7842250</v>
      </c>
      <c r="F7" s="44">
        <v>128360</v>
      </c>
      <c r="G7" s="44">
        <v>1314291.56</v>
      </c>
    </row>
    <row r="8" spans="1:7" ht="18" customHeight="1">
      <c r="A8" s="68" t="s">
        <v>99</v>
      </c>
      <c r="B8" s="68" t="s">
        <v>100</v>
      </c>
      <c r="C8" s="44">
        <v>9270799.5600000005</v>
      </c>
      <c r="D8" s="44">
        <v>7970610</v>
      </c>
      <c r="E8" s="44">
        <v>7842250</v>
      </c>
      <c r="F8" s="44">
        <v>128360</v>
      </c>
      <c r="G8" s="44">
        <v>1300189.56</v>
      </c>
    </row>
    <row r="9" spans="1:7" ht="18" customHeight="1">
      <c r="A9" s="76" t="s">
        <v>101</v>
      </c>
      <c r="B9" s="76" t="s">
        <v>102</v>
      </c>
      <c r="C9" s="44">
        <v>9224555.5600000005</v>
      </c>
      <c r="D9" s="44">
        <v>7970610</v>
      </c>
      <c r="E9" s="44">
        <v>7842250</v>
      </c>
      <c r="F9" s="44">
        <v>128360</v>
      </c>
      <c r="G9" s="44">
        <v>1253945.56</v>
      </c>
    </row>
    <row r="10" spans="1:7" ht="18" customHeight="1">
      <c r="A10" s="76" t="s">
        <v>103</v>
      </c>
      <c r="B10" s="76" t="s">
        <v>104</v>
      </c>
      <c r="C10" s="44">
        <v>46244</v>
      </c>
      <c r="D10" s="44"/>
      <c r="E10" s="44"/>
      <c r="F10" s="44"/>
      <c r="G10" s="44">
        <v>46244</v>
      </c>
    </row>
    <row r="11" spans="1:7" ht="18" customHeight="1">
      <c r="A11" s="68" t="s">
        <v>105</v>
      </c>
      <c r="B11" s="68" t="s">
        <v>106</v>
      </c>
      <c r="C11" s="44">
        <v>14102</v>
      </c>
      <c r="D11" s="44"/>
      <c r="E11" s="44"/>
      <c r="F11" s="44"/>
      <c r="G11" s="44">
        <v>14102</v>
      </c>
    </row>
    <row r="12" spans="1:7" ht="18" customHeight="1">
      <c r="A12" s="76" t="s">
        <v>107</v>
      </c>
      <c r="B12" s="76" t="s">
        <v>108</v>
      </c>
      <c r="C12" s="44">
        <v>14102</v>
      </c>
      <c r="D12" s="44"/>
      <c r="E12" s="44"/>
      <c r="F12" s="44"/>
      <c r="G12" s="44">
        <v>14102</v>
      </c>
    </row>
    <row r="13" spans="1:7" ht="18" customHeight="1">
      <c r="A13" s="16" t="s">
        <v>109</v>
      </c>
      <c r="B13" s="16" t="s">
        <v>110</v>
      </c>
      <c r="C13" s="44">
        <v>1254663.3500000001</v>
      </c>
      <c r="D13" s="44">
        <v>1254663.3500000001</v>
      </c>
      <c r="E13" s="44">
        <v>1254663.3500000001</v>
      </c>
      <c r="F13" s="44"/>
      <c r="G13" s="44"/>
    </row>
    <row r="14" spans="1:7" ht="18" customHeight="1">
      <c r="A14" s="68" t="s">
        <v>111</v>
      </c>
      <c r="B14" s="68" t="s">
        <v>112</v>
      </c>
      <c r="C14" s="44">
        <v>1254663.3500000001</v>
      </c>
      <c r="D14" s="44">
        <v>1254663.3500000001</v>
      </c>
      <c r="E14" s="44">
        <v>1254663.3500000001</v>
      </c>
      <c r="F14" s="44"/>
      <c r="G14" s="44"/>
    </row>
    <row r="15" spans="1:7" ht="18" customHeight="1">
      <c r="A15" s="76" t="s">
        <v>113</v>
      </c>
      <c r="B15" s="76" t="s">
        <v>114</v>
      </c>
      <c r="C15" s="44">
        <v>1114663.3500000001</v>
      </c>
      <c r="D15" s="44">
        <v>1114663.3500000001</v>
      </c>
      <c r="E15" s="44">
        <v>1114663.3500000001</v>
      </c>
      <c r="F15" s="44"/>
      <c r="G15" s="44"/>
    </row>
    <row r="16" spans="1:7" ht="18" customHeight="1">
      <c r="A16" s="76" t="s">
        <v>115</v>
      </c>
      <c r="B16" s="76" t="s">
        <v>116</v>
      </c>
      <c r="C16" s="44">
        <v>140000</v>
      </c>
      <c r="D16" s="44">
        <v>140000</v>
      </c>
      <c r="E16" s="44">
        <v>140000</v>
      </c>
      <c r="F16" s="44"/>
      <c r="G16" s="44"/>
    </row>
    <row r="17" spans="1:7" ht="18" customHeight="1">
      <c r="A17" s="16" t="s">
        <v>117</v>
      </c>
      <c r="B17" s="16" t="s">
        <v>118</v>
      </c>
      <c r="C17" s="44">
        <v>1021389.55</v>
      </c>
      <c r="D17" s="44">
        <v>1021389.55</v>
      </c>
      <c r="E17" s="44">
        <v>1021389.55</v>
      </c>
      <c r="F17" s="44"/>
      <c r="G17" s="44"/>
    </row>
    <row r="18" spans="1:7" ht="18" customHeight="1">
      <c r="A18" s="68" t="s">
        <v>119</v>
      </c>
      <c r="B18" s="68" t="s">
        <v>120</v>
      </c>
      <c r="C18" s="44">
        <v>1021389.55</v>
      </c>
      <c r="D18" s="44">
        <v>1021389.55</v>
      </c>
      <c r="E18" s="44">
        <v>1021389.55</v>
      </c>
      <c r="F18" s="44"/>
      <c r="G18" s="44"/>
    </row>
    <row r="19" spans="1:7" ht="18" customHeight="1">
      <c r="A19" s="76" t="s">
        <v>121</v>
      </c>
      <c r="B19" s="76" t="s">
        <v>122</v>
      </c>
      <c r="C19" s="44">
        <v>645623.15</v>
      </c>
      <c r="D19" s="44">
        <v>645623.15</v>
      </c>
      <c r="E19" s="44">
        <v>645623.15</v>
      </c>
      <c r="F19" s="44"/>
      <c r="G19" s="44"/>
    </row>
    <row r="20" spans="1:7" ht="18" customHeight="1">
      <c r="A20" s="76" t="s">
        <v>123</v>
      </c>
      <c r="B20" s="76" t="s">
        <v>124</v>
      </c>
      <c r="C20" s="44">
        <v>326072.3</v>
      </c>
      <c r="D20" s="44">
        <v>326072.3</v>
      </c>
      <c r="E20" s="44">
        <v>326072.3</v>
      </c>
      <c r="F20" s="44"/>
      <c r="G20" s="44"/>
    </row>
    <row r="21" spans="1:7" ht="18" customHeight="1">
      <c r="A21" s="76" t="s">
        <v>125</v>
      </c>
      <c r="B21" s="76" t="s">
        <v>126</v>
      </c>
      <c r="C21" s="44">
        <v>49694.1</v>
      </c>
      <c r="D21" s="44">
        <v>49694.1</v>
      </c>
      <c r="E21" s="44">
        <v>49694.1</v>
      </c>
      <c r="F21" s="44"/>
      <c r="G21" s="44"/>
    </row>
    <row r="22" spans="1:7" ht="18" customHeight="1">
      <c r="A22" s="16" t="s">
        <v>127</v>
      </c>
      <c r="B22" s="16" t="s">
        <v>128</v>
      </c>
      <c r="C22" s="44">
        <v>835997.52</v>
      </c>
      <c r="D22" s="44">
        <v>835997.52</v>
      </c>
      <c r="E22" s="44">
        <v>835997.52</v>
      </c>
      <c r="F22" s="44"/>
      <c r="G22" s="44"/>
    </row>
    <row r="23" spans="1:7" ht="18" customHeight="1">
      <c r="A23" s="68" t="s">
        <v>129</v>
      </c>
      <c r="B23" s="68" t="s">
        <v>130</v>
      </c>
      <c r="C23" s="44">
        <v>835997.52</v>
      </c>
      <c r="D23" s="44">
        <v>835997.52</v>
      </c>
      <c r="E23" s="44">
        <v>835997.52</v>
      </c>
      <c r="F23" s="44"/>
      <c r="G23" s="44"/>
    </row>
    <row r="24" spans="1:7" ht="18" customHeight="1">
      <c r="A24" s="76" t="s">
        <v>131</v>
      </c>
      <c r="B24" s="76" t="s">
        <v>132</v>
      </c>
      <c r="C24" s="44">
        <v>835997.52</v>
      </c>
      <c r="D24" s="44">
        <v>835997.52</v>
      </c>
      <c r="E24" s="44">
        <v>835997.52</v>
      </c>
      <c r="F24" s="44"/>
      <c r="G24" s="44"/>
    </row>
    <row r="25" spans="1:7" ht="18" customHeight="1">
      <c r="A25" s="130" t="s">
        <v>171</v>
      </c>
      <c r="B25" s="131" t="s">
        <v>171</v>
      </c>
      <c r="C25" s="44">
        <v>12396951.98</v>
      </c>
      <c r="D25" s="44">
        <v>11082660.42</v>
      </c>
      <c r="E25" s="44">
        <v>10954300.42</v>
      </c>
      <c r="F25" s="44">
        <v>128360</v>
      </c>
      <c r="G25" s="44">
        <v>1314291.56</v>
      </c>
    </row>
  </sheetData>
  <mergeCells count="6">
    <mergeCell ref="A2:G2"/>
    <mergeCell ref="A4:B4"/>
    <mergeCell ref="D4:F4"/>
    <mergeCell ref="A25:B25"/>
    <mergeCell ref="C4:C5"/>
    <mergeCell ref="G4:G5"/>
  </mergeCells>
  <phoneticPr fontId="1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8"/>
  <sheetViews>
    <sheetView showZeros="0" workbookViewId="0">
      <selection activeCell="C16" sqref="C16"/>
    </sheetView>
  </sheetViews>
  <sheetFormatPr defaultColWidth="10.3828125" defaultRowHeight="14.25" customHeight="1"/>
  <cols>
    <col min="1" max="6" width="28.15234375" customWidth="1"/>
  </cols>
  <sheetData>
    <row r="1" spans="1:6" ht="14.25" customHeight="1">
      <c r="A1" s="22"/>
      <c r="B1" s="22"/>
      <c r="C1" s="22"/>
      <c r="D1" s="22"/>
      <c r="E1" s="21"/>
      <c r="F1" s="74" t="s">
        <v>172</v>
      </c>
    </row>
    <row r="2" spans="1:6" ht="41.25" customHeight="1">
      <c r="A2" s="136" t="str">
        <f>"2026"&amp;"年一般公共预算“三公”经费支出预算表"</f>
        <v>2026年一般公共预算“三公”经费支出预算表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"单位名称："&amp;"寻甸回族彝族自治县先锋镇初级中学"</f>
        <v>单位名称：寻甸回族彝族自治县先锋镇初级中学</v>
      </c>
      <c r="B3" s="140"/>
      <c r="D3" s="22"/>
      <c r="E3" s="21"/>
      <c r="F3" s="34" t="s">
        <v>1</v>
      </c>
    </row>
    <row r="4" spans="1:6" ht="27" customHeight="1">
      <c r="A4" s="141" t="s">
        <v>173</v>
      </c>
      <c r="B4" s="141" t="s">
        <v>174</v>
      </c>
      <c r="C4" s="101" t="s">
        <v>175</v>
      </c>
      <c r="D4" s="141"/>
      <c r="E4" s="142"/>
      <c r="F4" s="141" t="s">
        <v>176</v>
      </c>
    </row>
    <row r="5" spans="1:6" ht="28.5" customHeight="1">
      <c r="A5" s="144"/>
      <c r="B5" s="145"/>
      <c r="C5" s="24" t="s">
        <v>57</v>
      </c>
      <c r="D5" s="24" t="s">
        <v>177</v>
      </c>
      <c r="E5" s="24" t="s">
        <v>178</v>
      </c>
      <c r="F5" s="146"/>
    </row>
    <row r="6" spans="1:6" ht="17.25" customHeight="1">
      <c r="A6" s="28" t="s">
        <v>82</v>
      </c>
      <c r="B6" s="28" t="s">
        <v>83</v>
      </c>
      <c r="C6" s="28" t="s">
        <v>84</v>
      </c>
      <c r="D6" s="28" t="s">
        <v>85</v>
      </c>
      <c r="E6" s="28" t="s">
        <v>86</v>
      </c>
      <c r="F6" s="28" t="s">
        <v>87</v>
      </c>
    </row>
    <row r="7" spans="1:6" ht="17.25" customHeight="1">
      <c r="A7" s="44"/>
      <c r="B7" s="44"/>
      <c r="C7" s="44"/>
      <c r="D7" s="44"/>
      <c r="E7" s="44"/>
      <c r="F7" s="44"/>
    </row>
    <row r="8" spans="1:6" ht="14.25" customHeight="1">
      <c r="A8" s="143" t="s">
        <v>179</v>
      </c>
      <c r="B8" s="143"/>
      <c r="C8" s="143"/>
      <c r="D8" s="143"/>
      <c r="E8" s="143"/>
      <c r="F8" s="143"/>
    </row>
  </sheetData>
  <mergeCells count="7">
    <mergeCell ref="A2:F2"/>
    <mergeCell ref="A3:B3"/>
    <mergeCell ref="C4:E4"/>
    <mergeCell ref="A8:F8"/>
    <mergeCell ref="A4:A5"/>
    <mergeCell ref="B4:B5"/>
    <mergeCell ref="F4:F5"/>
  </mergeCells>
  <phoneticPr fontId="1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27"/>
  <sheetViews>
    <sheetView showZeros="0" topLeftCell="A2" workbookViewId="0"/>
  </sheetViews>
  <sheetFormatPr defaultColWidth="9.15234375" defaultRowHeight="14.25" customHeight="1"/>
  <cols>
    <col min="1" max="2" width="32.84375" customWidth="1"/>
    <col min="3" max="3" width="20.69140625" customWidth="1"/>
    <col min="4" max="4" width="31.3046875" customWidth="1"/>
    <col min="5" max="5" width="10.15234375" customWidth="1"/>
    <col min="6" max="6" width="17.53515625" customWidth="1"/>
    <col min="7" max="7" width="10.3046875" customWidth="1"/>
    <col min="8" max="8" width="23" customWidth="1"/>
    <col min="9" max="24" width="18.69140625" customWidth="1"/>
  </cols>
  <sheetData>
    <row r="1" spans="1:24" ht="13.5" customHeight="1">
      <c r="B1" s="69"/>
      <c r="C1" s="71"/>
      <c r="E1" s="72"/>
      <c r="F1" s="72"/>
      <c r="G1" s="72"/>
      <c r="H1" s="72"/>
      <c r="I1" s="46"/>
      <c r="J1" s="46"/>
      <c r="K1" s="46"/>
      <c r="L1" s="46"/>
      <c r="M1" s="46"/>
      <c r="N1" s="46"/>
      <c r="R1" s="46"/>
      <c r="V1" s="71"/>
      <c r="X1" s="2" t="s">
        <v>180</v>
      </c>
    </row>
    <row r="2" spans="1:24" ht="45.75" customHeight="1">
      <c r="A2" s="147" t="str">
        <f>"2026"&amp;"年部门基本支出预算表"</f>
        <v>2026年部门基本支出预算表</v>
      </c>
      <c r="B2" s="148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  <c r="P2" s="148"/>
      <c r="Q2" s="148"/>
      <c r="R2" s="147"/>
      <c r="S2" s="147"/>
      <c r="T2" s="147"/>
      <c r="U2" s="147"/>
      <c r="V2" s="147"/>
      <c r="W2" s="147"/>
      <c r="X2" s="147"/>
    </row>
    <row r="3" spans="1:24" ht="18.75" customHeight="1">
      <c r="A3" s="149" t="str">
        <f>"单位名称："&amp;"寻甸回族彝族自治县先锋镇初级中学"</f>
        <v>单位名称：寻甸回族彝族自治县先锋镇初级中学</v>
      </c>
      <c r="B3" s="150"/>
      <c r="C3" s="151"/>
      <c r="D3" s="151"/>
      <c r="E3" s="151"/>
      <c r="F3" s="151"/>
      <c r="G3" s="151"/>
      <c r="H3" s="151"/>
      <c r="I3" s="47"/>
      <c r="J3" s="47"/>
      <c r="K3" s="47"/>
      <c r="L3" s="47"/>
      <c r="M3" s="47"/>
      <c r="N3" s="47"/>
      <c r="O3" s="4"/>
      <c r="P3" s="4"/>
      <c r="Q3" s="4"/>
      <c r="R3" s="47"/>
      <c r="V3" s="71"/>
      <c r="X3" s="2" t="s">
        <v>1</v>
      </c>
    </row>
    <row r="4" spans="1:24" ht="18" customHeight="1">
      <c r="A4" s="161" t="s">
        <v>181</v>
      </c>
      <c r="B4" s="161" t="s">
        <v>182</v>
      </c>
      <c r="C4" s="161" t="s">
        <v>183</v>
      </c>
      <c r="D4" s="161" t="s">
        <v>184</v>
      </c>
      <c r="E4" s="161" t="s">
        <v>185</v>
      </c>
      <c r="F4" s="161" t="s">
        <v>186</v>
      </c>
      <c r="G4" s="161" t="s">
        <v>187</v>
      </c>
      <c r="H4" s="161" t="s">
        <v>188</v>
      </c>
      <c r="I4" s="127" t="s">
        <v>189</v>
      </c>
      <c r="J4" s="152" t="s">
        <v>189</v>
      </c>
      <c r="K4" s="152"/>
      <c r="L4" s="152"/>
      <c r="M4" s="152"/>
      <c r="N4" s="152"/>
      <c r="O4" s="128"/>
      <c r="P4" s="128"/>
      <c r="Q4" s="128"/>
      <c r="R4" s="153" t="s">
        <v>61</v>
      </c>
      <c r="S4" s="152" t="s">
        <v>62</v>
      </c>
      <c r="T4" s="152"/>
      <c r="U4" s="152"/>
      <c r="V4" s="152"/>
      <c r="W4" s="152"/>
      <c r="X4" s="154"/>
    </row>
    <row r="5" spans="1:24" ht="18" customHeight="1">
      <c r="A5" s="162"/>
      <c r="B5" s="163"/>
      <c r="C5" s="165"/>
      <c r="D5" s="162"/>
      <c r="E5" s="162"/>
      <c r="F5" s="162"/>
      <c r="G5" s="162"/>
      <c r="H5" s="162"/>
      <c r="I5" s="132" t="s">
        <v>190</v>
      </c>
      <c r="J5" s="127" t="s">
        <v>58</v>
      </c>
      <c r="K5" s="152"/>
      <c r="L5" s="152"/>
      <c r="M5" s="152"/>
      <c r="N5" s="154"/>
      <c r="O5" s="155" t="s">
        <v>191</v>
      </c>
      <c r="P5" s="128"/>
      <c r="Q5" s="129"/>
      <c r="R5" s="161" t="s">
        <v>61</v>
      </c>
      <c r="S5" s="127" t="s">
        <v>62</v>
      </c>
      <c r="T5" s="153" t="s">
        <v>64</v>
      </c>
      <c r="U5" s="152" t="s">
        <v>62</v>
      </c>
      <c r="V5" s="153" t="s">
        <v>66</v>
      </c>
      <c r="W5" s="153" t="s">
        <v>67</v>
      </c>
      <c r="X5" s="156" t="s">
        <v>68</v>
      </c>
    </row>
    <row r="6" spans="1:24" ht="19.5" customHeight="1">
      <c r="A6" s="163"/>
      <c r="B6" s="163"/>
      <c r="C6" s="163"/>
      <c r="D6" s="163"/>
      <c r="E6" s="163"/>
      <c r="F6" s="163"/>
      <c r="G6" s="163"/>
      <c r="H6" s="163"/>
      <c r="I6" s="163"/>
      <c r="J6" s="166" t="s">
        <v>192</v>
      </c>
      <c r="K6" s="161" t="s">
        <v>193</v>
      </c>
      <c r="L6" s="161" t="s">
        <v>194</v>
      </c>
      <c r="M6" s="161" t="s">
        <v>195</v>
      </c>
      <c r="N6" s="161" t="s">
        <v>196</v>
      </c>
      <c r="O6" s="161" t="s">
        <v>58</v>
      </c>
      <c r="P6" s="161" t="s">
        <v>59</v>
      </c>
      <c r="Q6" s="161" t="s">
        <v>60</v>
      </c>
      <c r="R6" s="163"/>
      <c r="S6" s="161" t="s">
        <v>57</v>
      </c>
      <c r="T6" s="161" t="s">
        <v>64</v>
      </c>
      <c r="U6" s="161" t="s">
        <v>197</v>
      </c>
      <c r="V6" s="161" t="s">
        <v>66</v>
      </c>
      <c r="W6" s="161" t="s">
        <v>67</v>
      </c>
      <c r="X6" s="161" t="s">
        <v>68</v>
      </c>
    </row>
    <row r="7" spans="1:24" ht="37.5" customHeight="1">
      <c r="A7" s="164"/>
      <c r="B7" s="133"/>
      <c r="C7" s="164"/>
      <c r="D7" s="164"/>
      <c r="E7" s="164"/>
      <c r="F7" s="164"/>
      <c r="G7" s="164"/>
      <c r="H7" s="164"/>
      <c r="I7" s="164"/>
      <c r="J7" s="167" t="s">
        <v>57</v>
      </c>
      <c r="K7" s="168" t="s">
        <v>198</v>
      </c>
      <c r="L7" s="168" t="s">
        <v>194</v>
      </c>
      <c r="M7" s="168" t="s">
        <v>195</v>
      </c>
      <c r="N7" s="168" t="s">
        <v>196</v>
      </c>
      <c r="O7" s="168" t="s">
        <v>194</v>
      </c>
      <c r="P7" s="168" t="s">
        <v>195</v>
      </c>
      <c r="Q7" s="168" t="s">
        <v>196</v>
      </c>
      <c r="R7" s="168" t="s">
        <v>61</v>
      </c>
      <c r="S7" s="168" t="s">
        <v>57</v>
      </c>
      <c r="T7" s="168" t="s">
        <v>64</v>
      </c>
      <c r="U7" s="168" t="s">
        <v>197</v>
      </c>
      <c r="V7" s="168" t="s">
        <v>66</v>
      </c>
      <c r="W7" s="168" t="s">
        <v>67</v>
      </c>
      <c r="X7" s="168" t="s">
        <v>68</v>
      </c>
    </row>
    <row r="8" spans="1:24" ht="14.2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</row>
    <row r="9" spans="1:24" ht="20.25" customHeight="1">
      <c r="A9" s="73" t="s">
        <v>199</v>
      </c>
      <c r="B9" s="73" t="s">
        <v>70</v>
      </c>
      <c r="C9" s="73" t="s">
        <v>200</v>
      </c>
      <c r="D9" s="73" t="s">
        <v>201</v>
      </c>
      <c r="E9" s="73" t="s">
        <v>101</v>
      </c>
      <c r="F9" s="73" t="s">
        <v>102</v>
      </c>
      <c r="G9" s="73" t="s">
        <v>202</v>
      </c>
      <c r="H9" s="73" t="s">
        <v>203</v>
      </c>
      <c r="I9" s="44">
        <v>954000</v>
      </c>
      <c r="J9" s="44">
        <v>954000</v>
      </c>
      <c r="K9" s="44"/>
      <c r="L9" s="44"/>
      <c r="M9" s="57">
        <v>954000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ht="20.25" customHeight="1">
      <c r="A10" s="73" t="s">
        <v>199</v>
      </c>
      <c r="B10" s="73" t="s">
        <v>70</v>
      </c>
      <c r="C10" s="73" t="s">
        <v>204</v>
      </c>
      <c r="D10" s="73" t="s">
        <v>205</v>
      </c>
      <c r="E10" s="73" t="s">
        <v>101</v>
      </c>
      <c r="F10" s="73" t="s">
        <v>102</v>
      </c>
      <c r="G10" s="73" t="s">
        <v>202</v>
      </c>
      <c r="H10" s="73" t="s">
        <v>203</v>
      </c>
      <c r="I10" s="44">
        <v>17852</v>
      </c>
      <c r="J10" s="44">
        <v>17852</v>
      </c>
      <c r="K10" s="14"/>
      <c r="L10" s="14"/>
      <c r="M10" s="57">
        <v>17852</v>
      </c>
      <c r="N10" s="1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 ht="20.25" customHeight="1">
      <c r="A11" s="73" t="s">
        <v>199</v>
      </c>
      <c r="B11" s="73" t="s">
        <v>70</v>
      </c>
      <c r="C11" s="73" t="s">
        <v>206</v>
      </c>
      <c r="D11" s="73" t="s">
        <v>207</v>
      </c>
      <c r="E11" s="73" t="s">
        <v>113</v>
      </c>
      <c r="F11" s="73" t="s">
        <v>114</v>
      </c>
      <c r="G11" s="73" t="s">
        <v>208</v>
      </c>
      <c r="H11" s="73" t="s">
        <v>209</v>
      </c>
      <c r="I11" s="44">
        <v>1114663.3500000001</v>
      </c>
      <c r="J11" s="44">
        <v>1114663.3500000001</v>
      </c>
      <c r="K11" s="14"/>
      <c r="L11" s="14"/>
      <c r="M11" s="57">
        <v>1114663.3500000001</v>
      </c>
      <c r="N11" s="14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4" ht="20.25" customHeight="1">
      <c r="A12" s="73" t="s">
        <v>199</v>
      </c>
      <c r="B12" s="73" t="s">
        <v>70</v>
      </c>
      <c r="C12" s="73" t="s">
        <v>206</v>
      </c>
      <c r="D12" s="73" t="s">
        <v>207</v>
      </c>
      <c r="E12" s="73" t="s">
        <v>115</v>
      </c>
      <c r="F12" s="73" t="s">
        <v>116</v>
      </c>
      <c r="G12" s="73" t="s">
        <v>210</v>
      </c>
      <c r="H12" s="73" t="s">
        <v>211</v>
      </c>
      <c r="I12" s="44">
        <v>140000</v>
      </c>
      <c r="J12" s="44">
        <v>140000</v>
      </c>
      <c r="K12" s="14"/>
      <c r="L12" s="14"/>
      <c r="M12" s="57">
        <v>140000</v>
      </c>
      <c r="N12" s="14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4" ht="20.25" customHeight="1">
      <c r="A13" s="73" t="s">
        <v>199</v>
      </c>
      <c r="B13" s="73" t="s">
        <v>70</v>
      </c>
      <c r="C13" s="73" t="s">
        <v>206</v>
      </c>
      <c r="D13" s="73" t="s">
        <v>207</v>
      </c>
      <c r="E13" s="73" t="s">
        <v>121</v>
      </c>
      <c r="F13" s="73" t="s">
        <v>122</v>
      </c>
      <c r="G13" s="73" t="s">
        <v>212</v>
      </c>
      <c r="H13" s="73" t="s">
        <v>213</v>
      </c>
      <c r="I13" s="44">
        <v>645623.15</v>
      </c>
      <c r="J13" s="44">
        <v>645623.15</v>
      </c>
      <c r="K13" s="14"/>
      <c r="L13" s="14"/>
      <c r="M13" s="57">
        <v>645623.15</v>
      </c>
      <c r="N13" s="1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 ht="20.25" customHeight="1">
      <c r="A14" s="73" t="s">
        <v>199</v>
      </c>
      <c r="B14" s="73" t="s">
        <v>70</v>
      </c>
      <c r="C14" s="73" t="s">
        <v>206</v>
      </c>
      <c r="D14" s="73" t="s">
        <v>207</v>
      </c>
      <c r="E14" s="73" t="s">
        <v>123</v>
      </c>
      <c r="F14" s="73" t="s">
        <v>124</v>
      </c>
      <c r="G14" s="73" t="s">
        <v>214</v>
      </c>
      <c r="H14" s="73" t="s">
        <v>215</v>
      </c>
      <c r="I14" s="44">
        <v>326072.3</v>
      </c>
      <c r="J14" s="44">
        <v>326072.3</v>
      </c>
      <c r="K14" s="14"/>
      <c r="L14" s="14"/>
      <c r="M14" s="57">
        <v>326072.3</v>
      </c>
      <c r="N14" s="1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 ht="20.25" customHeight="1">
      <c r="A15" s="73" t="s">
        <v>199</v>
      </c>
      <c r="B15" s="73" t="s">
        <v>70</v>
      </c>
      <c r="C15" s="73" t="s">
        <v>206</v>
      </c>
      <c r="D15" s="73" t="s">
        <v>207</v>
      </c>
      <c r="E15" s="73" t="s">
        <v>101</v>
      </c>
      <c r="F15" s="73" t="s">
        <v>102</v>
      </c>
      <c r="G15" s="73" t="s">
        <v>216</v>
      </c>
      <c r="H15" s="73" t="s">
        <v>217</v>
      </c>
      <c r="I15" s="44">
        <v>20352</v>
      </c>
      <c r="J15" s="44">
        <v>20352</v>
      </c>
      <c r="K15" s="14"/>
      <c r="L15" s="14"/>
      <c r="M15" s="57">
        <v>20352</v>
      </c>
      <c r="N15" s="1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ht="20.25" customHeight="1">
      <c r="A16" s="73" t="s">
        <v>199</v>
      </c>
      <c r="B16" s="73" t="s">
        <v>70</v>
      </c>
      <c r="C16" s="73" t="s">
        <v>206</v>
      </c>
      <c r="D16" s="73" t="s">
        <v>207</v>
      </c>
      <c r="E16" s="73" t="s">
        <v>125</v>
      </c>
      <c r="F16" s="73" t="s">
        <v>126</v>
      </c>
      <c r="G16" s="73" t="s">
        <v>216</v>
      </c>
      <c r="H16" s="73" t="s">
        <v>217</v>
      </c>
      <c r="I16" s="44">
        <v>21827.52</v>
      </c>
      <c r="J16" s="44">
        <v>21827.52</v>
      </c>
      <c r="K16" s="14"/>
      <c r="L16" s="14"/>
      <c r="M16" s="57">
        <v>21827.52</v>
      </c>
      <c r="N16" s="1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 ht="20.25" customHeight="1">
      <c r="A17" s="73" t="s">
        <v>199</v>
      </c>
      <c r="B17" s="73" t="s">
        <v>70</v>
      </c>
      <c r="C17" s="73" t="s">
        <v>206</v>
      </c>
      <c r="D17" s="73" t="s">
        <v>207</v>
      </c>
      <c r="E17" s="73" t="s">
        <v>125</v>
      </c>
      <c r="F17" s="73" t="s">
        <v>126</v>
      </c>
      <c r="G17" s="73" t="s">
        <v>216</v>
      </c>
      <c r="H17" s="73" t="s">
        <v>217</v>
      </c>
      <c r="I17" s="44">
        <v>27866.58</v>
      </c>
      <c r="J17" s="44">
        <v>27866.58</v>
      </c>
      <c r="K17" s="14"/>
      <c r="L17" s="14"/>
      <c r="M17" s="57">
        <v>27866.58</v>
      </c>
      <c r="N17" s="1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 ht="20.25" customHeight="1">
      <c r="A18" s="73" t="s">
        <v>199</v>
      </c>
      <c r="B18" s="73" t="s">
        <v>70</v>
      </c>
      <c r="C18" s="73" t="s">
        <v>218</v>
      </c>
      <c r="D18" s="73" t="s">
        <v>132</v>
      </c>
      <c r="E18" s="73" t="s">
        <v>131</v>
      </c>
      <c r="F18" s="73" t="s">
        <v>132</v>
      </c>
      <c r="G18" s="73" t="s">
        <v>219</v>
      </c>
      <c r="H18" s="73" t="s">
        <v>132</v>
      </c>
      <c r="I18" s="44">
        <v>835997.52</v>
      </c>
      <c r="J18" s="44">
        <v>835997.52</v>
      </c>
      <c r="K18" s="14"/>
      <c r="L18" s="14"/>
      <c r="M18" s="57">
        <v>835997.52</v>
      </c>
      <c r="N18" s="1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 ht="20.25" customHeight="1">
      <c r="A19" s="73" t="s">
        <v>199</v>
      </c>
      <c r="B19" s="73" t="s">
        <v>70</v>
      </c>
      <c r="C19" s="73" t="s">
        <v>220</v>
      </c>
      <c r="D19" s="73" t="s">
        <v>221</v>
      </c>
      <c r="E19" s="73" t="s">
        <v>101</v>
      </c>
      <c r="F19" s="73" t="s">
        <v>102</v>
      </c>
      <c r="G19" s="73" t="s">
        <v>222</v>
      </c>
      <c r="H19" s="73" t="s">
        <v>221</v>
      </c>
      <c r="I19" s="44">
        <v>122960</v>
      </c>
      <c r="J19" s="44">
        <v>122960</v>
      </c>
      <c r="K19" s="14"/>
      <c r="L19" s="14"/>
      <c r="M19" s="57">
        <v>122960</v>
      </c>
      <c r="N19" s="1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 ht="20.25" customHeight="1">
      <c r="A20" s="73" t="s">
        <v>199</v>
      </c>
      <c r="B20" s="73" t="s">
        <v>70</v>
      </c>
      <c r="C20" s="73" t="s">
        <v>223</v>
      </c>
      <c r="D20" s="73" t="s">
        <v>224</v>
      </c>
      <c r="E20" s="73" t="s">
        <v>101</v>
      </c>
      <c r="F20" s="73" t="s">
        <v>102</v>
      </c>
      <c r="G20" s="73" t="s">
        <v>225</v>
      </c>
      <c r="H20" s="73" t="s">
        <v>226</v>
      </c>
      <c r="I20" s="44">
        <v>3193032</v>
      </c>
      <c r="J20" s="44">
        <v>3193032</v>
      </c>
      <c r="K20" s="14"/>
      <c r="L20" s="14"/>
      <c r="M20" s="57">
        <v>3193032</v>
      </c>
      <c r="N20" s="14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 ht="20.25" customHeight="1">
      <c r="A21" s="73" t="s">
        <v>199</v>
      </c>
      <c r="B21" s="73" t="s">
        <v>70</v>
      </c>
      <c r="C21" s="73" t="s">
        <v>223</v>
      </c>
      <c r="D21" s="73" t="s">
        <v>224</v>
      </c>
      <c r="E21" s="73" t="s">
        <v>101</v>
      </c>
      <c r="F21" s="73" t="s">
        <v>102</v>
      </c>
      <c r="G21" s="73" t="s">
        <v>227</v>
      </c>
      <c r="H21" s="73" t="s">
        <v>228</v>
      </c>
      <c r="I21" s="44">
        <v>304704</v>
      </c>
      <c r="J21" s="44">
        <v>304704</v>
      </c>
      <c r="K21" s="14"/>
      <c r="L21" s="14"/>
      <c r="M21" s="57">
        <v>304704</v>
      </c>
      <c r="N21" s="1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 ht="20.25" customHeight="1">
      <c r="A22" s="73" t="s">
        <v>199</v>
      </c>
      <c r="B22" s="73" t="s">
        <v>70</v>
      </c>
      <c r="C22" s="73" t="s">
        <v>223</v>
      </c>
      <c r="D22" s="73" t="s">
        <v>224</v>
      </c>
      <c r="E22" s="73" t="s">
        <v>101</v>
      </c>
      <c r="F22" s="73" t="s">
        <v>102</v>
      </c>
      <c r="G22" s="73" t="s">
        <v>227</v>
      </c>
      <c r="H22" s="73" t="s">
        <v>228</v>
      </c>
      <c r="I22" s="44">
        <v>318000</v>
      </c>
      <c r="J22" s="44">
        <v>318000</v>
      </c>
      <c r="K22" s="14"/>
      <c r="L22" s="14"/>
      <c r="M22" s="57">
        <v>318000</v>
      </c>
      <c r="N22" s="1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 ht="20.25" customHeight="1">
      <c r="A23" s="73" t="s">
        <v>199</v>
      </c>
      <c r="B23" s="73" t="s">
        <v>70</v>
      </c>
      <c r="C23" s="73" t="s">
        <v>223</v>
      </c>
      <c r="D23" s="73" t="s">
        <v>224</v>
      </c>
      <c r="E23" s="73" t="s">
        <v>101</v>
      </c>
      <c r="F23" s="73" t="s">
        <v>102</v>
      </c>
      <c r="G23" s="73" t="s">
        <v>202</v>
      </c>
      <c r="H23" s="73" t="s">
        <v>203</v>
      </c>
      <c r="I23" s="44">
        <v>1037040</v>
      </c>
      <c r="J23" s="44">
        <v>1037040</v>
      </c>
      <c r="K23" s="14"/>
      <c r="L23" s="14"/>
      <c r="M23" s="57">
        <v>1037040</v>
      </c>
      <c r="N23" s="1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 ht="20.25" customHeight="1">
      <c r="A24" s="73" t="s">
        <v>199</v>
      </c>
      <c r="B24" s="73" t="s">
        <v>70</v>
      </c>
      <c r="C24" s="73" t="s">
        <v>223</v>
      </c>
      <c r="D24" s="73" t="s">
        <v>224</v>
      </c>
      <c r="E24" s="73" t="s">
        <v>101</v>
      </c>
      <c r="F24" s="73" t="s">
        <v>102</v>
      </c>
      <c r="G24" s="73" t="s">
        <v>202</v>
      </c>
      <c r="H24" s="73" t="s">
        <v>203</v>
      </c>
      <c r="I24" s="44">
        <v>276686</v>
      </c>
      <c r="J24" s="44">
        <v>276686</v>
      </c>
      <c r="K24" s="14"/>
      <c r="L24" s="14"/>
      <c r="M24" s="57">
        <v>276686</v>
      </c>
      <c r="N24" s="14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 ht="20.25" customHeight="1">
      <c r="A25" s="73" t="s">
        <v>199</v>
      </c>
      <c r="B25" s="73" t="s">
        <v>70</v>
      </c>
      <c r="C25" s="73" t="s">
        <v>223</v>
      </c>
      <c r="D25" s="73" t="s">
        <v>224</v>
      </c>
      <c r="E25" s="73" t="s">
        <v>101</v>
      </c>
      <c r="F25" s="73" t="s">
        <v>102</v>
      </c>
      <c r="G25" s="73" t="s">
        <v>202</v>
      </c>
      <c r="H25" s="73" t="s">
        <v>203</v>
      </c>
      <c r="I25" s="44">
        <v>1720584</v>
      </c>
      <c r="J25" s="44">
        <v>1720584</v>
      </c>
      <c r="K25" s="14"/>
      <c r="L25" s="14"/>
      <c r="M25" s="57">
        <v>1720584</v>
      </c>
      <c r="N25" s="1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 ht="20.25" customHeight="1">
      <c r="A26" s="73" t="s">
        <v>199</v>
      </c>
      <c r="B26" s="73" t="s">
        <v>70</v>
      </c>
      <c r="C26" s="73" t="s">
        <v>229</v>
      </c>
      <c r="D26" s="73" t="s">
        <v>230</v>
      </c>
      <c r="E26" s="73" t="s">
        <v>101</v>
      </c>
      <c r="F26" s="73" t="s">
        <v>102</v>
      </c>
      <c r="G26" s="73" t="s">
        <v>231</v>
      </c>
      <c r="H26" s="73" t="s">
        <v>232</v>
      </c>
      <c r="I26" s="44">
        <v>5400</v>
      </c>
      <c r="J26" s="44">
        <v>5400</v>
      </c>
      <c r="K26" s="14"/>
      <c r="L26" s="14"/>
      <c r="M26" s="57">
        <v>5400</v>
      </c>
      <c r="N26" s="1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 ht="17.25" customHeight="1">
      <c r="A27" s="157" t="s">
        <v>171</v>
      </c>
      <c r="B27" s="158"/>
      <c r="C27" s="159"/>
      <c r="D27" s="159"/>
      <c r="E27" s="159"/>
      <c r="F27" s="159"/>
      <c r="G27" s="159"/>
      <c r="H27" s="160"/>
      <c r="I27" s="44">
        <v>11082660.42</v>
      </c>
      <c r="J27" s="44">
        <v>11082660.42</v>
      </c>
      <c r="K27" s="44"/>
      <c r="L27" s="44"/>
      <c r="M27" s="57">
        <v>11082660.42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</sheetData>
  <mergeCells count="31">
    <mergeCell ref="X6:X7"/>
    <mergeCell ref="S6:S7"/>
    <mergeCell ref="T6:T7"/>
    <mergeCell ref="U6:U7"/>
    <mergeCell ref="V6:V7"/>
    <mergeCell ref="W6:W7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44"/>
  <sheetViews>
    <sheetView showZeros="0" topLeftCell="A23" workbookViewId="0"/>
  </sheetViews>
  <sheetFormatPr defaultColWidth="9.15234375" defaultRowHeight="14.25" customHeight="1"/>
  <cols>
    <col min="1" max="1" width="10.3046875" customWidth="1"/>
    <col min="2" max="2" width="13.3828125" customWidth="1"/>
    <col min="3" max="3" width="32.84375" customWidth="1"/>
    <col min="4" max="4" width="23.84375" customWidth="1"/>
    <col min="5" max="5" width="11.15234375" customWidth="1"/>
    <col min="6" max="6" width="17.69140625" customWidth="1"/>
    <col min="7" max="7" width="9.84375" customWidth="1"/>
    <col min="8" max="8" width="17.69140625" customWidth="1"/>
    <col min="9" max="13" width="20" customWidth="1"/>
    <col min="14" max="14" width="12.3046875" customWidth="1"/>
    <col min="15" max="15" width="12.69140625" customWidth="1"/>
    <col min="16" max="16" width="11.15234375" customWidth="1"/>
    <col min="17" max="21" width="19.84375" customWidth="1"/>
    <col min="22" max="22" width="20" customWidth="1"/>
    <col min="23" max="23" width="19.84375" customWidth="1"/>
  </cols>
  <sheetData>
    <row r="1" spans="1:23" ht="13.5" customHeight="1">
      <c r="B1" s="69"/>
      <c r="E1" s="1"/>
      <c r="F1" s="1"/>
      <c r="G1" s="1"/>
      <c r="H1" s="1"/>
      <c r="U1" s="69"/>
      <c r="W1" s="70" t="s">
        <v>233</v>
      </c>
    </row>
    <row r="2" spans="1:23" ht="46.5" customHeight="1">
      <c r="A2" s="148" t="str">
        <f>"2026"&amp;"年部门项目支出预算表"</f>
        <v>2026年部门项目支出预算表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ht="13.5" customHeight="1">
      <c r="A3" s="149" t="str">
        <f>"单位名称："&amp;"寻甸回族彝族自治县先锋镇初级中学"</f>
        <v>单位名称：寻甸回族彝族自治县先锋镇初级中学</v>
      </c>
      <c r="B3" s="150"/>
      <c r="C3" s="150"/>
      <c r="D3" s="150"/>
      <c r="E3" s="150"/>
      <c r="F3" s="150"/>
      <c r="G3" s="150"/>
      <c r="H3" s="150"/>
      <c r="I3" s="4"/>
      <c r="J3" s="4"/>
      <c r="K3" s="4"/>
      <c r="L3" s="4"/>
      <c r="M3" s="4"/>
      <c r="N3" s="4"/>
      <c r="O3" s="4"/>
      <c r="P3" s="4"/>
      <c r="Q3" s="4"/>
      <c r="U3" s="69"/>
      <c r="W3" s="61" t="s">
        <v>1</v>
      </c>
    </row>
    <row r="4" spans="1:23" ht="21.75" customHeight="1">
      <c r="A4" s="161" t="s">
        <v>234</v>
      </c>
      <c r="B4" s="169" t="s">
        <v>183</v>
      </c>
      <c r="C4" s="161" t="s">
        <v>184</v>
      </c>
      <c r="D4" s="161" t="s">
        <v>235</v>
      </c>
      <c r="E4" s="169" t="s">
        <v>185</v>
      </c>
      <c r="F4" s="169" t="s">
        <v>186</v>
      </c>
      <c r="G4" s="169" t="s">
        <v>236</v>
      </c>
      <c r="H4" s="169" t="s">
        <v>237</v>
      </c>
      <c r="I4" s="172" t="s">
        <v>55</v>
      </c>
      <c r="J4" s="155" t="s">
        <v>238</v>
      </c>
      <c r="K4" s="128"/>
      <c r="L4" s="128"/>
      <c r="M4" s="129"/>
      <c r="N4" s="155" t="s">
        <v>191</v>
      </c>
      <c r="O4" s="128"/>
      <c r="P4" s="129"/>
      <c r="Q4" s="169" t="s">
        <v>61</v>
      </c>
      <c r="R4" s="155" t="s">
        <v>62</v>
      </c>
      <c r="S4" s="128"/>
      <c r="T4" s="128"/>
      <c r="U4" s="128"/>
      <c r="V4" s="128"/>
      <c r="W4" s="129"/>
    </row>
    <row r="5" spans="1:23" ht="21.75" customHeight="1">
      <c r="A5" s="162"/>
      <c r="B5" s="163"/>
      <c r="C5" s="162"/>
      <c r="D5" s="162"/>
      <c r="E5" s="170"/>
      <c r="F5" s="170"/>
      <c r="G5" s="170"/>
      <c r="H5" s="170"/>
      <c r="I5" s="163"/>
      <c r="J5" s="173" t="s">
        <v>58</v>
      </c>
      <c r="K5" s="134"/>
      <c r="L5" s="169" t="s">
        <v>59</v>
      </c>
      <c r="M5" s="169" t="s">
        <v>60</v>
      </c>
      <c r="N5" s="169" t="s">
        <v>58</v>
      </c>
      <c r="O5" s="169" t="s">
        <v>59</v>
      </c>
      <c r="P5" s="169" t="s">
        <v>60</v>
      </c>
      <c r="Q5" s="170"/>
      <c r="R5" s="169" t="s">
        <v>57</v>
      </c>
      <c r="S5" s="169" t="s">
        <v>64</v>
      </c>
      <c r="T5" s="169" t="s">
        <v>197</v>
      </c>
      <c r="U5" s="169" t="s">
        <v>66</v>
      </c>
      <c r="V5" s="169" t="s">
        <v>67</v>
      </c>
      <c r="W5" s="169" t="s">
        <v>68</v>
      </c>
    </row>
    <row r="6" spans="1:23" ht="21" customHeight="1">
      <c r="A6" s="163"/>
      <c r="B6" s="163"/>
      <c r="C6" s="163"/>
      <c r="D6" s="163"/>
      <c r="E6" s="163"/>
      <c r="F6" s="163"/>
      <c r="G6" s="163"/>
      <c r="H6" s="163"/>
      <c r="I6" s="163"/>
      <c r="J6" s="174" t="s">
        <v>57</v>
      </c>
      <c r="K6" s="135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</row>
    <row r="7" spans="1:23" ht="39.75" customHeight="1">
      <c r="A7" s="168"/>
      <c r="B7" s="133"/>
      <c r="C7" s="168"/>
      <c r="D7" s="168"/>
      <c r="E7" s="171"/>
      <c r="F7" s="171"/>
      <c r="G7" s="171"/>
      <c r="H7" s="171"/>
      <c r="I7" s="133"/>
      <c r="J7" s="35" t="s">
        <v>57</v>
      </c>
      <c r="K7" s="35" t="s">
        <v>239</v>
      </c>
      <c r="L7" s="171"/>
      <c r="M7" s="171"/>
      <c r="N7" s="171"/>
      <c r="O7" s="171"/>
      <c r="P7" s="171"/>
      <c r="Q7" s="171"/>
      <c r="R7" s="171"/>
      <c r="S7" s="171"/>
      <c r="T7" s="171"/>
      <c r="U7" s="133"/>
      <c r="V7" s="171"/>
      <c r="W7" s="171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0">
        <v>21</v>
      </c>
      <c r="V8" s="19">
        <v>22</v>
      </c>
      <c r="W8" s="10">
        <v>23</v>
      </c>
    </row>
    <row r="9" spans="1:23" ht="21.75" customHeight="1">
      <c r="A9" s="37" t="s">
        <v>240</v>
      </c>
      <c r="B9" s="37" t="s">
        <v>241</v>
      </c>
      <c r="C9" s="37" t="s">
        <v>242</v>
      </c>
      <c r="D9" s="37" t="s">
        <v>70</v>
      </c>
      <c r="E9" s="37" t="s">
        <v>101</v>
      </c>
      <c r="F9" s="37" t="s">
        <v>102</v>
      </c>
      <c r="G9" s="37" t="s">
        <v>231</v>
      </c>
      <c r="H9" s="37" t="s">
        <v>232</v>
      </c>
      <c r="I9" s="44"/>
      <c r="J9" s="44"/>
      <c r="K9" s="57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ht="21.75" customHeight="1">
      <c r="A10" s="37" t="s">
        <v>240</v>
      </c>
      <c r="B10" s="37" t="s">
        <v>243</v>
      </c>
      <c r="C10" s="37" t="s">
        <v>244</v>
      </c>
      <c r="D10" s="37" t="s">
        <v>70</v>
      </c>
      <c r="E10" s="37" t="s">
        <v>103</v>
      </c>
      <c r="F10" s="37" t="s">
        <v>104</v>
      </c>
      <c r="G10" s="37" t="s">
        <v>245</v>
      </c>
      <c r="H10" s="37" t="s">
        <v>246</v>
      </c>
      <c r="I10" s="44">
        <v>800</v>
      </c>
      <c r="J10" s="44"/>
      <c r="K10" s="57"/>
      <c r="L10" s="44"/>
      <c r="M10" s="44"/>
      <c r="N10" s="44">
        <v>800</v>
      </c>
      <c r="O10" s="44"/>
      <c r="P10" s="44"/>
      <c r="Q10" s="44"/>
      <c r="R10" s="44"/>
      <c r="S10" s="44"/>
      <c r="T10" s="44"/>
      <c r="U10" s="44"/>
      <c r="V10" s="44"/>
      <c r="W10" s="44"/>
    </row>
    <row r="11" spans="1:23" ht="21.75" customHeight="1">
      <c r="A11" s="37" t="s">
        <v>240</v>
      </c>
      <c r="B11" s="37" t="s">
        <v>247</v>
      </c>
      <c r="C11" s="37" t="s">
        <v>248</v>
      </c>
      <c r="D11" s="37" t="s">
        <v>70</v>
      </c>
      <c r="E11" s="37" t="s">
        <v>101</v>
      </c>
      <c r="F11" s="37" t="s">
        <v>102</v>
      </c>
      <c r="G11" s="37" t="s">
        <v>249</v>
      </c>
      <c r="H11" s="37" t="s">
        <v>250</v>
      </c>
      <c r="I11" s="44"/>
      <c r="J11" s="44"/>
      <c r="K11" s="57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ht="21.75" customHeight="1">
      <c r="A12" s="37" t="s">
        <v>240</v>
      </c>
      <c r="B12" s="37" t="s">
        <v>251</v>
      </c>
      <c r="C12" s="37" t="s">
        <v>252</v>
      </c>
      <c r="D12" s="37" t="s">
        <v>70</v>
      </c>
      <c r="E12" s="37" t="s">
        <v>103</v>
      </c>
      <c r="F12" s="37" t="s">
        <v>104</v>
      </c>
      <c r="G12" s="37" t="s">
        <v>253</v>
      </c>
      <c r="H12" s="37" t="s">
        <v>254</v>
      </c>
      <c r="I12" s="44">
        <v>45444</v>
      </c>
      <c r="J12" s="44"/>
      <c r="K12" s="57"/>
      <c r="L12" s="44"/>
      <c r="M12" s="44"/>
      <c r="N12" s="44">
        <v>45444</v>
      </c>
      <c r="O12" s="44"/>
      <c r="P12" s="44"/>
      <c r="Q12" s="44"/>
      <c r="R12" s="44"/>
      <c r="S12" s="44"/>
      <c r="T12" s="44"/>
      <c r="U12" s="44"/>
      <c r="V12" s="44"/>
      <c r="W12" s="44"/>
    </row>
    <row r="13" spans="1:23" ht="21.75" customHeight="1">
      <c r="A13" s="37" t="s">
        <v>240</v>
      </c>
      <c r="B13" s="37" t="s">
        <v>255</v>
      </c>
      <c r="C13" s="37" t="s">
        <v>256</v>
      </c>
      <c r="D13" s="37" t="s">
        <v>70</v>
      </c>
      <c r="E13" s="37" t="s">
        <v>101</v>
      </c>
      <c r="F13" s="37" t="s">
        <v>102</v>
      </c>
      <c r="G13" s="37" t="s">
        <v>231</v>
      </c>
      <c r="H13" s="37" t="s">
        <v>232</v>
      </c>
      <c r="I13" s="44"/>
      <c r="J13" s="44"/>
      <c r="K13" s="57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ht="21.75" customHeight="1">
      <c r="A14" s="37" t="s">
        <v>257</v>
      </c>
      <c r="B14" s="37" t="s">
        <v>258</v>
      </c>
      <c r="C14" s="37" t="s">
        <v>259</v>
      </c>
      <c r="D14" s="37" t="s">
        <v>70</v>
      </c>
      <c r="E14" s="37" t="s">
        <v>101</v>
      </c>
      <c r="F14" s="37" t="s">
        <v>102</v>
      </c>
      <c r="G14" s="37" t="s">
        <v>260</v>
      </c>
      <c r="H14" s="37" t="s">
        <v>261</v>
      </c>
      <c r="I14" s="44">
        <v>320946.2</v>
      </c>
      <c r="J14" s="44"/>
      <c r="K14" s="57"/>
      <c r="L14" s="44"/>
      <c r="M14" s="44"/>
      <c r="N14" s="44">
        <v>320946.2</v>
      </c>
      <c r="O14" s="44"/>
      <c r="P14" s="44"/>
      <c r="Q14" s="44"/>
      <c r="R14" s="44"/>
      <c r="S14" s="44"/>
      <c r="T14" s="44"/>
      <c r="U14" s="44"/>
      <c r="V14" s="44"/>
      <c r="W14" s="44"/>
    </row>
    <row r="15" spans="1:23" ht="21.75" customHeight="1">
      <c r="A15" s="37" t="s">
        <v>257</v>
      </c>
      <c r="B15" s="37" t="s">
        <v>262</v>
      </c>
      <c r="C15" s="37" t="s">
        <v>263</v>
      </c>
      <c r="D15" s="37" t="s">
        <v>70</v>
      </c>
      <c r="E15" s="37" t="s">
        <v>101</v>
      </c>
      <c r="F15" s="37" t="s">
        <v>102</v>
      </c>
      <c r="G15" s="37" t="s">
        <v>231</v>
      </c>
      <c r="H15" s="37" t="s">
        <v>232</v>
      </c>
      <c r="I15" s="44">
        <v>292</v>
      </c>
      <c r="J15" s="44"/>
      <c r="K15" s="57"/>
      <c r="L15" s="44"/>
      <c r="M15" s="44"/>
      <c r="N15" s="44">
        <v>292</v>
      </c>
      <c r="O15" s="44"/>
      <c r="P15" s="44"/>
      <c r="Q15" s="44"/>
      <c r="R15" s="44"/>
      <c r="S15" s="44"/>
      <c r="T15" s="44"/>
      <c r="U15" s="44"/>
      <c r="V15" s="44"/>
      <c r="W15" s="44"/>
    </row>
    <row r="16" spans="1:23" ht="21.75" customHeight="1">
      <c r="A16" s="37" t="s">
        <v>257</v>
      </c>
      <c r="B16" s="37" t="s">
        <v>262</v>
      </c>
      <c r="C16" s="37" t="s">
        <v>263</v>
      </c>
      <c r="D16" s="37" t="s">
        <v>70</v>
      </c>
      <c r="E16" s="37" t="s">
        <v>101</v>
      </c>
      <c r="F16" s="37" t="s">
        <v>102</v>
      </c>
      <c r="G16" s="37" t="s">
        <v>231</v>
      </c>
      <c r="H16" s="37" t="s">
        <v>232</v>
      </c>
      <c r="I16" s="44">
        <v>12823</v>
      </c>
      <c r="J16" s="44"/>
      <c r="K16" s="57"/>
      <c r="L16" s="44"/>
      <c r="M16" s="44"/>
      <c r="N16" s="44">
        <v>12823</v>
      </c>
      <c r="O16" s="44"/>
      <c r="P16" s="44"/>
      <c r="Q16" s="44"/>
      <c r="R16" s="44"/>
      <c r="S16" s="44"/>
      <c r="T16" s="44"/>
      <c r="U16" s="44"/>
      <c r="V16" s="44"/>
      <c r="W16" s="44"/>
    </row>
    <row r="17" spans="1:23" ht="21.75" customHeight="1">
      <c r="A17" s="37" t="s">
        <v>257</v>
      </c>
      <c r="B17" s="37" t="s">
        <v>262</v>
      </c>
      <c r="C17" s="37" t="s">
        <v>263</v>
      </c>
      <c r="D17" s="37" t="s">
        <v>70</v>
      </c>
      <c r="E17" s="37" t="s">
        <v>101</v>
      </c>
      <c r="F17" s="37" t="s">
        <v>102</v>
      </c>
      <c r="G17" s="37" t="s">
        <v>231</v>
      </c>
      <c r="H17" s="37" t="s">
        <v>232</v>
      </c>
      <c r="I17" s="44">
        <v>36132</v>
      </c>
      <c r="J17" s="44"/>
      <c r="K17" s="57"/>
      <c r="L17" s="44"/>
      <c r="M17" s="44"/>
      <c r="N17" s="44">
        <v>36132</v>
      </c>
      <c r="O17" s="44"/>
      <c r="P17" s="44"/>
      <c r="Q17" s="44"/>
      <c r="R17" s="44"/>
      <c r="S17" s="44"/>
      <c r="T17" s="44"/>
      <c r="U17" s="44"/>
      <c r="V17" s="44"/>
      <c r="W17" s="44"/>
    </row>
    <row r="18" spans="1:23" ht="21.75" customHeight="1">
      <c r="A18" s="37" t="s">
        <v>257</v>
      </c>
      <c r="B18" s="37" t="s">
        <v>262</v>
      </c>
      <c r="C18" s="37" t="s">
        <v>263</v>
      </c>
      <c r="D18" s="37" t="s">
        <v>70</v>
      </c>
      <c r="E18" s="37" t="s">
        <v>101</v>
      </c>
      <c r="F18" s="37" t="s">
        <v>102</v>
      </c>
      <c r="G18" s="37" t="s">
        <v>264</v>
      </c>
      <c r="H18" s="37" t="s">
        <v>265</v>
      </c>
      <c r="I18" s="44">
        <v>42915.44</v>
      </c>
      <c r="J18" s="44"/>
      <c r="K18" s="57"/>
      <c r="L18" s="44"/>
      <c r="M18" s="44"/>
      <c r="N18" s="44">
        <v>42915.44</v>
      </c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21.75" customHeight="1">
      <c r="A19" s="37" t="s">
        <v>257</v>
      </c>
      <c r="B19" s="37" t="s">
        <v>262</v>
      </c>
      <c r="C19" s="37" t="s">
        <v>263</v>
      </c>
      <c r="D19" s="37" t="s">
        <v>70</v>
      </c>
      <c r="E19" s="37" t="s">
        <v>101</v>
      </c>
      <c r="F19" s="37" t="s">
        <v>102</v>
      </c>
      <c r="G19" s="37" t="s">
        <v>266</v>
      </c>
      <c r="H19" s="37" t="s">
        <v>267</v>
      </c>
      <c r="I19" s="44">
        <v>15000</v>
      </c>
      <c r="J19" s="44"/>
      <c r="K19" s="57"/>
      <c r="L19" s="44"/>
      <c r="M19" s="44"/>
      <c r="N19" s="44">
        <v>15000</v>
      </c>
      <c r="O19" s="44"/>
      <c r="P19" s="44"/>
      <c r="Q19" s="44"/>
      <c r="R19" s="44"/>
      <c r="S19" s="44"/>
      <c r="T19" s="44"/>
      <c r="U19" s="44"/>
      <c r="V19" s="44"/>
      <c r="W19" s="44"/>
    </row>
    <row r="20" spans="1:23" ht="21.75" customHeight="1">
      <c r="A20" s="37" t="s">
        <v>257</v>
      </c>
      <c r="B20" s="37" t="s">
        <v>262</v>
      </c>
      <c r="C20" s="37" t="s">
        <v>263</v>
      </c>
      <c r="D20" s="37" t="s">
        <v>70</v>
      </c>
      <c r="E20" s="37" t="s">
        <v>101</v>
      </c>
      <c r="F20" s="37" t="s">
        <v>102</v>
      </c>
      <c r="G20" s="37" t="s">
        <v>268</v>
      </c>
      <c r="H20" s="37" t="s">
        <v>269</v>
      </c>
      <c r="I20" s="44">
        <v>200000</v>
      </c>
      <c r="J20" s="44"/>
      <c r="K20" s="57"/>
      <c r="L20" s="44"/>
      <c r="M20" s="44"/>
      <c r="N20" s="44">
        <v>200000</v>
      </c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21.75" customHeight="1">
      <c r="A21" s="37" t="s">
        <v>257</v>
      </c>
      <c r="B21" s="37" t="s">
        <v>262</v>
      </c>
      <c r="C21" s="37" t="s">
        <v>263</v>
      </c>
      <c r="D21" s="37" t="s">
        <v>70</v>
      </c>
      <c r="E21" s="37" t="s">
        <v>101</v>
      </c>
      <c r="F21" s="37" t="s">
        <v>102</v>
      </c>
      <c r="G21" s="37" t="s">
        <v>245</v>
      </c>
      <c r="H21" s="37" t="s">
        <v>246</v>
      </c>
      <c r="I21" s="44">
        <v>37000</v>
      </c>
      <c r="J21" s="44"/>
      <c r="K21" s="57"/>
      <c r="L21" s="44"/>
      <c r="M21" s="44"/>
      <c r="N21" s="44">
        <v>37000</v>
      </c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21.75" customHeight="1">
      <c r="A22" s="37" t="s">
        <v>257</v>
      </c>
      <c r="B22" s="37" t="s">
        <v>262</v>
      </c>
      <c r="C22" s="37" t="s">
        <v>263</v>
      </c>
      <c r="D22" s="37" t="s">
        <v>70</v>
      </c>
      <c r="E22" s="37" t="s">
        <v>101</v>
      </c>
      <c r="F22" s="37" t="s">
        <v>102</v>
      </c>
      <c r="G22" s="37" t="s">
        <v>249</v>
      </c>
      <c r="H22" s="37" t="s">
        <v>250</v>
      </c>
      <c r="I22" s="44">
        <v>90000</v>
      </c>
      <c r="J22" s="44"/>
      <c r="K22" s="57"/>
      <c r="L22" s="44"/>
      <c r="M22" s="44"/>
      <c r="N22" s="44">
        <v>90000</v>
      </c>
      <c r="O22" s="44"/>
      <c r="P22" s="44"/>
      <c r="Q22" s="44"/>
      <c r="R22" s="44"/>
      <c r="S22" s="44"/>
      <c r="T22" s="44"/>
      <c r="U22" s="44"/>
      <c r="V22" s="44"/>
      <c r="W22" s="44"/>
    </row>
    <row r="23" spans="1:23" ht="21.75" customHeight="1">
      <c r="A23" s="37" t="s">
        <v>257</v>
      </c>
      <c r="B23" s="37" t="s">
        <v>270</v>
      </c>
      <c r="C23" s="37" t="s">
        <v>271</v>
      </c>
      <c r="D23" s="37" t="s">
        <v>70</v>
      </c>
      <c r="E23" s="37" t="s">
        <v>107</v>
      </c>
      <c r="F23" s="37" t="s">
        <v>108</v>
      </c>
      <c r="G23" s="37" t="s">
        <v>231</v>
      </c>
      <c r="H23" s="37" t="s">
        <v>232</v>
      </c>
      <c r="I23" s="44">
        <v>9590</v>
      </c>
      <c r="J23" s="44"/>
      <c r="K23" s="57"/>
      <c r="L23" s="44"/>
      <c r="M23" s="44"/>
      <c r="N23" s="44">
        <v>9590</v>
      </c>
      <c r="O23" s="44"/>
      <c r="P23" s="44"/>
      <c r="Q23" s="44"/>
      <c r="R23" s="44"/>
      <c r="S23" s="44"/>
      <c r="T23" s="44"/>
      <c r="U23" s="44"/>
      <c r="V23" s="44"/>
      <c r="W23" s="44"/>
    </row>
    <row r="24" spans="1:23" ht="21.75" customHeight="1">
      <c r="A24" s="37" t="s">
        <v>257</v>
      </c>
      <c r="B24" s="37" t="s">
        <v>272</v>
      </c>
      <c r="C24" s="37" t="s">
        <v>273</v>
      </c>
      <c r="D24" s="37" t="s">
        <v>70</v>
      </c>
      <c r="E24" s="37" t="s">
        <v>101</v>
      </c>
      <c r="F24" s="37" t="s">
        <v>102</v>
      </c>
      <c r="G24" s="37" t="s">
        <v>260</v>
      </c>
      <c r="H24" s="37" t="s">
        <v>261</v>
      </c>
      <c r="I24" s="44">
        <v>1680</v>
      </c>
      <c r="J24" s="44"/>
      <c r="K24" s="57"/>
      <c r="L24" s="44"/>
      <c r="M24" s="44"/>
      <c r="N24" s="44">
        <v>1680</v>
      </c>
      <c r="O24" s="44"/>
      <c r="P24" s="44"/>
      <c r="Q24" s="44"/>
      <c r="R24" s="44"/>
      <c r="S24" s="44"/>
      <c r="T24" s="44"/>
      <c r="U24" s="44"/>
      <c r="V24" s="44"/>
      <c r="W24" s="44"/>
    </row>
    <row r="25" spans="1:23" ht="21.75" customHeight="1">
      <c r="A25" s="37" t="s">
        <v>257</v>
      </c>
      <c r="B25" s="37" t="s">
        <v>274</v>
      </c>
      <c r="C25" s="37" t="s">
        <v>275</v>
      </c>
      <c r="D25" s="37" t="s">
        <v>70</v>
      </c>
      <c r="E25" s="37" t="s">
        <v>107</v>
      </c>
      <c r="F25" s="37" t="s">
        <v>108</v>
      </c>
      <c r="G25" s="37" t="s">
        <v>231</v>
      </c>
      <c r="H25" s="37" t="s">
        <v>232</v>
      </c>
      <c r="I25" s="44">
        <v>480</v>
      </c>
      <c r="J25" s="44"/>
      <c r="K25" s="57"/>
      <c r="L25" s="44"/>
      <c r="M25" s="44"/>
      <c r="N25" s="44">
        <v>480</v>
      </c>
      <c r="O25" s="44"/>
      <c r="P25" s="44"/>
      <c r="Q25" s="44"/>
      <c r="R25" s="44"/>
      <c r="S25" s="44"/>
      <c r="T25" s="44"/>
      <c r="U25" s="44"/>
      <c r="V25" s="44"/>
      <c r="W25" s="44"/>
    </row>
    <row r="26" spans="1:23" ht="21.75" customHeight="1">
      <c r="A26" s="37" t="s">
        <v>257</v>
      </c>
      <c r="B26" s="37" t="s">
        <v>276</v>
      </c>
      <c r="C26" s="37" t="s">
        <v>277</v>
      </c>
      <c r="D26" s="37" t="s">
        <v>70</v>
      </c>
      <c r="E26" s="37" t="s">
        <v>101</v>
      </c>
      <c r="F26" s="37" t="s">
        <v>102</v>
      </c>
      <c r="G26" s="37" t="s">
        <v>231</v>
      </c>
      <c r="H26" s="37" t="s">
        <v>232</v>
      </c>
      <c r="I26" s="44">
        <v>27044</v>
      </c>
      <c r="J26" s="44"/>
      <c r="K26" s="57"/>
      <c r="L26" s="44"/>
      <c r="M26" s="44"/>
      <c r="N26" s="44">
        <v>27044</v>
      </c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21.75" customHeight="1">
      <c r="A27" s="37" t="s">
        <v>257</v>
      </c>
      <c r="B27" s="37" t="s">
        <v>278</v>
      </c>
      <c r="C27" s="37" t="s">
        <v>279</v>
      </c>
      <c r="D27" s="37" t="s">
        <v>70</v>
      </c>
      <c r="E27" s="37" t="s">
        <v>101</v>
      </c>
      <c r="F27" s="37" t="s">
        <v>102</v>
      </c>
      <c r="G27" s="37" t="s">
        <v>231</v>
      </c>
      <c r="H27" s="37" t="s">
        <v>232</v>
      </c>
      <c r="I27" s="44">
        <v>20000</v>
      </c>
      <c r="J27" s="44"/>
      <c r="K27" s="57"/>
      <c r="L27" s="44"/>
      <c r="M27" s="44"/>
      <c r="N27" s="44">
        <v>20000</v>
      </c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21.75" customHeight="1">
      <c r="A28" s="37" t="s">
        <v>257</v>
      </c>
      <c r="B28" s="37" t="s">
        <v>278</v>
      </c>
      <c r="C28" s="37" t="s">
        <v>279</v>
      </c>
      <c r="D28" s="37" t="s">
        <v>70</v>
      </c>
      <c r="E28" s="37" t="s">
        <v>101</v>
      </c>
      <c r="F28" s="37" t="s">
        <v>102</v>
      </c>
      <c r="G28" s="37" t="s">
        <v>231</v>
      </c>
      <c r="H28" s="37" t="s">
        <v>232</v>
      </c>
      <c r="I28" s="44">
        <v>36113</v>
      </c>
      <c r="J28" s="44"/>
      <c r="K28" s="57"/>
      <c r="L28" s="44"/>
      <c r="M28" s="44"/>
      <c r="N28" s="44">
        <v>36113</v>
      </c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21.75" customHeight="1">
      <c r="A29" s="37" t="s">
        <v>257</v>
      </c>
      <c r="B29" s="37" t="s">
        <v>278</v>
      </c>
      <c r="C29" s="37" t="s">
        <v>279</v>
      </c>
      <c r="D29" s="37" t="s">
        <v>70</v>
      </c>
      <c r="E29" s="37" t="s">
        <v>101</v>
      </c>
      <c r="F29" s="37" t="s">
        <v>102</v>
      </c>
      <c r="G29" s="37" t="s">
        <v>280</v>
      </c>
      <c r="H29" s="37" t="s">
        <v>281</v>
      </c>
      <c r="I29" s="44">
        <v>10000</v>
      </c>
      <c r="J29" s="44"/>
      <c r="K29" s="57"/>
      <c r="L29" s="44"/>
      <c r="M29" s="44"/>
      <c r="N29" s="44">
        <v>10000</v>
      </c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21.75" customHeight="1">
      <c r="A30" s="37" t="s">
        <v>257</v>
      </c>
      <c r="B30" s="37" t="s">
        <v>282</v>
      </c>
      <c r="C30" s="37" t="s">
        <v>283</v>
      </c>
      <c r="D30" s="37" t="s">
        <v>70</v>
      </c>
      <c r="E30" s="37" t="s">
        <v>107</v>
      </c>
      <c r="F30" s="37" t="s">
        <v>108</v>
      </c>
      <c r="G30" s="37" t="s">
        <v>231</v>
      </c>
      <c r="H30" s="37" t="s">
        <v>232</v>
      </c>
      <c r="I30" s="44">
        <v>1728</v>
      </c>
      <c r="J30" s="44"/>
      <c r="K30" s="57"/>
      <c r="L30" s="44"/>
      <c r="M30" s="44"/>
      <c r="N30" s="44">
        <v>1728</v>
      </c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21.75" customHeight="1">
      <c r="A31" s="37" t="s">
        <v>257</v>
      </c>
      <c r="B31" s="37" t="s">
        <v>284</v>
      </c>
      <c r="C31" s="37" t="s">
        <v>285</v>
      </c>
      <c r="D31" s="37" t="s">
        <v>70</v>
      </c>
      <c r="E31" s="37" t="s">
        <v>101</v>
      </c>
      <c r="F31" s="37" t="s">
        <v>102</v>
      </c>
      <c r="G31" s="37" t="s">
        <v>260</v>
      </c>
      <c r="H31" s="37" t="s">
        <v>261</v>
      </c>
      <c r="I31" s="44">
        <v>84850</v>
      </c>
      <c r="J31" s="44"/>
      <c r="K31" s="57"/>
      <c r="L31" s="44"/>
      <c r="M31" s="44"/>
      <c r="N31" s="44">
        <v>84850</v>
      </c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21.75" customHeight="1">
      <c r="A32" s="37" t="s">
        <v>257</v>
      </c>
      <c r="B32" s="37" t="s">
        <v>286</v>
      </c>
      <c r="C32" s="37" t="s">
        <v>287</v>
      </c>
      <c r="D32" s="37" t="s">
        <v>70</v>
      </c>
      <c r="E32" s="37" t="s">
        <v>101</v>
      </c>
      <c r="F32" s="37" t="s">
        <v>102</v>
      </c>
      <c r="G32" s="37" t="s">
        <v>231</v>
      </c>
      <c r="H32" s="37" t="s">
        <v>232</v>
      </c>
      <c r="I32" s="44">
        <v>2170.4</v>
      </c>
      <c r="J32" s="44"/>
      <c r="K32" s="57"/>
      <c r="L32" s="44"/>
      <c r="M32" s="44"/>
      <c r="N32" s="44">
        <v>2170.4</v>
      </c>
      <c r="O32" s="44"/>
      <c r="P32" s="44"/>
      <c r="Q32" s="44"/>
      <c r="R32" s="44"/>
      <c r="S32" s="44"/>
      <c r="T32" s="44"/>
      <c r="U32" s="44"/>
      <c r="V32" s="44"/>
      <c r="W32" s="44"/>
    </row>
    <row r="33" spans="1:23" ht="21.75" customHeight="1">
      <c r="A33" s="37" t="s">
        <v>257</v>
      </c>
      <c r="B33" s="37" t="s">
        <v>288</v>
      </c>
      <c r="C33" s="37" t="s">
        <v>289</v>
      </c>
      <c r="D33" s="37" t="s">
        <v>70</v>
      </c>
      <c r="E33" s="37" t="s">
        <v>101</v>
      </c>
      <c r="F33" s="37" t="s">
        <v>102</v>
      </c>
      <c r="G33" s="37" t="s">
        <v>290</v>
      </c>
      <c r="H33" s="37" t="s">
        <v>291</v>
      </c>
      <c r="I33" s="44">
        <v>30675</v>
      </c>
      <c r="J33" s="44"/>
      <c r="K33" s="57"/>
      <c r="L33" s="44"/>
      <c r="M33" s="44"/>
      <c r="N33" s="44">
        <v>30675</v>
      </c>
      <c r="O33" s="44"/>
      <c r="P33" s="44"/>
      <c r="Q33" s="44"/>
      <c r="R33" s="44"/>
      <c r="S33" s="44"/>
      <c r="T33" s="44"/>
      <c r="U33" s="44"/>
      <c r="V33" s="44"/>
      <c r="W33" s="44"/>
    </row>
    <row r="34" spans="1:23" ht="21.75" customHeight="1">
      <c r="A34" s="37" t="s">
        <v>257</v>
      </c>
      <c r="B34" s="37" t="s">
        <v>288</v>
      </c>
      <c r="C34" s="37" t="s">
        <v>289</v>
      </c>
      <c r="D34" s="37" t="s">
        <v>70</v>
      </c>
      <c r="E34" s="37" t="s">
        <v>101</v>
      </c>
      <c r="F34" s="37" t="s">
        <v>102</v>
      </c>
      <c r="G34" s="37" t="s">
        <v>290</v>
      </c>
      <c r="H34" s="37" t="s">
        <v>291</v>
      </c>
      <c r="I34" s="44">
        <v>153625</v>
      </c>
      <c r="J34" s="44"/>
      <c r="K34" s="57"/>
      <c r="L34" s="44"/>
      <c r="M34" s="44"/>
      <c r="N34" s="44">
        <v>153625</v>
      </c>
      <c r="O34" s="44"/>
      <c r="P34" s="44"/>
      <c r="Q34" s="44"/>
      <c r="R34" s="44"/>
      <c r="S34" s="44"/>
      <c r="T34" s="44"/>
      <c r="U34" s="44"/>
      <c r="V34" s="44"/>
      <c r="W34" s="44"/>
    </row>
    <row r="35" spans="1:23" ht="21.75" customHeight="1">
      <c r="A35" s="37" t="s">
        <v>257</v>
      </c>
      <c r="B35" s="37" t="s">
        <v>288</v>
      </c>
      <c r="C35" s="37" t="s">
        <v>289</v>
      </c>
      <c r="D35" s="37" t="s">
        <v>70</v>
      </c>
      <c r="E35" s="37" t="s">
        <v>101</v>
      </c>
      <c r="F35" s="37" t="s">
        <v>102</v>
      </c>
      <c r="G35" s="37" t="s">
        <v>290</v>
      </c>
      <c r="H35" s="37" t="s">
        <v>291</v>
      </c>
      <c r="I35" s="44">
        <v>110430</v>
      </c>
      <c r="J35" s="44"/>
      <c r="K35" s="57"/>
      <c r="L35" s="44"/>
      <c r="M35" s="44"/>
      <c r="N35" s="44">
        <v>110430</v>
      </c>
      <c r="O35" s="44"/>
      <c r="P35" s="44"/>
      <c r="Q35" s="44"/>
      <c r="R35" s="44"/>
      <c r="S35" s="44"/>
      <c r="T35" s="44"/>
      <c r="U35" s="44"/>
      <c r="V35" s="44"/>
      <c r="W35" s="44"/>
    </row>
    <row r="36" spans="1:23" ht="21.75" customHeight="1">
      <c r="A36" s="37" t="s">
        <v>257</v>
      </c>
      <c r="B36" s="37" t="s">
        <v>288</v>
      </c>
      <c r="C36" s="37" t="s">
        <v>289</v>
      </c>
      <c r="D36" s="37" t="s">
        <v>70</v>
      </c>
      <c r="E36" s="37" t="s">
        <v>101</v>
      </c>
      <c r="F36" s="37" t="s">
        <v>102</v>
      </c>
      <c r="G36" s="37" t="s">
        <v>290</v>
      </c>
      <c r="H36" s="37" t="s">
        <v>291</v>
      </c>
      <c r="I36" s="44">
        <v>12270</v>
      </c>
      <c r="J36" s="44"/>
      <c r="K36" s="57"/>
      <c r="L36" s="44"/>
      <c r="M36" s="44"/>
      <c r="N36" s="44">
        <v>12270</v>
      </c>
      <c r="O36" s="44"/>
      <c r="P36" s="44"/>
      <c r="Q36" s="44"/>
      <c r="R36" s="44"/>
      <c r="S36" s="44"/>
      <c r="T36" s="44"/>
      <c r="U36" s="44"/>
      <c r="V36" s="44"/>
      <c r="W36" s="44"/>
    </row>
    <row r="37" spans="1:23" ht="21.75" customHeight="1">
      <c r="A37" s="37" t="s">
        <v>257</v>
      </c>
      <c r="B37" s="37" t="s">
        <v>292</v>
      </c>
      <c r="C37" s="37" t="s">
        <v>293</v>
      </c>
      <c r="D37" s="37" t="s">
        <v>70</v>
      </c>
      <c r="E37" s="37" t="s">
        <v>107</v>
      </c>
      <c r="F37" s="37" t="s">
        <v>108</v>
      </c>
      <c r="G37" s="37" t="s">
        <v>231</v>
      </c>
      <c r="H37" s="37" t="s">
        <v>232</v>
      </c>
      <c r="I37" s="44">
        <v>1600</v>
      </c>
      <c r="J37" s="44"/>
      <c r="K37" s="57"/>
      <c r="L37" s="44"/>
      <c r="M37" s="44"/>
      <c r="N37" s="44">
        <v>1600</v>
      </c>
      <c r="O37" s="44"/>
      <c r="P37" s="44"/>
      <c r="Q37" s="44"/>
      <c r="R37" s="44"/>
      <c r="S37" s="44"/>
      <c r="T37" s="44"/>
      <c r="U37" s="44"/>
      <c r="V37" s="44"/>
      <c r="W37" s="44"/>
    </row>
    <row r="38" spans="1:23" ht="21.75" customHeight="1">
      <c r="A38" s="37" t="s">
        <v>257</v>
      </c>
      <c r="B38" s="37" t="s">
        <v>292</v>
      </c>
      <c r="C38" s="37" t="s">
        <v>293</v>
      </c>
      <c r="D38" s="37" t="s">
        <v>70</v>
      </c>
      <c r="E38" s="37" t="s">
        <v>107</v>
      </c>
      <c r="F38" s="37" t="s">
        <v>108</v>
      </c>
      <c r="G38" s="37" t="s">
        <v>231</v>
      </c>
      <c r="H38" s="37" t="s">
        <v>232</v>
      </c>
      <c r="I38" s="44">
        <v>80</v>
      </c>
      <c r="J38" s="44"/>
      <c r="K38" s="57"/>
      <c r="L38" s="44"/>
      <c r="M38" s="44"/>
      <c r="N38" s="44">
        <v>80</v>
      </c>
      <c r="O38" s="44"/>
      <c r="P38" s="44"/>
      <c r="Q38" s="44"/>
      <c r="R38" s="44"/>
      <c r="S38" s="44"/>
      <c r="T38" s="44"/>
      <c r="U38" s="44"/>
      <c r="V38" s="44"/>
      <c r="W38" s="44"/>
    </row>
    <row r="39" spans="1:23" ht="21.75" customHeight="1">
      <c r="A39" s="37" t="s">
        <v>257</v>
      </c>
      <c r="B39" s="37" t="s">
        <v>292</v>
      </c>
      <c r="C39" s="37" t="s">
        <v>293</v>
      </c>
      <c r="D39" s="37" t="s">
        <v>70</v>
      </c>
      <c r="E39" s="37" t="s">
        <v>107</v>
      </c>
      <c r="F39" s="37" t="s">
        <v>108</v>
      </c>
      <c r="G39" s="37" t="s">
        <v>231</v>
      </c>
      <c r="H39" s="37" t="s">
        <v>232</v>
      </c>
      <c r="I39" s="44">
        <v>288</v>
      </c>
      <c r="J39" s="44"/>
      <c r="K39" s="57"/>
      <c r="L39" s="44"/>
      <c r="M39" s="44"/>
      <c r="N39" s="44">
        <v>288</v>
      </c>
      <c r="O39" s="44"/>
      <c r="P39" s="44"/>
      <c r="Q39" s="44"/>
      <c r="R39" s="44"/>
      <c r="S39" s="44"/>
      <c r="T39" s="44"/>
      <c r="U39" s="44"/>
      <c r="V39" s="44"/>
      <c r="W39" s="44"/>
    </row>
    <row r="40" spans="1:23" ht="21.75" customHeight="1">
      <c r="A40" s="37" t="s">
        <v>257</v>
      </c>
      <c r="B40" s="37" t="s">
        <v>294</v>
      </c>
      <c r="C40" s="37" t="s">
        <v>295</v>
      </c>
      <c r="D40" s="37" t="s">
        <v>70</v>
      </c>
      <c r="E40" s="37" t="s">
        <v>107</v>
      </c>
      <c r="F40" s="37" t="s">
        <v>108</v>
      </c>
      <c r="G40" s="37" t="s">
        <v>231</v>
      </c>
      <c r="H40" s="37" t="s">
        <v>232</v>
      </c>
      <c r="I40" s="44">
        <v>302.39999999999998</v>
      </c>
      <c r="J40" s="44">
        <v>302.39999999999998</v>
      </c>
      <c r="K40" s="57">
        <v>302.39999999999998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pans="1:23" ht="21.75" customHeight="1">
      <c r="A41" s="37" t="s">
        <v>257</v>
      </c>
      <c r="B41" s="37" t="s">
        <v>294</v>
      </c>
      <c r="C41" s="37" t="s">
        <v>295</v>
      </c>
      <c r="D41" s="37" t="s">
        <v>70</v>
      </c>
      <c r="E41" s="37" t="s">
        <v>107</v>
      </c>
      <c r="F41" s="37" t="s">
        <v>108</v>
      </c>
      <c r="G41" s="37" t="s">
        <v>245</v>
      </c>
      <c r="H41" s="37" t="s">
        <v>246</v>
      </c>
      <c r="I41" s="44">
        <v>33.6</v>
      </c>
      <c r="J41" s="44">
        <v>33.6</v>
      </c>
      <c r="K41" s="57">
        <v>33.6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  <row r="42" spans="1:23" ht="21.75" customHeight="1">
      <c r="A42" s="37" t="s">
        <v>257</v>
      </c>
      <c r="B42" s="37" t="s">
        <v>296</v>
      </c>
      <c r="C42" s="37" t="s">
        <v>297</v>
      </c>
      <c r="D42" s="37" t="s">
        <v>70</v>
      </c>
      <c r="E42" s="37" t="s">
        <v>101</v>
      </c>
      <c r="F42" s="37" t="s">
        <v>102</v>
      </c>
      <c r="G42" s="37" t="s">
        <v>231</v>
      </c>
      <c r="H42" s="37" t="s">
        <v>232</v>
      </c>
      <c r="I42" s="44">
        <v>8983.58</v>
      </c>
      <c r="J42" s="44">
        <v>8983.58</v>
      </c>
      <c r="K42" s="57">
        <v>8983.58</v>
      </c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</row>
    <row r="43" spans="1:23" ht="21.75" customHeight="1">
      <c r="A43" s="37" t="s">
        <v>257</v>
      </c>
      <c r="B43" s="37" t="s">
        <v>296</v>
      </c>
      <c r="C43" s="37" t="s">
        <v>297</v>
      </c>
      <c r="D43" s="37" t="s">
        <v>70</v>
      </c>
      <c r="E43" s="37" t="s">
        <v>101</v>
      </c>
      <c r="F43" s="37" t="s">
        <v>102</v>
      </c>
      <c r="G43" s="37" t="s">
        <v>245</v>
      </c>
      <c r="H43" s="37" t="s">
        <v>246</v>
      </c>
      <c r="I43" s="44">
        <v>995.94</v>
      </c>
      <c r="J43" s="44">
        <v>995.94</v>
      </c>
      <c r="K43" s="57">
        <v>995.94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1:23" ht="18.75" customHeight="1">
      <c r="A44" s="157" t="s">
        <v>171</v>
      </c>
      <c r="B44" s="158"/>
      <c r="C44" s="158"/>
      <c r="D44" s="158"/>
      <c r="E44" s="158"/>
      <c r="F44" s="158"/>
      <c r="G44" s="158"/>
      <c r="H44" s="118"/>
      <c r="I44" s="44">
        <v>1314291.56</v>
      </c>
      <c r="J44" s="44">
        <v>10315.52</v>
      </c>
      <c r="K44" s="57">
        <v>10315.52</v>
      </c>
      <c r="L44" s="44"/>
      <c r="M44" s="44"/>
      <c r="N44" s="44">
        <v>1303976.04</v>
      </c>
      <c r="O44" s="44"/>
      <c r="P44" s="44"/>
      <c r="Q44" s="44"/>
      <c r="R44" s="44"/>
      <c r="S44" s="44"/>
      <c r="T44" s="44"/>
      <c r="U44" s="44"/>
      <c r="V44" s="44"/>
      <c r="W44" s="44"/>
    </row>
  </sheetData>
  <mergeCells count="28">
    <mergeCell ref="V5:V7"/>
    <mergeCell ref="W5:W7"/>
    <mergeCell ref="J5:K6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16"/>
  <sheetViews>
    <sheetView showZeros="0" topLeftCell="A7" workbookViewId="0"/>
  </sheetViews>
  <sheetFormatPr defaultColWidth="9.15234375" defaultRowHeight="12" customHeight="1"/>
  <cols>
    <col min="1" max="1" width="34.3046875" customWidth="1"/>
    <col min="2" max="2" width="29" customWidth="1"/>
    <col min="3" max="5" width="23.53515625" customWidth="1"/>
    <col min="6" max="6" width="11.3046875" customWidth="1"/>
    <col min="7" max="7" width="25.15234375" customWidth="1"/>
    <col min="8" max="8" width="15.53515625" customWidth="1"/>
    <col min="9" max="9" width="13.3828125" customWidth="1"/>
    <col min="10" max="10" width="18.84375" customWidth="1"/>
  </cols>
  <sheetData>
    <row r="1" spans="1:10" ht="18" customHeight="1">
      <c r="J1" s="2" t="s">
        <v>298</v>
      </c>
    </row>
    <row r="2" spans="1:10" ht="39.75" customHeight="1">
      <c r="A2" s="175" t="str">
        <f>"2026"&amp;"年部门项目支出绩效目标表"</f>
        <v>2026年部门项目支出绩效目标表</v>
      </c>
      <c r="B2" s="148"/>
      <c r="C2" s="148"/>
      <c r="D2" s="148"/>
      <c r="E2" s="148"/>
      <c r="F2" s="147"/>
      <c r="G2" s="148"/>
      <c r="H2" s="147"/>
      <c r="I2" s="147"/>
      <c r="J2" s="148"/>
    </row>
    <row r="3" spans="1:10" ht="17.25" customHeight="1">
      <c r="A3" s="149" t="str">
        <f>"单位名称："&amp;"寻甸回族彝族自治县先锋镇初级中学"</f>
        <v>单位名称：寻甸回族彝族自治县先锋镇初级中学</v>
      </c>
      <c r="B3" s="89"/>
      <c r="C3" s="89"/>
      <c r="D3" s="89"/>
      <c r="E3" s="89"/>
      <c r="F3" s="89"/>
      <c r="G3" s="89"/>
      <c r="H3" s="89"/>
    </row>
    <row r="4" spans="1:10" ht="44.25" customHeight="1">
      <c r="A4" s="35" t="s">
        <v>184</v>
      </c>
      <c r="B4" s="35" t="s">
        <v>299</v>
      </c>
      <c r="C4" s="35" t="s">
        <v>300</v>
      </c>
      <c r="D4" s="35" t="s">
        <v>301</v>
      </c>
      <c r="E4" s="35" t="s">
        <v>302</v>
      </c>
      <c r="F4" s="36" t="s">
        <v>303</v>
      </c>
      <c r="G4" s="35" t="s">
        <v>304</v>
      </c>
      <c r="H4" s="36" t="s">
        <v>305</v>
      </c>
      <c r="I4" s="36" t="s">
        <v>306</v>
      </c>
      <c r="J4" s="35" t="s">
        <v>307</v>
      </c>
    </row>
    <row r="5" spans="1:10" ht="18.75" customHeight="1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19">
        <v>6</v>
      </c>
      <c r="G5" s="67">
        <v>7</v>
      </c>
      <c r="H5" s="19">
        <v>8</v>
      </c>
      <c r="I5" s="19">
        <v>9</v>
      </c>
      <c r="J5" s="67">
        <v>10</v>
      </c>
    </row>
    <row r="6" spans="1:10" ht="42" customHeight="1">
      <c r="A6" s="16" t="s">
        <v>70</v>
      </c>
      <c r="B6" s="37"/>
      <c r="C6" s="37"/>
      <c r="D6" s="37"/>
      <c r="E6" s="27"/>
      <c r="F6" s="38"/>
      <c r="G6" s="27"/>
      <c r="H6" s="38"/>
      <c r="I6" s="38"/>
      <c r="J6" s="27"/>
    </row>
    <row r="7" spans="1:10" ht="42" customHeight="1">
      <c r="A7" s="176" t="s">
        <v>295</v>
      </c>
      <c r="B7" s="177" t="s">
        <v>308</v>
      </c>
      <c r="C7" s="11" t="s">
        <v>309</v>
      </c>
      <c r="D7" s="11" t="s">
        <v>310</v>
      </c>
      <c r="E7" s="16" t="s">
        <v>311</v>
      </c>
      <c r="F7" s="11" t="s">
        <v>312</v>
      </c>
      <c r="G7" s="16" t="s">
        <v>313</v>
      </c>
      <c r="H7" s="11" t="s">
        <v>314</v>
      </c>
      <c r="I7" s="11" t="s">
        <v>315</v>
      </c>
      <c r="J7" s="16" t="s">
        <v>316</v>
      </c>
    </row>
    <row r="8" spans="1:10" ht="42" customHeight="1">
      <c r="A8" s="176" t="s">
        <v>295</v>
      </c>
      <c r="B8" s="177" t="s">
        <v>308</v>
      </c>
      <c r="C8" s="11" t="s">
        <v>309</v>
      </c>
      <c r="D8" s="11" t="s">
        <v>317</v>
      </c>
      <c r="E8" s="16" t="s">
        <v>318</v>
      </c>
      <c r="F8" s="11" t="s">
        <v>319</v>
      </c>
      <c r="G8" s="16" t="s">
        <v>320</v>
      </c>
      <c r="H8" s="11" t="s">
        <v>314</v>
      </c>
      <c r="I8" s="11" t="s">
        <v>315</v>
      </c>
      <c r="J8" s="16" t="s">
        <v>321</v>
      </c>
    </row>
    <row r="9" spans="1:10" ht="42" customHeight="1">
      <c r="A9" s="176" t="s">
        <v>295</v>
      </c>
      <c r="B9" s="177" t="s">
        <v>308</v>
      </c>
      <c r="C9" s="11" t="s">
        <v>322</v>
      </c>
      <c r="D9" s="11" t="s">
        <v>323</v>
      </c>
      <c r="E9" s="16" t="s">
        <v>324</v>
      </c>
      <c r="F9" s="11" t="s">
        <v>312</v>
      </c>
      <c r="G9" s="16" t="s">
        <v>325</v>
      </c>
      <c r="H9" s="11" t="s">
        <v>326</v>
      </c>
      <c r="I9" s="11" t="s">
        <v>327</v>
      </c>
      <c r="J9" s="16" t="s">
        <v>328</v>
      </c>
    </row>
    <row r="10" spans="1:10" ht="42" customHeight="1">
      <c r="A10" s="176" t="s">
        <v>295</v>
      </c>
      <c r="B10" s="177" t="s">
        <v>308</v>
      </c>
      <c r="C10" s="11" t="s">
        <v>329</v>
      </c>
      <c r="D10" s="11" t="s">
        <v>330</v>
      </c>
      <c r="E10" s="16" t="s">
        <v>331</v>
      </c>
      <c r="F10" s="11" t="s">
        <v>319</v>
      </c>
      <c r="G10" s="16" t="s">
        <v>332</v>
      </c>
      <c r="H10" s="11" t="s">
        <v>314</v>
      </c>
      <c r="I10" s="11" t="s">
        <v>327</v>
      </c>
      <c r="J10" s="16" t="s">
        <v>333</v>
      </c>
    </row>
    <row r="11" spans="1:10" ht="42" customHeight="1">
      <c r="A11" s="176" t="s">
        <v>295</v>
      </c>
      <c r="B11" s="177" t="s">
        <v>308</v>
      </c>
      <c r="C11" s="11" t="s">
        <v>329</v>
      </c>
      <c r="D11" s="11" t="s">
        <v>330</v>
      </c>
      <c r="E11" s="16" t="s">
        <v>334</v>
      </c>
      <c r="F11" s="11" t="s">
        <v>319</v>
      </c>
      <c r="G11" s="16" t="s">
        <v>332</v>
      </c>
      <c r="H11" s="11" t="s">
        <v>314</v>
      </c>
      <c r="I11" s="11" t="s">
        <v>315</v>
      </c>
      <c r="J11" s="16" t="s">
        <v>335</v>
      </c>
    </row>
    <row r="12" spans="1:10" ht="42" customHeight="1">
      <c r="A12" s="176" t="s">
        <v>297</v>
      </c>
      <c r="B12" s="177" t="s">
        <v>336</v>
      </c>
      <c r="C12" s="11" t="s">
        <v>309</v>
      </c>
      <c r="D12" s="11" t="s">
        <v>310</v>
      </c>
      <c r="E12" s="16" t="s">
        <v>311</v>
      </c>
      <c r="F12" s="11" t="s">
        <v>312</v>
      </c>
      <c r="G12" s="16" t="s">
        <v>313</v>
      </c>
      <c r="H12" s="11" t="s">
        <v>314</v>
      </c>
      <c r="I12" s="11" t="s">
        <v>315</v>
      </c>
      <c r="J12" s="16" t="s">
        <v>316</v>
      </c>
    </row>
    <row r="13" spans="1:10" ht="42" customHeight="1">
      <c r="A13" s="176" t="s">
        <v>297</v>
      </c>
      <c r="B13" s="177" t="s">
        <v>336</v>
      </c>
      <c r="C13" s="11" t="s">
        <v>309</v>
      </c>
      <c r="D13" s="11" t="s">
        <v>317</v>
      </c>
      <c r="E13" s="16" t="s">
        <v>318</v>
      </c>
      <c r="F13" s="11" t="s">
        <v>319</v>
      </c>
      <c r="G13" s="16" t="s">
        <v>320</v>
      </c>
      <c r="H13" s="11" t="s">
        <v>314</v>
      </c>
      <c r="I13" s="11" t="s">
        <v>315</v>
      </c>
      <c r="J13" s="16" t="s">
        <v>321</v>
      </c>
    </row>
    <row r="14" spans="1:10" ht="42" customHeight="1">
      <c r="A14" s="176" t="s">
        <v>297</v>
      </c>
      <c r="B14" s="177" t="s">
        <v>336</v>
      </c>
      <c r="C14" s="11" t="s">
        <v>322</v>
      </c>
      <c r="D14" s="11" t="s">
        <v>323</v>
      </c>
      <c r="E14" s="16" t="s">
        <v>324</v>
      </c>
      <c r="F14" s="11" t="s">
        <v>312</v>
      </c>
      <c r="G14" s="16" t="s">
        <v>325</v>
      </c>
      <c r="H14" s="11" t="s">
        <v>326</v>
      </c>
      <c r="I14" s="11" t="s">
        <v>327</v>
      </c>
      <c r="J14" s="16" t="s">
        <v>328</v>
      </c>
    </row>
    <row r="15" spans="1:10" ht="42" customHeight="1">
      <c r="A15" s="176" t="s">
        <v>297</v>
      </c>
      <c r="B15" s="177" t="s">
        <v>336</v>
      </c>
      <c r="C15" s="11" t="s">
        <v>329</v>
      </c>
      <c r="D15" s="11" t="s">
        <v>330</v>
      </c>
      <c r="E15" s="16" t="s">
        <v>331</v>
      </c>
      <c r="F15" s="11" t="s">
        <v>319</v>
      </c>
      <c r="G15" s="16" t="s">
        <v>332</v>
      </c>
      <c r="H15" s="11" t="s">
        <v>314</v>
      </c>
      <c r="I15" s="11" t="s">
        <v>327</v>
      </c>
      <c r="J15" s="16" t="s">
        <v>333</v>
      </c>
    </row>
    <row r="16" spans="1:10" ht="42" customHeight="1">
      <c r="A16" s="176" t="s">
        <v>297</v>
      </c>
      <c r="B16" s="177" t="s">
        <v>336</v>
      </c>
      <c r="C16" s="11" t="s">
        <v>329</v>
      </c>
      <c r="D16" s="11" t="s">
        <v>330</v>
      </c>
      <c r="E16" s="16" t="s">
        <v>334</v>
      </c>
      <c r="F16" s="11" t="s">
        <v>319</v>
      </c>
      <c r="G16" s="16" t="s">
        <v>332</v>
      </c>
      <c r="H16" s="11" t="s">
        <v>314</v>
      </c>
      <c r="I16" s="11" t="s">
        <v>315</v>
      </c>
      <c r="J16" s="16" t="s">
        <v>335</v>
      </c>
    </row>
  </sheetData>
  <mergeCells count="6">
    <mergeCell ref="A2:J2"/>
    <mergeCell ref="A3:H3"/>
    <mergeCell ref="A7:A11"/>
    <mergeCell ref="A12:A16"/>
    <mergeCell ref="B7:B11"/>
    <mergeCell ref="B12:B16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2026-03-25T02:09:45Z</dcterms:created>
  <dcterms:modified xsi:type="dcterms:W3CDTF">2026-03-27T03:08:05Z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59FA5941E25740E39A128EE0114007FA</vt:lpwstr>
  </property>
  <property fmtid="{D5CDD505-2E9C-101B-9397-08002B2CF9AE}" pid="3" name="KSOProductBuildVer">
    <vt:lpwstr>2052-11.8.2.12089</vt:lpwstr>
  </property>
</Properties>
</file>