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tabRatio="894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<sst xmlns="http://schemas.openxmlformats.org/spreadsheetml/2006/main" count="1147" uniqueCount="417">
  <si>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</si>
  <si>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</si>
  <si>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</si>
  <si>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</si>
  <si>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</si>
  <si>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</si>
  <si>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</si>
  <si>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</si>
  <si>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</si>
  <si>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</si>
  <si>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</si>
  <si>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</si>
  <si>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</si>
  <si>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</si>
  <si>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</si>
  <si>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</si>
  <si>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</si>
  <si>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</si>
  <si>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</si>
  <si>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</si>
  <si>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</si>
  <si>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</si>
  <si>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</si>
  <si>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</si>
  <si>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</si>
  <si>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</si>
  <si>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</si>
  <si>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</si>
  <si>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</si>
  <si>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</si>
  <si>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</si>
  <si>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</si>
  <si>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</si>
  <si>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</si>
  <si>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</si>
  <si>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</si>
  <si>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</si>
  <si>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</si>
  <si>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</si>
  <si>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</si>
  <si>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</si>
  <si>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</si>
  <si>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</si>
  <si>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</si>
  <si>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</si>
  <si>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</si>
  <si>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</si>
  <si>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</si>
  <si>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</si>
  <si>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</si>
  <si>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</si>
  <si>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</si>
  <si>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</si>
  <si>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</si>
  <si>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</si>
  <si>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</si>
  <si>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</si>
  <si>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</si>
  <si>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</si>
  <si>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</si>
  <si>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</si>
  <si>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</si>
  <si>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</si>
  <si>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</si>
  <si>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</si>
  <si>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</si>
  <si>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</si>
  <si>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</si>
  <si>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</si>
  <si>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105056</t>
  </si>
  <si>
    <t>寻甸回族彝族自治县柯渡镇初级中学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</si>
  <si>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</si>
  <si>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</si>
  <si>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</si>
  <si>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</si>
  <si>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</si>
  <si>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</si>
  <si>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</si>
  <si>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</si>
  <si>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</si>
  <si>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</si>
  <si>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</si>
  <si>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</si>
  <si>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</si>
  <si>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</si>
  <si>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</si>
  <si>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</si>
  <si>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</si>
  <si>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</si>
  <si>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</si>
  <si>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</si>
  <si>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</si>
  <si>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</si>
  <si>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</si>
  <si>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</si>
  <si>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</si>
  <si>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</si>
  <si>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</si>
  <si>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</si>
  <si>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</si>
  <si>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</si>
  <si>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</si>
  <si>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</si>
  <si>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</si>
  <si>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</si>
  <si>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</si>
  <si>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</si>
  <si>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</si>
  <si>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</si>
  <si>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</si>
  <si>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</si>
  <si>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</si>
  <si>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</si>
  <si>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</si>
  <si>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</si>
  <si>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</si>
  <si>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</si>
  <si>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</si>
  <si>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</si>
  <si>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</si>
  <si>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</si>
  <si>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</si>
  <si>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</si>
  <si>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</si>
  <si>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</si>
  <si>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</si>
  <si>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</si>
  <si>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</si>
  <si>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</si>
  <si>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</si>
  <si>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</si>
  <si>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</si>
  <si>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</si>
  <si>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</si>
  <si>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</si>
  <si>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</si>
  <si>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</si>
  <si>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</si>
  <si>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</si>
  <si>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</si>
  <si>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</si>
  <si>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</si>
  <si>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</si>
  <si>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</si>
  <si>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</si>
  <si>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</si>
  <si>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</si>
  <si>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</si>
  <si>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</si>
  <si>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</si>
  <si>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</si>
  <si>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</si>
  <si>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</si>
  <si>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</si>
  <si>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</si>
  <si>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</si>
  <si>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</si>
  <si>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</si>
  <si>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</si>
  <si>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</si>
  <si>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</si>
  <si>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</si>
  <si>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</si>
  <si>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</si>
  <si>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</si>
  <si>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</si>
  <si>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</si>
  <si>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</si>
  <si>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</si>
  <si>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</si>
  <si>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</si>
  <si>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</si>
  <si>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</si>
  <si>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</si>
  <si>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</si>
  <si>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</si>
  <si>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</si>
  <si>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</si>
  <si>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</si>
  <si>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</si>
  <si>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</si>
  <si>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</si>
  <si>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</si>
  <si>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备注：本部门2026年无“三公”经费支出预算，本表无数据。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</si>
  <si>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</si>
  <si>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</si>
  <si>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</si>
  <si>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</si>
  <si>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</si>
  <si>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</si>
  <si>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</si>
  <si>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</si>
  <si>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</si>
  <si>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</si>
  <si>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</si>
  <si>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</si>
  <si>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</si>
  <si>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</si>
  <si>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</si>
  <si>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</si>
  <si>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</si>
  <si>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</si>
  <si>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</si>
  <si>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</si>
  <si>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530129241100002356090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</si>
  <si>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</si>
  <si>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</si>
  <si>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</si>
  <si>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</si>
  <si>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</si>
  <si>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</si>
  <si>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</si>
  <si>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530129241100002356091</t>
  </si>
  <si>
    <t>未在工资统发人员绩效工资</t>
  </si>
  <si>
    <t>530129241100002356102</t>
  </si>
  <si>
    <t>事业人员绩效奖励</t>
  </si>
  <si>
    <t>530129241100002356105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</si>
  <si>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</si>
  <si>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</si>
  <si>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</si>
  <si>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</si>
  <si>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</si>
  <si>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</si>
  <si>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</si>
  <si>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</si>
  <si>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</si>
  <si>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</si>
  <si>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</si>
  <si>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530129241100002356108</t>
  </si>
  <si>
    <t>工会经费</t>
  </si>
  <si>
    <t>30228</t>
  </si>
  <si>
    <t>530129241100002356115</t>
  </si>
  <si>
    <t>30113</t>
  </si>
  <si>
    <t>530129241100002356118</t>
  </si>
  <si>
    <t>一般公用经费支出</t>
  </si>
  <si>
    <t>30201</t>
  </si>
  <si>
    <t>办公费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</si>
  <si>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</si>
  <si>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</si>
  <si>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</si>
  <si>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</si>
  <si>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</si>
  <si>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</si>
  <si>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</si>
  <si>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</si>
  <si>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</si>
  <si>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</si>
  <si>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530129251100004399577</t>
  </si>
  <si>
    <t>柯渡镇初级中学2024年校园安全工作经费</t>
  </si>
  <si>
    <t>530129251100004517957</t>
  </si>
  <si>
    <t>2024年昆明市学科带头人和骨干教师工作经费</t>
  </si>
  <si>
    <t>30216</t>
  </si>
  <si>
    <t>培训费</t>
  </si>
  <si>
    <t>530129251100004644950</t>
  </si>
  <si>
    <t>2025年义务教育课后服务省级补助资金</t>
  </si>
  <si>
    <t>30226</t>
  </si>
  <si>
    <t>劳务费</t>
  </si>
  <si>
    <t>民生类</t>
  </si>
  <si>
    <t>530129251100004199486</t>
  </si>
  <si>
    <t>2025年城乡义务教育补助经费（营养改善计划）中央资金</t>
  </si>
  <si>
    <t>30305</t>
  </si>
  <si>
    <t>生活补助</t>
  </si>
  <si>
    <t>530129251100004224249</t>
  </si>
  <si>
    <t>2025年第一批城乡义务教育补助经费（普通学校公用经费）中央资金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</si>
  <si>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</si>
  <si>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</si>
  <si>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</si>
  <si>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</si>
  <si>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</si>
  <si>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</si>
  <si>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</si>
  <si>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</si>
  <si>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530129251100004227003</t>
  </si>
  <si>
    <t>2025年第一批城乡义务教育补助经费（特殊教育公用经费）中央资金</t>
  </si>
  <si>
    <t>530129251100004227838</t>
  </si>
  <si>
    <t>2025年第一批城乡义务教育补助经费（乡村教师生活补助）中央资金</t>
  </si>
  <si>
    <t>530129251100004325552</t>
  </si>
  <si>
    <t>2025年义务教育家庭经济困难学生生活补助资金</t>
  </si>
  <si>
    <t>30308</t>
  </si>
  <si>
    <t>助学金</t>
  </si>
  <si>
    <t>530129251100004326545</t>
  </si>
  <si>
    <t>2025年第一批城乡义务教育补助经费（特殊教育公用经费）省级资金</t>
  </si>
  <si>
    <t>530129251100004326583</t>
  </si>
  <si>
    <t>2025年第一批城乡义务教育补助经费（普通学校公用经费）省级资金</t>
  </si>
  <si>
    <t>530129251100004472223</t>
  </si>
  <si>
    <t>2025年城乡义务教育补助经费（特殊教育公用经费）市级资金</t>
  </si>
  <si>
    <t>530129251100004472609</t>
  </si>
  <si>
    <t>2025年城乡义务教育补助经费（普通学校公用经费）市级资金</t>
  </si>
  <si>
    <t>530129251100004551084</t>
  </si>
  <si>
    <t>寻甸县2025年城乡义务教育补助经费（乡村教师生活补助）市级资金</t>
  </si>
  <si>
    <t>530129251100004719493</t>
  </si>
  <si>
    <t>2025年城乡义务教育补助经费（特殊教育公用经费）提标县级资金</t>
  </si>
  <si>
    <t>530129251100004721606</t>
  </si>
  <si>
    <t>2025年第二批城乡义务教育补助经费（普通学校公用经费）省级资金</t>
  </si>
  <si>
    <t>530129251100004743634</t>
  </si>
  <si>
    <t>2025年秋季学期义务教育家庭经济困难学生生活补助资金</t>
  </si>
  <si>
    <t>530129251100004757596</t>
  </si>
  <si>
    <t>2025年城乡义务教育补助（特殊教育公用经费）提标资金</t>
  </si>
  <si>
    <t>530129261100005136847</t>
  </si>
  <si>
    <t>2026年城乡义务教育补助（特殊教育公用经费）县级资金</t>
  </si>
  <si>
    <t>530129261100005136994</t>
  </si>
  <si>
    <t>2026年城乡义务教育补助（普通学校公用经费）县级资金</t>
  </si>
  <si>
    <t>530129261100005144466</t>
  </si>
  <si>
    <t>2026年遗属人员生活补助资金</t>
  </si>
  <si>
    <t>事业发展类</t>
  </si>
  <si>
    <t>530129251100004757571</t>
  </si>
  <si>
    <t>2025年第二批城乡义务教育补助经费（校舍安全保障）中央补助资金</t>
  </si>
  <si>
    <t>31001</t>
  </si>
  <si>
    <t>房屋建筑物购建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</si>
  <si>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</si>
  <si>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</si>
  <si>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</si>
  <si>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</si>
  <si>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</si>
  <si>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</si>
  <si>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</si>
  <si>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</si>
  <si>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</si>
  <si>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</si>
  <si>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从2023年春季学期起提高义务教育学校生均公用经费基准定额，小学由年生均650元提高到720元，初中由850元提高到940元。在此基础上，将原来对寄宿制学校按照寄宿生年生均200元标准增加公用经费补助，提高到300元。对学生规模不足100人的村小学和教学点按照100人核定公用经费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</si>
  <si>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</si>
  <si>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</si>
  <si>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</si>
  <si>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</si>
  <si>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</si>
  <si>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</si>
  <si>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</si>
  <si>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</si>
  <si>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</si>
  <si>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</si>
  <si>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</si>
  <si>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</si>
  <si>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</si>
  <si>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</si>
  <si>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</si>
  <si>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</si>
  <si>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</si>
  <si>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</si>
  <si>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</si>
  <si>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</si>
  <si>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</si>
  <si>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</si>
  <si>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</si>
  <si>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</si>
  <si>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</si>
  <si>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</si>
  <si>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</si>
  <si>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做好本部门人员、公用经费保障，按规定落实干部职工各项待遇，支持部门正常履职。特殊教育和随班就读特殊学生7000元/生·年。</t>
  </si>
  <si>
    <t>做好本部门人员、公用经费保障，按规定落实干部职工各项待遇，支持部门正常履职。</t>
  </si>
  <si>
    <t>预算06表</t>
  </si>
  <si>
    <t>政府性基金预算支出预算表</t>
  </si>
  <si>
    <t>单位名称：昆明市发展和改革委员会</t>
  </si>
  <si>
    <t>政府性基金预算支出</t>
  </si>
  <si>
    <t>备注：本部门2026年无政府性基金预算，本表无数据。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</si>
  <si>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</si>
  <si>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</si>
  <si>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</si>
  <si>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</si>
  <si>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</si>
  <si>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</si>
  <si>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</si>
  <si>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</si>
  <si>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</si>
  <si>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</si>
  <si>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</si>
  <si>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</si>
  <si>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备注：本部门2026年无政府采购预算，本表无数据。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</si>
  <si>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</si>
  <si>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</si>
  <si>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</si>
  <si>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</si>
  <si>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</si>
  <si>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</si>
  <si>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</si>
  <si>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备注：本部门2026年无政府购买服务预算，本表无数据。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</si>
  <si>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</si>
  <si>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</si>
  <si>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</si>
  <si>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</si>
  <si>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</si>
  <si>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</si>
  <si>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</si>
  <si>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</si>
  <si>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</si>
  <si>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</si>
  <si>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</si>
  <si>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</si>
  <si>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</si>
  <si>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</si>
  <si>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</si>
  <si>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</si>
  <si>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</si>
  <si>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</si>
  <si>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</si>
  <si>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</si>
  <si>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</si>
  <si>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</si>
  <si>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</si>
  <si>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备注：本部门2026年无县对下转移支付预算，本表无数据。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</si>
  <si>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</si>
  <si>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</si>
  <si>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</si>
  <si>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</si>
  <si>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</si>
  <si>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</si>
  <si>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</si>
  <si>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</si>
  <si>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</si>
  <si>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备注：本部门2026年无新增资产配置预算，本表无数据。</t>
  </si>
  <si>
    <t>预算11表</t>
  </si>
  <si>
    <t>上级补助</t>
  </si>
  <si>
    <t>备注：本部门2026年上级转移支付补助项目支出预算，本表无数据。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</si>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</sst>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2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178" fontId="5" fillId="0" borderId="7" xfId="54" applyFont="1">
      <alignment horizontal="righ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4" activePane="bottomLeft" state="frozen"/>
      <selection/>
      <selection pane="bottomLeft" activeCell="D7" sqref="D7:D37"/>
    </sheetView>
  </sheetViews>
  <sheetFormatPr defaultColWidth="8.5727272727272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9"/>
      <c r="B2" s="49"/>
      <c r="C2" s="49"/>
      <c r="D2" s="50" t="s">
        <v>0</v>
      </c>
    </row>
    <row r="3" ht="41.25" customHeight="1" spans="1:4">
      <c r="A3" s="44" t="str">
        <f>"2026"&amp;"年部门财务收支预算总表"</f>
        <v>2026年部门财务收支预算总表</v>
      </c>
    </row>
    <row r="4" ht="17.25" customHeight="1" spans="1:4">
      <c r="A4" s="47" t="str">
        <f>"单位名称："&amp;"寻甸回族彝族自治县柯渡镇初级中学"</f>
        <v>单位名称：寻甸回族彝族自治县柯渡镇初级中学</v>
      </c>
      <c r="B4" s="185"/>
      <c r="D4" s="150" t="s">
        <v>1</v>
      </c>
    </row>
    <row r="5" ht="23.25" customHeight="1" spans="1:4">
      <c r="A5" s="186" t="s">
        <v>2</v>
      </c>
      <c r="B5" s="187"/>
      <c r="C5" s="186" t="s">
        <v>3</v>
      </c>
      <c r="D5" s="187"/>
    </row>
    <row r="6" ht="24" customHeight="1" spans="1:4">
      <c r="A6" s="186" t="s">
        <v>4</v>
      </c>
      <c r="B6" s="186" t="s">
        <v>5</v>
      </c>
      <c r="C6" s="186" t="s">
        <v>6</v>
      </c>
      <c r="D6" s="186" t="s">
        <v>5</v>
      </c>
    </row>
    <row r="7" ht="17.25" customHeight="1" spans="1:4">
      <c r="A7" s="188" t="s">
        <v>7</v>
      </c>
      <c r="B7" s="157">
        <v>15100037.28</v>
      </c>
      <c r="C7" s="188" t="s">
        <v>8</v>
      </c>
      <c r="D7" s="157"/>
    </row>
    <row r="8" ht="17.25" customHeight="1" spans="1:4">
      <c r="A8" s="188" t="s">
        <v>9</v>
      </c>
      <c r="B8" s="88"/>
      <c r="C8" s="188" t="s">
        <v>10</v>
      </c>
      <c r="D8" s="157"/>
    </row>
    <row r="9" ht="17.25" customHeight="1" spans="1:4">
      <c r="A9" s="188" t="s">
        <v>11</v>
      </c>
      <c r="B9" s="88"/>
      <c r="C9" s="221" t="s">
        <v>12</v>
      </c>
      <c r="D9" s="157"/>
    </row>
    <row r="10" ht="17.25" customHeight="1" spans="1:4">
      <c r="A10" s="188" t="s">
        <v>13</v>
      </c>
      <c r="B10" s="88"/>
      <c r="C10" s="221" t="s">
        <v>14</v>
      </c>
      <c r="D10" s="157"/>
    </row>
    <row r="11" ht="17.25" customHeight="1" spans="1:4">
      <c r="A11" s="188" t="s">
        <v>15</v>
      </c>
      <c r="B11" s="88"/>
      <c r="C11" s="221" t="s">
        <v>16</v>
      </c>
      <c r="D11" s="157">
        <v>12507359.02</v>
      </c>
    </row>
    <row r="12" ht="17.25" customHeight="1" spans="1:4">
      <c r="A12" s="188" t="s">
        <v>17</v>
      </c>
      <c r="B12" s="88"/>
      <c r="C12" s="221" t="s">
        <v>18</v>
      </c>
      <c r="D12" s="157"/>
    </row>
    <row r="13" ht="17.25" customHeight="1" spans="1:4">
      <c r="A13" s="188" t="s">
        <v>19</v>
      </c>
      <c r="B13" s="88"/>
      <c r="C13" s="36" t="s">
        <v>20</v>
      </c>
      <c r="D13" s="157"/>
    </row>
    <row r="14" ht="17.25" customHeight="1" spans="1:4">
      <c r="A14" s="188" t="s">
        <v>21</v>
      </c>
      <c r="B14" s="88"/>
      <c r="C14" s="36" t="s">
        <v>22</v>
      </c>
      <c r="D14" s="157">
        <v>1811290.8</v>
      </c>
    </row>
    <row r="15" ht="17.25" customHeight="1" spans="1:4">
      <c r="A15" s="188" t="s">
        <v>23</v>
      </c>
      <c r="B15" s="88"/>
      <c r="C15" s="36" t="s">
        <v>24</v>
      </c>
      <c r="D15" s="157">
        <v>1389429.84</v>
      </c>
    </row>
    <row r="16" ht="17.25" customHeight="1" spans="1:4">
      <c r="A16" s="188" t="s">
        <v>25</v>
      </c>
      <c r="B16" s="88"/>
      <c r="C16" s="36" t="s">
        <v>26</v>
      </c>
      <c r="D16" s="157"/>
    </row>
    <row r="17" ht="17.25" customHeight="1" spans="1:4">
      <c r="A17" s="189"/>
      <c r="B17" s="88"/>
      <c r="C17" s="36" t="s">
        <v>27</v>
      </c>
      <c r="D17" s="157"/>
    </row>
    <row r="18" ht="17.25" customHeight="1" spans="1:4">
      <c r="A18" s="190"/>
      <c r="B18" s="88"/>
      <c r="C18" s="36" t="s">
        <v>28</v>
      </c>
      <c r="D18" s="157"/>
    </row>
    <row r="19" ht="17.25" customHeight="1" spans="1:4">
      <c r="A19" s="190"/>
      <c r="B19" s="88"/>
      <c r="C19" s="36" t="s">
        <v>29</v>
      </c>
      <c r="D19" s="157"/>
    </row>
    <row r="20" ht="17.25" customHeight="1" spans="1:4">
      <c r="A20" s="190"/>
      <c r="B20" s="88"/>
      <c r="C20" s="36" t="s">
        <v>30</v>
      </c>
      <c r="D20" s="157"/>
    </row>
    <row r="21" ht="17.25" customHeight="1" spans="1:4">
      <c r="A21" s="190"/>
      <c r="B21" s="88"/>
      <c r="C21" s="36" t="s">
        <v>31</v>
      </c>
      <c r="D21" s="157"/>
    </row>
    <row r="22" ht="17.25" customHeight="1" spans="1:4">
      <c r="A22" s="190"/>
      <c r="B22" s="88"/>
      <c r="C22" s="36" t="s">
        <v>32</v>
      </c>
      <c r="D22" s="157"/>
    </row>
    <row r="23" ht="17.25" customHeight="1" spans="1:4">
      <c r="A23" s="190"/>
      <c r="B23" s="88"/>
      <c r="C23" s="36" t="s">
        <v>33</v>
      </c>
      <c r="D23" s="157"/>
    </row>
    <row r="24" ht="17.25" customHeight="1" spans="1:4">
      <c r="A24" s="190"/>
      <c r="B24" s="88"/>
      <c r="C24" s="36" t="s">
        <v>34</v>
      </c>
      <c r="D24" s="157"/>
    </row>
    <row r="25" ht="17.25" customHeight="1" spans="1:4">
      <c r="A25" s="190"/>
      <c r="B25" s="88"/>
      <c r="C25" s="36" t="s">
        <v>35</v>
      </c>
      <c r="D25" s="157">
        <v>1134536.1</v>
      </c>
    </row>
    <row r="26" ht="17.25" customHeight="1" spans="1:4">
      <c r="A26" s="190"/>
      <c r="B26" s="88"/>
      <c r="C26" s="36" t="s">
        <v>36</v>
      </c>
      <c r="D26" s="157"/>
    </row>
    <row r="27" ht="17.25" customHeight="1" spans="1:4">
      <c r="A27" s="190"/>
      <c r="B27" s="88"/>
      <c r="C27" s="189" t="s">
        <v>37</v>
      </c>
      <c r="D27" s="157"/>
    </row>
    <row r="28" ht="17.25" customHeight="1" spans="1:4">
      <c r="A28" s="190"/>
      <c r="B28" s="88"/>
      <c r="C28" s="36" t="s">
        <v>38</v>
      </c>
      <c r="D28" s="157"/>
    </row>
    <row r="29" ht="16.5" customHeight="1" spans="1:4">
      <c r="A29" s="190"/>
      <c r="B29" s="88"/>
      <c r="C29" s="36" t="s">
        <v>39</v>
      </c>
      <c r="D29" s="157"/>
    </row>
    <row r="30" ht="16.5" customHeight="1" spans="1:4">
      <c r="A30" s="190"/>
      <c r="B30" s="88"/>
      <c r="C30" s="189" t="s">
        <v>40</v>
      </c>
      <c r="D30" s="157"/>
    </row>
    <row r="31" ht="17.25" customHeight="1" spans="1:4">
      <c r="A31" s="190"/>
      <c r="B31" s="88"/>
      <c r="C31" s="189" t="s">
        <v>41</v>
      </c>
      <c r="D31" s="157"/>
    </row>
    <row r="32" ht="17.25" customHeight="1" spans="1:4">
      <c r="A32" s="190"/>
      <c r="B32" s="88"/>
      <c r="C32" s="36" t="s">
        <v>42</v>
      </c>
      <c r="D32" s="157"/>
    </row>
    <row r="33" ht="16.5" customHeight="1" spans="1:4">
      <c r="A33" s="190" t="s">
        <v>43</v>
      </c>
      <c r="B33" s="157">
        <v>15100037.28</v>
      </c>
      <c r="C33" s="190" t="s">
        <v>44</v>
      </c>
      <c r="D33" s="157">
        <v>16842615.76</v>
      </c>
    </row>
    <row r="34" ht="16.5" customHeight="1" spans="1:4">
      <c r="A34" s="189" t="s">
        <v>45</v>
      </c>
      <c r="B34" s="157">
        <v>1742578.48</v>
      </c>
      <c r="C34" s="189" t="s">
        <v>46</v>
      </c>
      <c r="D34" s="157"/>
    </row>
    <row r="35" ht="16.5" customHeight="1" spans="1:4">
      <c r="A35" s="36" t="s">
        <v>47</v>
      </c>
      <c r="B35" s="158">
        <v>1742578.48</v>
      </c>
      <c r="C35" s="36" t="s">
        <v>47</v>
      </c>
      <c r="D35" s="158"/>
    </row>
    <row r="36" ht="16.5" customHeight="1" spans="1:4">
      <c r="A36" s="36" t="s">
        <v>48</v>
      </c>
      <c r="B36" s="158"/>
      <c r="C36" s="36" t="s">
        <v>49</v>
      </c>
      <c r="D36" s="158"/>
    </row>
    <row r="37" ht="16.5" customHeight="1" spans="1:4">
      <c r="A37" s="191" t="s">
        <v>50</v>
      </c>
      <c r="B37" s="157">
        <v>16842615.76</v>
      </c>
      <c r="C37" s="191" t="s">
        <v>51</v>
      </c>
      <c r="D37" s="157">
        <v>16842615.76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9">
        <v>1</v>
      </c>
      <c r="B2" s="130">
        <v>0</v>
      </c>
      <c r="C2" s="129">
        <v>1</v>
      </c>
      <c r="D2" s="131"/>
      <c r="E2" s="131"/>
      <c r="F2" s="120" t="s">
        <v>349</v>
      </c>
    </row>
    <row r="3" ht="42" customHeight="1" spans="1:6">
      <c r="A3" s="132" t="str">
        <f>"2026"&amp;"年部门政府性基金预算支出预算表"</f>
        <v>2026年部门政府性基金预算支出预算表</v>
      </c>
      <c r="B3" s="132" t="s">
        <v>350</v>
      </c>
      <c r="C3" s="133"/>
      <c r="D3" s="134"/>
      <c r="E3" s="134"/>
      <c r="F3" s="134"/>
    </row>
    <row r="4" ht="13.5" customHeight="1" spans="1:6">
      <c r="A4" s="5" t="str">
        <f>"单位名称："&amp;"寻甸回族彝族自治县柯渡镇初级中学"</f>
        <v>单位名称：寻甸回族彝族自治县柯渡镇初级中学</v>
      </c>
      <c r="B4" s="5" t="s">
        <v>351</v>
      </c>
      <c r="C4" s="135"/>
      <c r="D4" s="131"/>
      <c r="E4" s="131"/>
      <c r="F4" s="120" t="s">
        <v>1</v>
      </c>
    </row>
    <row r="5" ht="19.5" customHeight="1" spans="1:6">
      <c r="A5" s="136" t="s">
        <v>186</v>
      </c>
      <c r="B5" s="137" t="s">
        <v>72</v>
      </c>
      <c r="C5" s="136" t="s">
        <v>73</v>
      </c>
      <c r="D5" s="11" t="s">
        <v>352</v>
      </c>
      <c r="E5" s="12"/>
      <c r="F5" s="13"/>
    </row>
    <row r="6" ht="18.75" customHeight="1" spans="1:6">
      <c r="A6" s="138"/>
      <c r="B6" s="139"/>
      <c r="C6" s="138"/>
      <c r="D6" s="16" t="s">
        <v>55</v>
      </c>
      <c r="E6" s="11" t="s">
        <v>75</v>
      </c>
      <c r="F6" s="16" t="s">
        <v>76</v>
      </c>
    </row>
    <row r="7" ht="18.75" customHeight="1" spans="1:6">
      <c r="A7" s="72">
        <v>1</v>
      </c>
      <c r="B7" s="140" t="s">
        <v>83</v>
      </c>
      <c r="C7" s="72">
        <v>3</v>
      </c>
      <c r="D7" s="141">
        <v>4</v>
      </c>
      <c r="E7" s="141">
        <v>5</v>
      </c>
      <c r="F7" s="141">
        <v>6</v>
      </c>
    </row>
    <row r="8" ht="21" customHeight="1" spans="1:6">
      <c r="A8" s="22"/>
      <c r="B8" s="22"/>
      <c r="C8" s="22"/>
      <c r="D8" s="88"/>
      <c r="E8" s="88"/>
      <c r="F8" s="88"/>
    </row>
    <row r="9" ht="21" customHeight="1" spans="1:6">
      <c r="A9" s="22"/>
      <c r="B9" s="22"/>
      <c r="C9" s="22"/>
      <c r="D9" s="88"/>
      <c r="E9" s="88"/>
      <c r="F9" s="88"/>
    </row>
    <row r="10" ht="18.75" customHeight="1" spans="1:6">
      <c r="A10" s="142" t="s">
        <v>175</v>
      </c>
      <c r="B10" s="142" t="s">
        <v>175</v>
      </c>
      <c r="C10" s="143" t="s">
        <v>175</v>
      </c>
      <c r="D10" s="88"/>
      <c r="E10" s="88"/>
      <c r="F10" s="88"/>
    </row>
    <row r="11" customHeight="1" spans="1:6">
      <c r="A11" s="40" t="s">
        <v>353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3636363636364" defaultRowHeight="14.25" customHeight="1"/>
  <cols>
    <col min="1" max="2" width="32.5727272727273" customWidth="1"/>
    <col min="3" max="3" width="41.1363636363636" customWidth="1"/>
    <col min="4" max="4" width="21.7090909090909" customWidth="1"/>
    <col min="5" max="5" width="35.2909090909091" customWidth="1"/>
    <col min="6" max="6" width="7.70909090909091" customWidth="1"/>
    <col min="7" max="7" width="11.1363636363636" customWidth="1"/>
    <col min="8" max="8" width="13.2909090909091" customWidth="1"/>
    <col min="9" max="18" width="20" customWidth="1"/>
    <col min="19" max="19" width="19.854545454545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1:19">
      <c r="B2" s="90"/>
      <c r="C2" s="90"/>
      <c r="R2" s="3"/>
      <c r="S2" s="3" t="s">
        <v>354</v>
      </c>
    </row>
    <row r="3" ht="41.25" customHeight="1" spans="1:19">
      <c r="A3" s="78" t="str">
        <f>"2026"&amp;"年部门政府采购预算表"</f>
        <v>2026年部门政府采购预算表</v>
      </c>
      <c r="B3" s="69"/>
      <c r="C3" s="69"/>
      <c r="D3" s="4"/>
      <c r="E3" s="4"/>
      <c r="F3" s="4"/>
      <c r="G3" s="4"/>
      <c r="H3" s="4"/>
      <c r="I3" s="4"/>
      <c r="J3" s="4"/>
      <c r="K3" s="4"/>
      <c r="L3" s="4"/>
      <c r="M3" s="69"/>
      <c r="N3" s="4"/>
      <c r="O3" s="4"/>
      <c r="P3" s="69"/>
      <c r="Q3" s="4"/>
      <c r="R3" s="69"/>
      <c r="S3" s="69"/>
    </row>
    <row r="4" ht="18.75" customHeight="1" spans="1:19">
      <c r="A4" s="118" t="str">
        <f>"单位名称："&amp;"寻甸回族彝族自治县柯渡镇初级中学"</f>
        <v>单位名称：寻甸回族彝族自治县柯渡镇初级中学</v>
      </c>
      <c r="B4" s="95"/>
      <c r="C4" s="95"/>
      <c r="D4" s="119"/>
      <c r="E4" s="119"/>
      <c r="F4" s="119"/>
      <c r="G4" s="119"/>
      <c r="H4" s="119"/>
      <c r="I4" s="7"/>
      <c r="J4" s="7"/>
      <c r="K4" s="7"/>
      <c r="L4" s="7"/>
      <c r="R4" s="8"/>
      <c r="S4" s="120" t="s">
        <v>1</v>
      </c>
    </row>
    <row r="5" ht="15.75" customHeight="1" spans="1:19">
      <c r="A5" s="10" t="s">
        <v>185</v>
      </c>
      <c r="B5" s="98" t="s">
        <v>186</v>
      </c>
      <c r="C5" s="98" t="s">
        <v>355</v>
      </c>
      <c r="D5" s="99" t="s">
        <v>356</v>
      </c>
      <c r="E5" s="99" t="s">
        <v>357</v>
      </c>
      <c r="F5" s="99" t="s">
        <v>358</v>
      </c>
      <c r="G5" s="99" t="s">
        <v>359</v>
      </c>
      <c r="H5" s="99" t="s">
        <v>360</v>
      </c>
      <c r="I5" s="100" t="s">
        <v>193</v>
      </c>
      <c r="J5" s="100"/>
      <c r="K5" s="100"/>
      <c r="L5" s="100"/>
      <c r="M5" s="101"/>
      <c r="N5" s="100"/>
      <c r="O5" s="100"/>
      <c r="P5" s="83"/>
      <c r="Q5" s="100"/>
      <c r="R5" s="101"/>
      <c r="S5" s="84"/>
    </row>
    <row r="6" ht="17.25" customHeight="1" spans="1:19">
      <c r="A6" s="15"/>
      <c r="B6" s="102"/>
      <c r="C6" s="102"/>
      <c r="D6" s="103"/>
      <c r="E6" s="103"/>
      <c r="F6" s="103"/>
      <c r="G6" s="103"/>
      <c r="H6" s="103"/>
      <c r="I6" s="103" t="s">
        <v>55</v>
      </c>
      <c r="J6" s="103" t="s">
        <v>58</v>
      </c>
      <c r="K6" s="103" t="s">
        <v>361</v>
      </c>
      <c r="L6" s="103" t="s">
        <v>362</v>
      </c>
      <c r="M6" s="104" t="s">
        <v>363</v>
      </c>
      <c r="N6" s="105" t="s">
        <v>364</v>
      </c>
      <c r="O6" s="105"/>
      <c r="P6" s="106"/>
      <c r="Q6" s="105"/>
      <c r="R6" s="107"/>
      <c r="S6" s="108"/>
    </row>
    <row r="7" ht="54" customHeight="1" spans="1:19">
      <c r="A7" s="18"/>
      <c r="B7" s="108"/>
      <c r="C7" s="108"/>
      <c r="D7" s="109"/>
      <c r="E7" s="109"/>
      <c r="F7" s="109"/>
      <c r="G7" s="109"/>
      <c r="H7" s="109"/>
      <c r="I7" s="109"/>
      <c r="J7" s="109" t="s">
        <v>57</v>
      </c>
      <c r="K7" s="109"/>
      <c r="L7" s="109"/>
      <c r="M7" s="110"/>
      <c r="N7" s="109" t="s">
        <v>57</v>
      </c>
      <c r="O7" s="109" t="s">
        <v>64</v>
      </c>
      <c r="P7" s="108" t="s">
        <v>65</v>
      </c>
      <c r="Q7" s="109" t="s">
        <v>66</v>
      </c>
      <c r="R7" s="110" t="s">
        <v>67</v>
      </c>
      <c r="S7" s="108" t="s">
        <v>68</v>
      </c>
    </row>
    <row r="8" ht="18" customHeight="1" spans="1:19">
      <c r="A8" s="121">
        <v>1</v>
      </c>
      <c r="B8" s="121" t="s">
        <v>83</v>
      </c>
      <c r="C8" s="122">
        <v>3</v>
      </c>
      <c r="D8" s="122">
        <v>4</v>
      </c>
      <c r="E8" s="121">
        <v>5</v>
      </c>
      <c r="F8" s="121">
        <v>6</v>
      </c>
      <c r="G8" s="121">
        <v>7</v>
      </c>
      <c r="H8" s="121">
        <v>8</v>
      </c>
      <c r="I8" s="121">
        <v>9</v>
      </c>
      <c r="J8" s="121">
        <v>10</v>
      </c>
      <c r="K8" s="121">
        <v>11</v>
      </c>
      <c r="L8" s="121">
        <v>12</v>
      </c>
      <c r="M8" s="121">
        <v>13</v>
      </c>
      <c r="N8" s="121">
        <v>14</v>
      </c>
      <c r="O8" s="121">
        <v>15</v>
      </c>
      <c r="P8" s="121">
        <v>16</v>
      </c>
      <c r="Q8" s="121">
        <v>17</v>
      </c>
      <c r="R8" s="121">
        <v>18</v>
      </c>
      <c r="S8" s="121">
        <v>19</v>
      </c>
    </row>
    <row r="9" ht="21" customHeight="1" spans="1:19">
      <c r="A9" s="111"/>
      <c r="B9" s="112"/>
      <c r="C9" s="112"/>
      <c r="D9" s="113"/>
      <c r="E9" s="113"/>
      <c r="F9" s="113"/>
      <c r="G9" s="123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  <row r="10" ht="21" customHeight="1" spans="1:19">
      <c r="A10" s="114" t="s">
        <v>175</v>
      </c>
      <c r="B10" s="115"/>
      <c r="C10" s="115"/>
      <c r="D10" s="116"/>
      <c r="E10" s="116"/>
      <c r="F10" s="116"/>
      <c r="G10" s="124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ht="21" customHeight="1" spans="1:19">
      <c r="A11" s="125" t="s">
        <v>365</v>
      </c>
      <c r="B11" s="126"/>
      <c r="C11" s="126"/>
      <c r="D11" s="125"/>
      <c r="E11" s="125"/>
      <c r="F11" s="125"/>
      <c r="G11" s="127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</row>
    <row r="12" customHeight="1" spans="1:19">
      <c r="A12" s="40" t="s">
        <v>366</v>
      </c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3636363636364" defaultRowHeight="14.25" customHeight="1"/>
  <cols>
    <col min="1" max="5" width="39.1363636363636" customWidth="1"/>
    <col min="6" max="6" width="27.5727272727273" customWidth="1"/>
    <col min="7" max="7" width="28.5727272727273" customWidth="1"/>
    <col min="8" max="8" width="28.1363636363636" customWidth="1"/>
    <col min="9" max="9" width="39.1363636363636" customWidth="1"/>
    <col min="10" max="18" width="20.4272727272727" customWidth="1"/>
    <col min="19" max="20" width="20.2909090909091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9"/>
      <c r="B2" s="90"/>
      <c r="C2" s="90"/>
      <c r="D2" s="90"/>
      <c r="E2" s="90"/>
      <c r="F2" s="90"/>
      <c r="G2" s="90"/>
      <c r="H2" s="89"/>
      <c r="I2" s="89"/>
      <c r="J2" s="89"/>
      <c r="K2" s="89"/>
      <c r="L2" s="89"/>
      <c r="M2" s="89"/>
      <c r="N2" s="91"/>
      <c r="O2" s="89"/>
      <c r="P2" s="89"/>
      <c r="Q2" s="90"/>
      <c r="R2" s="89"/>
      <c r="S2" s="92"/>
      <c r="T2" s="92" t="s">
        <v>367</v>
      </c>
    </row>
    <row r="3" ht="41.25" customHeight="1" spans="1:20">
      <c r="A3" s="78" t="str">
        <f>"2026"&amp;"年部门政府购买服务预算表"</f>
        <v>2026年部门政府购买服务预算表</v>
      </c>
      <c r="B3" s="69"/>
      <c r="C3" s="69"/>
      <c r="D3" s="69"/>
      <c r="E3" s="69"/>
      <c r="F3" s="69"/>
      <c r="G3" s="69"/>
      <c r="H3" s="93"/>
      <c r="I3" s="93"/>
      <c r="J3" s="93"/>
      <c r="K3" s="93"/>
      <c r="L3" s="93"/>
      <c r="M3" s="93"/>
      <c r="N3" s="94"/>
      <c r="O3" s="93"/>
      <c r="P3" s="93"/>
      <c r="Q3" s="69"/>
      <c r="R3" s="93"/>
      <c r="S3" s="94"/>
      <c r="T3" s="69"/>
    </row>
    <row r="4" ht="22.5" customHeight="1" spans="1:20">
      <c r="A4" s="79" t="str">
        <f>"单位名称："&amp;"寻甸回族彝族自治县柯渡镇初级中学"</f>
        <v>单位名称：寻甸回族彝族自治县柯渡镇初级中学</v>
      </c>
      <c r="B4" s="95"/>
      <c r="C4" s="95"/>
      <c r="D4" s="95"/>
      <c r="E4" s="95"/>
      <c r="F4" s="95"/>
      <c r="G4" s="95"/>
      <c r="H4" s="80"/>
      <c r="I4" s="80"/>
      <c r="J4" s="96"/>
      <c r="K4" s="96"/>
      <c r="L4" s="96"/>
      <c r="M4" s="96"/>
      <c r="N4" s="91"/>
      <c r="O4" s="89"/>
      <c r="P4" s="89"/>
      <c r="Q4" s="90"/>
      <c r="R4" s="89"/>
      <c r="S4" s="97"/>
      <c r="T4" s="92" t="s">
        <v>1</v>
      </c>
    </row>
    <row r="5" ht="24" customHeight="1" spans="1:20">
      <c r="A5" s="10" t="s">
        <v>185</v>
      </c>
      <c r="B5" s="98" t="s">
        <v>186</v>
      </c>
      <c r="C5" s="98" t="s">
        <v>355</v>
      </c>
      <c r="D5" s="98" t="s">
        <v>368</v>
      </c>
      <c r="E5" s="98" t="s">
        <v>369</v>
      </c>
      <c r="F5" s="98" t="s">
        <v>370</v>
      </c>
      <c r="G5" s="98" t="s">
        <v>371</v>
      </c>
      <c r="H5" s="99" t="s">
        <v>372</v>
      </c>
      <c r="I5" s="99" t="s">
        <v>373</v>
      </c>
      <c r="J5" s="100" t="s">
        <v>193</v>
      </c>
      <c r="K5" s="100"/>
      <c r="L5" s="100"/>
      <c r="M5" s="100"/>
      <c r="N5" s="101"/>
      <c r="O5" s="100"/>
      <c r="P5" s="100"/>
      <c r="Q5" s="83"/>
      <c r="R5" s="100"/>
      <c r="S5" s="101"/>
      <c r="T5" s="84"/>
    </row>
    <row r="6" ht="24" customHeight="1" spans="1:20">
      <c r="A6" s="15"/>
      <c r="B6" s="102"/>
      <c r="C6" s="102"/>
      <c r="D6" s="102"/>
      <c r="E6" s="102"/>
      <c r="F6" s="102"/>
      <c r="G6" s="102"/>
      <c r="H6" s="103"/>
      <c r="I6" s="103"/>
      <c r="J6" s="103" t="s">
        <v>55</v>
      </c>
      <c r="K6" s="103" t="s">
        <v>58</v>
      </c>
      <c r="L6" s="103" t="s">
        <v>361</v>
      </c>
      <c r="M6" s="103" t="s">
        <v>362</v>
      </c>
      <c r="N6" s="104" t="s">
        <v>363</v>
      </c>
      <c r="O6" s="105" t="s">
        <v>364</v>
      </c>
      <c r="P6" s="105"/>
      <c r="Q6" s="106"/>
      <c r="R6" s="105"/>
      <c r="S6" s="107"/>
      <c r="T6" s="108"/>
    </row>
    <row r="7" ht="54" customHeight="1" spans="1:20">
      <c r="A7" s="18"/>
      <c r="B7" s="108"/>
      <c r="C7" s="108"/>
      <c r="D7" s="108"/>
      <c r="E7" s="108"/>
      <c r="F7" s="108"/>
      <c r="G7" s="108"/>
      <c r="H7" s="109"/>
      <c r="I7" s="109"/>
      <c r="J7" s="109"/>
      <c r="K7" s="109" t="s">
        <v>57</v>
      </c>
      <c r="L7" s="109"/>
      <c r="M7" s="109"/>
      <c r="N7" s="110"/>
      <c r="O7" s="109" t="s">
        <v>57</v>
      </c>
      <c r="P7" s="109" t="s">
        <v>64</v>
      </c>
      <c r="Q7" s="108" t="s">
        <v>65</v>
      </c>
      <c r="R7" s="109" t="s">
        <v>66</v>
      </c>
      <c r="S7" s="110" t="s">
        <v>67</v>
      </c>
      <c r="T7" s="108" t="s">
        <v>68</v>
      </c>
    </row>
    <row r="8" ht="17.25" customHeight="1" spans="1:20">
      <c r="A8" s="19">
        <v>1</v>
      </c>
      <c r="B8" s="108">
        <v>2</v>
      </c>
      <c r="C8" s="19">
        <v>3</v>
      </c>
      <c r="D8" s="19">
        <v>4</v>
      </c>
      <c r="E8" s="108">
        <v>5</v>
      </c>
      <c r="F8" s="19">
        <v>6</v>
      </c>
      <c r="G8" s="19">
        <v>7</v>
      </c>
      <c r="H8" s="108">
        <v>8</v>
      </c>
      <c r="I8" s="19">
        <v>9</v>
      </c>
      <c r="J8" s="19">
        <v>10</v>
      </c>
      <c r="K8" s="108">
        <v>11</v>
      </c>
      <c r="L8" s="19">
        <v>12</v>
      </c>
      <c r="M8" s="19">
        <v>13</v>
      </c>
      <c r="N8" s="108">
        <v>14</v>
      </c>
      <c r="O8" s="19">
        <v>15</v>
      </c>
      <c r="P8" s="19">
        <v>16</v>
      </c>
      <c r="Q8" s="108">
        <v>17</v>
      </c>
      <c r="R8" s="19">
        <v>18</v>
      </c>
      <c r="S8" s="19">
        <v>19</v>
      </c>
      <c r="T8" s="19">
        <v>20</v>
      </c>
    </row>
    <row r="9" ht="21" customHeight="1" spans="1:20">
      <c r="A9" s="111"/>
      <c r="B9" s="112"/>
      <c r="C9" s="112"/>
      <c r="D9" s="112"/>
      <c r="E9" s="112"/>
      <c r="F9" s="112"/>
      <c r="G9" s="112"/>
      <c r="H9" s="113"/>
      <c r="I9" s="113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ht="21" customHeight="1" spans="1:20">
      <c r="A10" s="114" t="s">
        <v>175</v>
      </c>
      <c r="B10" s="115"/>
      <c r="C10" s="115"/>
      <c r="D10" s="115"/>
      <c r="E10" s="115"/>
      <c r="F10" s="115"/>
      <c r="G10" s="115"/>
      <c r="H10" s="116"/>
      <c r="I10" s="117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customHeight="1" spans="1:20">
      <c r="A11" s="40" t="s">
        <v>374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B13" sqref="B13"/>
    </sheetView>
  </sheetViews>
  <sheetFormatPr defaultColWidth="9.13636363636364" defaultRowHeight="14.25" customHeight="1"/>
  <cols>
    <col min="1" max="1" width="37.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1:24">
      <c r="D2" s="77"/>
      <c r="W2" s="3"/>
      <c r="X2" s="3" t="s">
        <v>375</v>
      </c>
    </row>
    <row r="3" ht="41.25" customHeight="1" spans="1:24">
      <c r="A3" s="78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9"/>
      <c r="X3" s="69"/>
    </row>
    <row r="4" ht="18" customHeight="1" spans="1:24">
      <c r="A4" s="79" t="str">
        <f>"单位名称："&amp;"寻甸回族彝族自治县柯渡镇初级中学"</f>
        <v>单位名称：寻甸回族彝族自治县柯渡镇初级中学</v>
      </c>
      <c r="B4" s="80"/>
      <c r="C4" s="80"/>
      <c r="D4" s="81"/>
      <c r="E4" s="82"/>
      <c r="F4" s="82"/>
      <c r="G4" s="82"/>
      <c r="H4" s="82"/>
      <c r="I4" s="82"/>
      <c r="W4" s="8"/>
      <c r="X4" s="8" t="s">
        <v>1</v>
      </c>
    </row>
    <row r="5" ht="19.5" customHeight="1" spans="1:24">
      <c r="A5" s="30" t="s">
        <v>376</v>
      </c>
      <c r="B5" s="11" t="s">
        <v>193</v>
      </c>
      <c r="C5" s="12"/>
      <c r="D5" s="12"/>
      <c r="E5" s="11" t="s">
        <v>377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3"/>
      <c r="X5" s="84"/>
    </row>
    <row r="6" ht="40.5" customHeight="1" spans="1:24">
      <c r="A6" s="19"/>
      <c r="B6" s="31" t="s">
        <v>55</v>
      </c>
      <c r="C6" s="10" t="s">
        <v>58</v>
      </c>
      <c r="D6" s="85" t="s">
        <v>361</v>
      </c>
      <c r="E6" s="52" t="s">
        <v>378</v>
      </c>
      <c r="F6" s="52" t="s">
        <v>379</v>
      </c>
      <c r="G6" s="52" t="s">
        <v>380</v>
      </c>
      <c r="H6" s="52" t="s">
        <v>381</v>
      </c>
      <c r="I6" s="52" t="s">
        <v>382</v>
      </c>
      <c r="J6" s="52" t="s">
        <v>383</v>
      </c>
      <c r="K6" s="52" t="s">
        <v>384</v>
      </c>
      <c r="L6" s="52" t="s">
        <v>385</v>
      </c>
      <c r="M6" s="52" t="s">
        <v>386</v>
      </c>
      <c r="N6" s="52" t="s">
        <v>387</v>
      </c>
      <c r="O6" s="52" t="s">
        <v>388</v>
      </c>
      <c r="P6" s="52" t="s">
        <v>389</v>
      </c>
      <c r="Q6" s="52" t="s">
        <v>390</v>
      </c>
      <c r="R6" s="52" t="s">
        <v>391</v>
      </c>
      <c r="S6" s="52" t="s">
        <v>392</v>
      </c>
      <c r="T6" s="52" t="s">
        <v>393</v>
      </c>
      <c r="U6" s="52" t="s">
        <v>394</v>
      </c>
      <c r="V6" s="52" t="s">
        <v>395</v>
      </c>
      <c r="W6" s="52" t="s">
        <v>396</v>
      </c>
      <c r="X6" s="86" t="s">
        <v>397</v>
      </c>
    </row>
    <row r="7" ht="19.5" customHeight="1" spans="1:24">
      <c r="A7" s="20">
        <v>1</v>
      </c>
      <c r="B7" s="20">
        <v>2</v>
      </c>
      <c r="C7" s="20">
        <v>3</v>
      </c>
      <c r="D7" s="87">
        <v>4</v>
      </c>
      <c r="E7" s="32">
        <v>5</v>
      </c>
      <c r="F7" s="20">
        <v>6</v>
      </c>
      <c r="G7" s="20">
        <v>7</v>
      </c>
      <c r="H7" s="87">
        <v>8</v>
      </c>
      <c r="I7" s="20">
        <v>9</v>
      </c>
      <c r="J7" s="20">
        <v>10</v>
      </c>
      <c r="K7" s="20">
        <v>11</v>
      </c>
      <c r="L7" s="87">
        <v>12</v>
      </c>
      <c r="M7" s="20">
        <v>13</v>
      </c>
      <c r="N7" s="20">
        <v>14</v>
      </c>
      <c r="O7" s="20">
        <v>15</v>
      </c>
      <c r="P7" s="87">
        <v>16</v>
      </c>
      <c r="Q7" s="20">
        <v>17</v>
      </c>
      <c r="R7" s="20">
        <v>18</v>
      </c>
      <c r="S7" s="20">
        <v>19</v>
      </c>
      <c r="T7" s="87">
        <v>20</v>
      </c>
      <c r="U7" s="87">
        <v>21</v>
      </c>
      <c r="V7" s="87">
        <v>22</v>
      </c>
      <c r="W7" s="32">
        <v>23</v>
      </c>
      <c r="X7" s="32">
        <v>24</v>
      </c>
    </row>
    <row r="8" ht="19.5" customHeight="1" spans="1:24">
      <c r="A8" s="33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ht="19.5" customHeight="1" spans="1:24">
      <c r="A9" s="73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</row>
    <row r="10" customHeight="1" spans="1:24">
      <c r="A10" s="40" t="s">
        <v>398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B10" sqref="B10"/>
    </sheetView>
  </sheetViews>
  <sheetFormatPr defaultColWidth="9.13636363636364" defaultRowHeight="12" customHeight="1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:10">
      <c r="J2" s="3" t="s">
        <v>399</v>
      </c>
    </row>
    <row r="3" ht="41.25" customHeight="1" spans="1:10">
      <c r="A3" s="68" t="str">
        <f>"2026"&amp;"年县对下转移支付绩效目标表"</f>
        <v>2026年县对下转移支付绩效目标表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0">
      <c r="A4" s="5" t="str">
        <f>"单位名称："&amp;"寻甸回族彝族自治县柯渡镇初级中学"</f>
        <v>单位名称：寻甸回族彝族自治县柯渡镇初级中学</v>
      </c>
      <c r="B4" s="70"/>
      <c r="C4" s="70"/>
      <c r="D4" s="70"/>
      <c r="E4" s="70"/>
      <c r="F4" s="70"/>
      <c r="G4" s="70"/>
      <c r="H4" s="70"/>
    </row>
    <row r="5" ht="44.25" customHeight="1" spans="1:10">
      <c r="A5" s="71" t="s">
        <v>376</v>
      </c>
      <c r="B5" s="71" t="s">
        <v>310</v>
      </c>
      <c r="C5" s="71" t="s">
        <v>311</v>
      </c>
      <c r="D5" s="71" t="s">
        <v>312</v>
      </c>
      <c r="E5" s="71" t="s">
        <v>313</v>
      </c>
      <c r="F5" s="72" t="s">
        <v>314</v>
      </c>
      <c r="G5" s="71" t="s">
        <v>315</v>
      </c>
      <c r="H5" s="72" t="s">
        <v>316</v>
      </c>
      <c r="I5" s="72" t="s">
        <v>317</v>
      </c>
      <c r="J5" s="71" t="s">
        <v>318</v>
      </c>
    </row>
    <row r="6" ht="14.25" customHeight="1" spans="1:10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2">
        <v>6</v>
      </c>
      <c r="G6" s="71">
        <v>7</v>
      </c>
      <c r="H6" s="72">
        <v>8</v>
      </c>
      <c r="I6" s="72">
        <v>9</v>
      </c>
      <c r="J6" s="71">
        <v>10</v>
      </c>
    </row>
    <row r="7" ht="42" customHeight="1" spans="1:10">
      <c r="A7" s="33"/>
      <c r="B7" s="73"/>
      <c r="C7" s="73"/>
      <c r="D7" s="73"/>
      <c r="E7" s="74"/>
      <c r="F7" s="75"/>
      <c r="G7" s="74"/>
      <c r="H7" s="75"/>
      <c r="I7" s="75"/>
      <c r="J7" s="74"/>
    </row>
    <row r="8" ht="42" customHeight="1" spans="1:10">
      <c r="A8" s="33"/>
      <c r="B8" s="22"/>
      <c r="C8" s="22"/>
      <c r="D8" s="22"/>
      <c r="E8" s="33"/>
      <c r="F8" s="22"/>
      <c r="G8" s="33"/>
      <c r="H8" s="22"/>
      <c r="I8" s="22"/>
      <c r="J8" s="33"/>
    </row>
    <row r="9" customHeight="1" spans="1:10">
      <c r="A9" s="76" t="s">
        <v>398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10.4272727272727" defaultRowHeight="14.25" customHeight="1"/>
  <cols>
    <col min="1" max="3" width="33.7" customWidth="1"/>
    <col min="4" max="4" width="45.5727272727273" customWidth="1"/>
    <col min="5" max="5" width="27.5727272727273" customWidth="1"/>
    <col min="6" max="6" width="21.7090909090909" customWidth="1"/>
    <col min="7" max="9" width="26.2909090909091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41" t="s">
        <v>400</v>
      </c>
      <c r="B2" s="42"/>
      <c r="C2" s="42"/>
      <c r="D2" s="43"/>
      <c r="E2" s="43"/>
      <c r="F2" s="43"/>
      <c r="G2" s="42"/>
      <c r="H2" s="42"/>
      <c r="I2" s="43"/>
    </row>
    <row r="3" ht="41.25" customHeight="1" spans="1:9">
      <c r="A3" s="44" t="str">
        <f>"2026"&amp;"年新增资产配置预算表"</f>
        <v>2026年新增资产配置预算表</v>
      </c>
      <c r="B3" s="45"/>
      <c r="C3" s="45"/>
      <c r="D3" s="46"/>
      <c r="E3" s="46"/>
      <c r="F3" s="46"/>
      <c r="G3" s="45"/>
      <c r="H3" s="45"/>
      <c r="I3" s="46"/>
    </row>
    <row r="4" customHeight="1" spans="1:9">
      <c r="A4" s="47" t="str">
        <f>"单位名称："&amp;"寻甸回族彝族自治县柯渡镇初级中学"</f>
        <v>单位名称：寻甸回族彝族自治县柯渡镇初级中学</v>
      </c>
      <c r="B4" s="48"/>
      <c r="C4" s="48"/>
      <c r="D4" s="49"/>
      <c r="F4" s="46"/>
      <c r="G4" s="45"/>
      <c r="H4" s="45"/>
      <c r="I4" s="50" t="s">
        <v>1</v>
      </c>
    </row>
    <row r="5" ht="28.5" customHeight="1" spans="1:9">
      <c r="A5" s="51" t="s">
        <v>185</v>
      </c>
      <c r="B5" s="52" t="s">
        <v>186</v>
      </c>
      <c r="C5" s="53" t="s">
        <v>401</v>
      </c>
      <c r="D5" s="51" t="s">
        <v>402</v>
      </c>
      <c r="E5" s="51" t="s">
        <v>403</v>
      </c>
      <c r="F5" s="51" t="s">
        <v>404</v>
      </c>
      <c r="G5" s="52" t="s">
        <v>405</v>
      </c>
      <c r="H5" s="32"/>
      <c r="I5" s="51"/>
    </row>
    <row r="6" ht="21" customHeight="1" spans="1:9">
      <c r="A6" s="53"/>
      <c r="B6" s="54"/>
      <c r="C6" s="54"/>
      <c r="D6" s="55"/>
      <c r="E6" s="54"/>
      <c r="F6" s="54"/>
      <c r="G6" s="52" t="s">
        <v>359</v>
      </c>
      <c r="H6" s="52" t="s">
        <v>406</v>
      </c>
      <c r="I6" s="52" t="s">
        <v>407</v>
      </c>
    </row>
    <row r="7" ht="17.25" customHeight="1" spans="1:9">
      <c r="A7" s="56" t="s">
        <v>82</v>
      </c>
      <c r="B7" s="57"/>
      <c r="C7" s="58" t="s">
        <v>83</v>
      </c>
      <c r="D7" s="56" t="s">
        <v>171</v>
      </c>
      <c r="E7" s="59" t="s">
        <v>172</v>
      </c>
      <c r="F7" s="56" t="s">
        <v>173</v>
      </c>
      <c r="G7" s="58" t="s">
        <v>174</v>
      </c>
      <c r="H7" s="60" t="s">
        <v>84</v>
      </c>
      <c r="I7" s="59" t="s">
        <v>85</v>
      </c>
    </row>
    <row r="8" ht="19.5" customHeight="1" spans="1:9">
      <c r="A8" s="61"/>
      <c r="B8" s="36"/>
      <c r="C8" s="36"/>
      <c r="D8" s="33"/>
      <c r="E8" s="22"/>
      <c r="F8" s="60"/>
      <c r="G8" s="62"/>
      <c r="H8" s="63"/>
      <c r="I8" s="63"/>
    </row>
    <row r="9" ht="19.5" customHeight="1" spans="1:9">
      <c r="A9" s="64" t="s">
        <v>55</v>
      </c>
      <c r="B9" s="65"/>
      <c r="C9" s="65"/>
      <c r="D9" s="66"/>
      <c r="E9" s="67"/>
      <c r="F9" s="67"/>
      <c r="G9" s="62"/>
      <c r="H9" s="63"/>
      <c r="I9" s="63"/>
    </row>
    <row r="10" customHeight="1" spans="1:9">
      <c r="A10" s="40" t="s">
        <v>408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3" activePane="bottomLeft" state="frozen"/>
      <selection/>
      <selection pane="bottomLeft" activeCell="B13" sqref="B13"/>
    </sheetView>
  </sheetViews>
  <sheetFormatPr defaultColWidth="9.13636363636364" defaultRowHeight="14.25" customHeight="1"/>
  <cols>
    <col min="1" max="1" width="19.2909090909091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D2" s="2"/>
      <c r="E2" s="2"/>
      <c r="F2" s="2"/>
      <c r="G2" s="2"/>
      <c r="K2" s="3" t="s">
        <v>409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"单位名称："&amp;"寻甸回族彝族自治县柯渡镇初级中学"</f>
        <v>单位名称：寻甸回族彝族自治县柯渡镇初级中学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240</v>
      </c>
      <c r="B5" s="9" t="s">
        <v>188</v>
      </c>
      <c r="C5" s="9" t="s">
        <v>241</v>
      </c>
      <c r="D5" s="10" t="s">
        <v>189</v>
      </c>
      <c r="E5" s="10" t="s">
        <v>190</v>
      </c>
      <c r="F5" s="10" t="s">
        <v>242</v>
      </c>
      <c r="G5" s="10" t="s">
        <v>243</v>
      </c>
      <c r="H5" s="30" t="s">
        <v>55</v>
      </c>
      <c r="I5" s="11" t="s">
        <v>410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2">
        <v>10</v>
      </c>
      <c r="K8" s="32">
        <v>11</v>
      </c>
    </row>
    <row r="9" ht="18.75" customHeight="1" spans="1:11">
      <c r="A9" s="33"/>
      <c r="B9" s="22"/>
      <c r="C9" s="33"/>
      <c r="D9" s="33"/>
      <c r="E9" s="33"/>
      <c r="F9" s="33"/>
      <c r="G9" s="33"/>
      <c r="H9" s="34"/>
      <c r="I9" s="35"/>
      <c r="J9" s="35"/>
      <c r="K9" s="34"/>
    </row>
    <row r="10" ht="18.75" customHeight="1" spans="1:11">
      <c r="A10" s="36"/>
      <c r="B10" s="22"/>
      <c r="C10" s="22"/>
      <c r="D10" s="22"/>
      <c r="E10" s="22"/>
      <c r="F10" s="22"/>
      <c r="G10" s="22"/>
      <c r="H10" s="24"/>
      <c r="I10" s="24"/>
      <c r="J10" s="24"/>
      <c r="K10" s="34"/>
    </row>
    <row r="11" ht="18.75" customHeight="1" spans="1:11">
      <c r="A11" s="37" t="s">
        <v>175</v>
      </c>
      <c r="B11" s="38"/>
      <c r="C11" s="38"/>
      <c r="D11" s="38"/>
      <c r="E11" s="38"/>
      <c r="F11" s="38"/>
      <c r="G11" s="39"/>
      <c r="H11" s="24"/>
      <c r="I11" s="24"/>
      <c r="J11" s="24"/>
      <c r="K11" s="34"/>
    </row>
    <row r="12" customHeight="1" spans="1:11">
      <c r="A12" s="40" t="s">
        <v>411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topLeftCell="B1" workbookViewId="0">
      <pane ySplit="1" topLeftCell="A3" activePane="bottomLeft" state="frozen"/>
      <selection/>
      <selection pane="bottomLeft" activeCell="F12" sqref="F12"/>
    </sheetView>
  </sheetViews>
  <sheetFormatPr defaultColWidth="9.13636363636364" defaultRowHeight="14.25" customHeight="1" outlineLevelCol="6"/>
  <cols>
    <col min="1" max="1" width="35.2909090909091" customWidth="1"/>
    <col min="2" max="4" width="28" customWidth="1"/>
    <col min="5" max="7" width="23.854545454545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412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"单位名称："&amp;"寻甸回族彝族自治县柯渡镇初级中学"</f>
        <v>单位名称：寻甸回族彝族自治县柯渡镇初级中学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241</v>
      </c>
      <c r="B5" s="9" t="s">
        <v>240</v>
      </c>
      <c r="C5" s="9" t="s">
        <v>188</v>
      </c>
      <c r="D5" s="10" t="s">
        <v>413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7" customHeight="1" spans="1:7">
      <c r="A9" s="21" t="s">
        <v>70</v>
      </c>
      <c r="B9" s="22" t="s">
        <v>414</v>
      </c>
      <c r="C9" s="22" t="s">
        <v>299</v>
      </c>
      <c r="D9" s="22" t="s">
        <v>415</v>
      </c>
      <c r="E9" s="23">
        <v>1232</v>
      </c>
      <c r="F9" s="23"/>
      <c r="G9" s="24"/>
    </row>
    <row r="10" ht="29" customHeight="1" spans="1:7">
      <c r="A10" s="25"/>
      <c r="B10" s="22" t="s">
        <v>414</v>
      </c>
      <c r="C10" s="22" t="s">
        <v>301</v>
      </c>
      <c r="D10" s="22" t="s">
        <v>415</v>
      </c>
      <c r="E10" s="23">
        <v>12519.04</v>
      </c>
      <c r="F10" s="23"/>
      <c r="G10" s="24"/>
    </row>
    <row r="11" ht="25" customHeight="1" spans="1:7">
      <c r="A11" s="26"/>
      <c r="B11" s="22" t="s">
        <v>414</v>
      </c>
      <c r="C11" s="22" t="s">
        <v>303</v>
      </c>
      <c r="D11" s="22" t="s">
        <v>415</v>
      </c>
      <c r="E11" s="23">
        <v>18576</v>
      </c>
      <c r="F11" s="23"/>
      <c r="G11" s="24"/>
    </row>
    <row r="12" customHeight="1" spans="1:7">
      <c r="A12" s="27" t="s">
        <v>55</v>
      </c>
      <c r="B12" s="28" t="s">
        <v>416</v>
      </c>
      <c r="C12" s="28"/>
      <c r="D12" s="29"/>
      <c r="E12" s="23">
        <v>32327.04</v>
      </c>
      <c r="F12" s="23"/>
      <c r="G12" s="23"/>
    </row>
  </sheetData>
  <mergeCells count="12">
    <mergeCell ref="A3:G3"/>
    <mergeCell ref="A4:D4"/>
    <mergeCell ref="E5:G5"/>
    <mergeCell ref="A12:D12"/>
    <mergeCell ref="A5:A7"/>
    <mergeCell ref="A9:A11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3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9">
      <c r="A2" s="50" t="s">
        <v>52</v>
      </c>
    </row>
    <row r="3" ht="41.25" customHeight="1" spans="1:19">
      <c r="A3" s="44" t="str">
        <f>"2026"&amp;"年部门收入预算表"</f>
        <v>2026年部门收入预算表</v>
      </c>
    </row>
    <row r="4" ht="17.25" customHeight="1" spans="1:19">
      <c r="A4" s="47" t="str">
        <f>"单位名称："&amp;"寻甸回族彝族自治县柯渡镇初级中学"</f>
        <v>单位名称：寻甸回族彝族自治县柯渡镇初级中学</v>
      </c>
      <c r="B4" s="70"/>
      <c r="S4" s="49" t="s">
        <v>1</v>
      </c>
    </row>
    <row r="5" ht="21.75" customHeight="1" spans="1:19">
      <c r="A5" s="207" t="s">
        <v>53</v>
      </c>
      <c r="B5" s="208" t="s">
        <v>54</v>
      </c>
      <c r="C5" s="208" t="s">
        <v>55</v>
      </c>
      <c r="D5" s="209" t="s">
        <v>56</v>
      </c>
      <c r="E5" s="209"/>
      <c r="F5" s="209"/>
      <c r="G5" s="209"/>
      <c r="H5" s="209"/>
      <c r="I5" s="142"/>
      <c r="J5" s="209"/>
      <c r="K5" s="209"/>
      <c r="L5" s="209"/>
      <c r="M5" s="209"/>
      <c r="N5" s="210"/>
      <c r="O5" s="209" t="s">
        <v>45</v>
      </c>
      <c r="P5" s="209"/>
      <c r="Q5" s="209"/>
      <c r="R5" s="209"/>
      <c r="S5" s="210"/>
    </row>
    <row r="6" ht="27" customHeight="1" spans="1:19">
      <c r="A6" s="211"/>
      <c r="B6" s="212"/>
      <c r="C6" s="212"/>
      <c r="D6" s="212" t="s">
        <v>57</v>
      </c>
      <c r="E6" s="212" t="s">
        <v>58</v>
      </c>
      <c r="F6" s="212" t="s">
        <v>59</v>
      </c>
      <c r="G6" s="212" t="s">
        <v>60</v>
      </c>
      <c r="H6" s="212" t="s">
        <v>61</v>
      </c>
      <c r="I6" s="213" t="s">
        <v>62</v>
      </c>
      <c r="J6" s="214"/>
      <c r="K6" s="214"/>
      <c r="L6" s="214"/>
      <c r="M6" s="214"/>
      <c r="N6" s="215"/>
      <c r="O6" s="212" t="s">
        <v>57</v>
      </c>
      <c r="P6" s="212" t="s">
        <v>58</v>
      </c>
      <c r="Q6" s="212" t="s">
        <v>59</v>
      </c>
      <c r="R6" s="212" t="s">
        <v>60</v>
      </c>
      <c r="S6" s="212" t="s">
        <v>63</v>
      </c>
    </row>
    <row r="7" ht="30" customHeight="1" spans="1:19">
      <c r="A7" s="216"/>
      <c r="B7" s="117"/>
      <c r="C7" s="124"/>
      <c r="D7" s="124"/>
      <c r="E7" s="124"/>
      <c r="F7" s="124"/>
      <c r="G7" s="124"/>
      <c r="H7" s="124"/>
      <c r="I7" s="75" t="s">
        <v>57</v>
      </c>
      <c r="J7" s="215" t="s">
        <v>64</v>
      </c>
      <c r="K7" s="215" t="s">
        <v>65</v>
      </c>
      <c r="L7" s="215" t="s">
        <v>66</v>
      </c>
      <c r="M7" s="215" t="s">
        <v>67</v>
      </c>
      <c r="N7" s="215" t="s">
        <v>68</v>
      </c>
      <c r="O7" s="217"/>
      <c r="P7" s="217"/>
      <c r="Q7" s="217"/>
      <c r="R7" s="217"/>
      <c r="S7" s="124"/>
    </row>
    <row r="8" ht="15" customHeight="1" spans="1:19">
      <c r="A8" s="218">
        <v>1</v>
      </c>
      <c r="B8" s="218">
        <v>2</v>
      </c>
      <c r="C8" s="218">
        <v>3</v>
      </c>
      <c r="D8" s="218">
        <v>4</v>
      </c>
      <c r="E8" s="218">
        <v>5</v>
      </c>
      <c r="F8" s="218">
        <v>6</v>
      </c>
      <c r="G8" s="218">
        <v>7</v>
      </c>
      <c r="H8" s="218">
        <v>8</v>
      </c>
      <c r="I8" s="75">
        <v>9</v>
      </c>
      <c r="J8" s="218">
        <v>10</v>
      </c>
      <c r="K8" s="218">
        <v>11</v>
      </c>
      <c r="L8" s="218">
        <v>12</v>
      </c>
      <c r="M8" s="218">
        <v>13</v>
      </c>
      <c r="N8" s="218">
        <v>14</v>
      </c>
      <c r="O8" s="218">
        <v>15</v>
      </c>
      <c r="P8" s="218">
        <v>16</v>
      </c>
      <c r="Q8" s="218">
        <v>17</v>
      </c>
      <c r="R8" s="218">
        <v>18</v>
      </c>
      <c r="S8" s="218">
        <v>19</v>
      </c>
    </row>
    <row r="9" ht="18" customHeight="1" spans="1:19">
      <c r="A9" s="22" t="s">
        <v>69</v>
      </c>
      <c r="B9" s="22" t="s">
        <v>70</v>
      </c>
      <c r="C9" s="158">
        <v>16842615.76</v>
      </c>
      <c r="D9" s="157">
        <v>15100037.28</v>
      </c>
      <c r="E9" s="157">
        <v>15100037.28</v>
      </c>
      <c r="F9" s="157"/>
      <c r="G9" s="157"/>
      <c r="H9" s="157"/>
      <c r="I9" s="157"/>
      <c r="J9" s="157"/>
      <c r="K9" s="157"/>
      <c r="L9" s="157"/>
      <c r="M9" s="157"/>
      <c r="N9" s="157"/>
      <c r="O9" s="157">
        <v>1742578.48</v>
      </c>
      <c r="P9" s="157">
        <v>1742578.48</v>
      </c>
      <c r="Q9" s="157"/>
      <c r="R9" s="157"/>
      <c r="S9" s="157"/>
    </row>
    <row r="10" ht="18" customHeight="1" spans="1:19">
      <c r="A10" s="219"/>
      <c r="B10" s="219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ht="18" customHeight="1" spans="1:19">
      <c r="A11" s="219"/>
      <c r="B11" s="219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</row>
    <row r="12" ht="18" customHeight="1" spans="1:19">
      <c r="A12" s="219"/>
      <c r="B12" s="219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</row>
    <row r="13" ht="18" customHeight="1" spans="1:19">
      <c r="A13" s="53" t="s">
        <v>55</v>
      </c>
      <c r="B13" s="220"/>
      <c r="C13" s="88">
        <f>SUM(C9:C12)</f>
        <v>16842615.76</v>
      </c>
      <c r="D13" s="88">
        <f t="shared" ref="D13:S13" si="0">SUM(D9:D12)</f>
        <v>15100037.28</v>
      </c>
      <c r="E13" s="88">
        <f t="shared" si="0"/>
        <v>15100037.28</v>
      </c>
      <c r="F13" s="88">
        <f t="shared" si="0"/>
        <v>0</v>
      </c>
      <c r="G13" s="88">
        <f t="shared" si="0"/>
        <v>0</v>
      </c>
      <c r="H13" s="88">
        <f t="shared" si="0"/>
        <v>0</v>
      </c>
      <c r="I13" s="88">
        <f t="shared" si="0"/>
        <v>0</v>
      </c>
      <c r="J13" s="88">
        <f t="shared" si="0"/>
        <v>0</v>
      </c>
      <c r="K13" s="88">
        <f t="shared" si="0"/>
        <v>0</v>
      </c>
      <c r="L13" s="88">
        <f t="shared" si="0"/>
        <v>0</v>
      </c>
      <c r="M13" s="88">
        <f t="shared" si="0"/>
        <v>0</v>
      </c>
      <c r="N13" s="88">
        <f t="shared" si="0"/>
        <v>0</v>
      </c>
      <c r="O13" s="88">
        <f t="shared" si="0"/>
        <v>1742578.48</v>
      </c>
      <c r="P13" s="88">
        <f t="shared" si="0"/>
        <v>1742578.48</v>
      </c>
      <c r="Q13" s="88">
        <f t="shared" si="0"/>
        <v>0</v>
      </c>
      <c r="R13" s="88">
        <f t="shared" si="0"/>
        <v>0</v>
      </c>
      <c r="S13" s="88">
        <f t="shared" si="0"/>
        <v>0</v>
      </c>
    </row>
  </sheetData>
  <mergeCells count="20">
    <mergeCell ref="A2:S2"/>
    <mergeCell ref="A3:S3"/>
    <mergeCell ref="A4:B4"/>
    <mergeCell ref="D5:N5"/>
    <mergeCell ref="O5:S5"/>
    <mergeCell ref="I6:N6"/>
    <mergeCell ref="A13:B13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workbookViewId="0">
      <pane ySplit="1" topLeftCell="A16" activePane="bottomLeft" state="frozen"/>
      <selection/>
      <selection pane="bottomLeft" activeCell="A4" sqref="A4:B4"/>
    </sheetView>
  </sheetViews>
  <sheetFormatPr defaultColWidth="8.57272727272727" defaultRowHeight="12.75" customHeight="1"/>
  <cols>
    <col min="1" max="1" width="14.2909090909091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5">
      <c r="A2" s="49" t="s">
        <v>71</v>
      </c>
    </row>
    <row r="3" ht="41.25" customHeight="1" spans="1:15">
      <c r="A3" s="44" t="str">
        <f>"2026"&amp;"年部门支出预算表"</f>
        <v>2026年部门支出预算表</v>
      </c>
    </row>
    <row r="4" ht="17.25" customHeight="1" spans="1:15">
      <c r="A4" s="47" t="str">
        <f>"单位名称："&amp;"寻甸回族彝族自治县柯渡镇初级中学"</f>
        <v>单位名称：寻甸回族彝族自治县柯渡镇初级中学</v>
      </c>
      <c r="B4" s="70"/>
      <c r="O4" s="49" t="s">
        <v>1</v>
      </c>
    </row>
    <row r="5" ht="27" customHeight="1" spans="1:15">
      <c r="A5" s="193" t="s">
        <v>72</v>
      </c>
      <c r="B5" s="193" t="s">
        <v>73</v>
      </c>
      <c r="C5" s="193" t="s">
        <v>55</v>
      </c>
      <c r="D5" s="194" t="s">
        <v>58</v>
      </c>
      <c r="E5" s="195"/>
      <c r="F5" s="196"/>
      <c r="G5" s="197" t="s">
        <v>59</v>
      </c>
      <c r="H5" s="197" t="s">
        <v>60</v>
      </c>
      <c r="I5" s="197" t="s">
        <v>74</v>
      </c>
      <c r="J5" s="194" t="s">
        <v>62</v>
      </c>
      <c r="K5" s="195"/>
      <c r="L5" s="195"/>
      <c r="M5" s="195"/>
      <c r="N5" s="198"/>
      <c r="O5" s="199"/>
    </row>
    <row r="6" ht="42" customHeight="1" spans="1:15">
      <c r="A6" s="200"/>
      <c r="B6" s="200"/>
      <c r="C6" s="201"/>
      <c r="D6" s="202" t="s">
        <v>57</v>
      </c>
      <c r="E6" s="202" t="s">
        <v>75</v>
      </c>
      <c r="F6" s="202" t="s">
        <v>76</v>
      </c>
      <c r="G6" s="201"/>
      <c r="H6" s="201"/>
      <c r="I6" s="203"/>
      <c r="J6" s="202" t="s">
        <v>57</v>
      </c>
      <c r="K6" s="186" t="s">
        <v>77</v>
      </c>
      <c r="L6" s="186" t="s">
        <v>78</v>
      </c>
      <c r="M6" s="186" t="s">
        <v>79</v>
      </c>
      <c r="N6" s="186" t="s">
        <v>80</v>
      </c>
      <c r="O6" s="186" t="s">
        <v>81</v>
      </c>
    </row>
    <row r="7" ht="18" customHeight="1" spans="1:15">
      <c r="A7" s="56" t="s">
        <v>82</v>
      </c>
      <c r="B7" s="56" t="s">
        <v>83</v>
      </c>
      <c r="C7" s="56">
        <v>3</v>
      </c>
      <c r="D7" s="60">
        <v>4</v>
      </c>
      <c r="E7" s="60">
        <v>5</v>
      </c>
      <c r="F7" s="60">
        <v>6</v>
      </c>
      <c r="G7" s="60" t="s">
        <v>84</v>
      </c>
      <c r="H7" s="60" t="s">
        <v>85</v>
      </c>
      <c r="I7" s="60" t="s">
        <v>86</v>
      </c>
      <c r="J7" s="60" t="s">
        <v>87</v>
      </c>
      <c r="K7" s="60" t="s">
        <v>88</v>
      </c>
      <c r="L7" s="60" t="s">
        <v>89</v>
      </c>
      <c r="M7" s="60" t="s">
        <v>90</v>
      </c>
      <c r="N7" s="56" t="s">
        <v>91</v>
      </c>
      <c r="O7" s="60" t="s">
        <v>92</v>
      </c>
    </row>
    <row r="8" ht="21" customHeight="1" spans="1:15">
      <c r="A8" s="61" t="s">
        <v>93</v>
      </c>
      <c r="B8" s="61" t="s">
        <v>94</v>
      </c>
      <c r="C8" s="157">
        <v>12507359.02</v>
      </c>
      <c r="D8" s="157">
        <v>12507359.02</v>
      </c>
      <c r="E8" s="157">
        <v>10751029.5</v>
      </c>
      <c r="F8" s="157">
        <v>1756329.52</v>
      </c>
      <c r="G8" s="157"/>
      <c r="H8" s="157"/>
      <c r="I8" s="157"/>
      <c r="J8" s="157"/>
      <c r="K8" s="157"/>
      <c r="L8" s="157"/>
      <c r="M8" s="157"/>
      <c r="N8" s="157"/>
      <c r="O8" s="157"/>
    </row>
    <row r="9" ht="21" customHeight="1" spans="1:15">
      <c r="A9" s="204" t="s">
        <v>95</v>
      </c>
      <c r="B9" s="204" t="s">
        <v>96</v>
      </c>
      <c r="C9" s="157">
        <v>12449666.02</v>
      </c>
      <c r="D9" s="157">
        <v>12449666.02</v>
      </c>
      <c r="E9" s="157">
        <v>10751029.5</v>
      </c>
      <c r="F9" s="157">
        <v>1698636.52</v>
      </c>
      <c r="G9" s="157"/>
      <c r="H9" s="157"/>
      <c r="I9" s="157"/>
      <c r="J9" s="157"/>
      <c r="K9" s="157"/>
      <c r="L9" s="157"/>
      <c r="M9" s="157"/>
      <c r="N9" s="157"/>
      <c r="O9" s="157"/>
    </row>
    <row r="10" customHeight="1" spans="1:15">
      <c r="A10" s="205" t="s">
        <v>97</v>
      </c>
      <c r="B10" s="205" t="s">
        <v>98</v>
      </c>
      <c r="C10" s="157">
        <v>12394733.02</v>
      </c>
      <c r="D10" s="157">
        <v>12394733.02</v>
      </c>
      <c r="E10" s="157">
        <v>10751029.5</v>
      </c>
      <c r="F10" s="157">
        <v>1643703.52</v>
      </c>
      <c r="G10" s="157"/>
      <c r="H10" s="157"/>
      <c r="I10" s="157"/>
      <c r="J10" s="157"/>
      <c r="K10" s="157"/>
      <c r="L10" s="157"/>
      <c r="M10" s="157"/>
      <c r="N10" s="157"/>
      <c r="O10" s="157"/>
    </row>
    <row r="11" customHeight="1" spans="1:15">
      <c r="A11" s="205" t="s">
        <v>99</v>
      </c>
      <c r="B11" s="205" t="s">
        <v>100</v>
      </c>
      <c r="C11" s="157">
        <v>54933</v>
      </c>
      <c r="D11" s="157">
        <v>54933</v>
      </c>
      <c r="E11" s="157"/>
      <c r="F11" s="157">
        <v>54933</v>
      </c>
      <c r="G11" s="157"/>
      <c r="H11" s="157"/>
      <c r="I11" s="157"/>
      <c r="J11" s="157"/>
      <c r="K11" s="157"/>
      <c r="L11" s="157"/>
      <c r="M11" s="157"/>
      <c r="N11" s="157"/>
      <c r="O11" s="157"/>
    </row>
    <row r="12" customHeight="1" spans="1:15">
      <c r="A12" s="204" t="s">
        <v>101</v>
      </c>
      <c r="B12" s="204" t="s">
        <v>102</v>
      </c>
      <c r="C12" s="157">
        <v>57693</v>
      </c>
      <c r="D12" s="157">
        <v>57693</v>
      </c>
      <c r="E12" s="157"/>
      <c r="F12" s="157">
        <v>57693</v>
      </c>
      <c r="G12" s="157"/>
      <c r="H12" s="157"/>
      <c r="I12" s="157"/>
      <c r="J12" s="157"/>
      <c r="K12" s="157"/>
      <c r="L12" s="157"/>
      <c r="M12" s="157"/>
      <c r="N12" s="157"/>
      <c r="O12" s="157"/>
    </row>
    <row r="13" customHeight="1" spans="1:15">
      <c r="A13" s="205" t="s">
        <v>103</v>
      </c>
      <c r="B13" s="205" t="s">
        <v>104</v>
      </c>
      <c r="C13" s="157">
        <v>57693</v>
      </c>
      <c r="D13" s="157">
        <v>57693</v>
      </c>
      <c r="E13" s="157"/>
      <c r="F13" s="157">
        <v>57693</v>
      </c>
      <c r="G13" s="157"/>
      <c r="H13" s="157"/>
      <c r="I13" s="157"/>
      <c r="J13" s="157"/>
      <c r="K13" s="157"/>
      <c r="L13" s="157"/>
      <c r="M13" s="157"/>
      <c r="N13" s="157"/>
      <c r="O13" s="157"/>
    </row>
    <row r="14" customHeight="1" spans="1:15">
      <c r="A14" s="61" t="s">
        <v>105</v>
      </c>
      <c r="B14" s="61" t="s">
        <v>106</v>
      </c>
      <c r="C14" s="157">
        <v>1811290.8</v>
      </c>
      <c r="D14" s="157">
        <v>1811290.8</v>
      </c>
      <c r="E14" s="157">
        <v>1792714.8</v>
      </c>
      <c r="F14" s="157">
        <v>18576</v>
      </c>
      <c r="G14" s="157"/>
      <c r="H14" s="157"/>
      <c r="I14" s="157"/>
      <c r="J14" s="157"/>
      <c r="K14" s="157"/>
      <c r="L14" s="157"/>
      <c r="M14" s="157"/>
      <c r="N14" s="157"/>
      <c r="O14" s="157"/>
    </row>
    <row r="15" customHeight="1" spans="1:15">
      <c r="A15" s="204" t="s">
        <v>107</v>
      </c>
      <c r="B15" s="204" t="s">
        <v>108</v>
      </c>
      <c r="C15" s="157">
        <v>1792714.8</v>
      </c>
      <c r="D15" s="157">
        <v>1792714.8</v>
      </c>
      <c r="E15" s="157">
        <v>1792714.8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customHeight="1" spans="1:15">
      <c r="A16" s="205" t="s">
        <v>109</v>
      </c>
      <c r="B16" s="205" t="s">
        <v>110</v>
      </c>
      <c r="C16" s="157">
        <v>1512714.8</v>
      </c>
      <c r="D16" s="157">
        <v>1512714.8</v>
      </c>
      <c r="E16" s="157">
        <v>1512714.8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customHeight="1" spans="1:15">
      <c r="A17" s="205" t="s">
        <v>111</v>
      </c>
      <c r="B17" s="205" t="s">
        <v>112</v>
      </c>
      <c r="C17" s="157">
        <v>280000</v>
      </c>
      <c r="D17" s="157">
        <v>280000</v>
      </c>
      <c r="E17" s="157">
        <v>280000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customHeight="1" spans="1:15">
      <c r="A18" s="204" t="s">
        <v>113</v>
      </c>
      <c r="B18" s="204" t="s">
        <v>114</v>
      </c>
      <c r="C18" s="157">
        <v>18576</v>
      </c>
      <c r="D18" s="157">
        <v>18576</v>
      </c>
      <c r="E18" s="157"/>
      <c r="F18" s="157">
        <v>18576</v>
      </c>
      <c r="G18" s="157"/>
      <c r="H18" s="157"/>
      <c r="I18" s="157"/>
      <c r="J18" s="157"/>
      <c r="K18" s="157"/>
      <c r="L18" s="157"/>
      <c r="M18" s="157"/>
      <c r="N18" s="157"/>
      <c r="O18" s="157"/>
    </row>
    <row r="19" customHeight="1" spans="1:15">
      <c r="A19" s="205" t="s">
        <v>115</v>
      </c>
      <c r="B19" s="205" t="s">
        <v>116</v>
      </c>
      <c r="C19" s="157">
        <v>18576</v>
      </c>
      <c r="D19" s="157">
        <v>18576</v>
      </c>
      <c r="E19" s="157"/>
      <c r="F19" s="157">
        <v>18576</v>
      </c>
      <c r="G19" s="157"/>
      <c r="H19" s="157"/>
      <c r="I19" s="157"/>
      <c r="J19" s="157"/>
      <c r="K19" s="157"/>
      <c r="L19" s="157"/>
      <c r="M19" s="157"/>
      <c r="N19" s="157"/>
      <c r="O19" s="157"/>
    </row>
    <row r="20" customHeight="1" spans="1:15">
      <c r="A20" s="61" t="s">
        <v>117</v>
      </c>
      <c r="B20" s="61" t="s">
        <v>118</v>
      </c>
      <c r="C20" s="157">
        <v>1389429.84</v>
      </c>
      <c r="D20" s="157">
        <v>1389429.84</v>
      </c>
      <c r="E20" s="157">
        <v>1389429.84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customHeight="1" spans="1:15">
      <c r="A21" s="204" t="s">
        <v>119</v>
      </c>
      <c r="B21" s="204" t="s">
        <v>120</v>
      </c>
      <c r="C21" s="157">
        <v>1389429.84</v>
      </c>
      <c r="D21" s="157">
        <v>1389429.84</v>
      </c>
      <c r="E21" s="157">
        <v>1389429.84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customHeight="1" spans="1:15">
      <c r="A22" s="205" t="s">
        <v>121</v>
      </c>
      <c r="B22" s="205" t="s">
        <v>122</v>
      </c>
      <c r="C22" s="157">
        <v>879443.48</v>
      </c>
      <c r="D22" s="157">
        <v>879443.48</v>
      </c>
      <c r="E22" s="157">
        <v>879443.48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customHeight="1" spans="1:15">
      <c r="A23" s="205" t="s">
        <v>123</v>
      </c>
      <c r="B23" s="205" t="s">
        <v>124</v>
      </c>
      <c r="C23" s="157">
        <v>444163.37</v>
      </c>
      <c r="D23" s="157">
        <v>444163.37</v>
      </c>
      <c r="E23" s="157">
        <v>444163.37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customHeight="1" spans="1:15">
      <c r="A24" s="205" t="s">
        <v>125</v>
      </c>
      <c r="B24" s="205" t="s">
        <v>126</v>
      </c>
      <c r="C24" s="157">
        <v>65822.99</v>
      </c>
      <c r="D24" s="157">
        <v>65822.99</v>
      </c>
      <c r="E24" s="157">
        <v>65822.99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customHeight="1" spans="1:15">
      <c r="A25" s="61" t="s">
        <v>127</v>
      </c>
      <c r="B25" s="61" t="s">
        <v>128</v>
      </c>
      <c r="C25" s="157">
        <v>1134536.1</v>
      </c>
      <c r="D25" s="157">
        <v>1134536.1</v>
      </c>
      <c r="E25" s="157">
        <v>1134536.1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customHeight="1" spans="1:15">
      <c r="A26" s="204" t="s">
        <v>129</v>
      </c>
      <c r="B26" s="204" t="s">
        <v>130</v>
      </c>
      <c r="C26" s="157">
        <v>1134536.1</v>
      </c>
      <c r="D26" s="157">
        <v>1134536.1</v>
      </c>
      <c r="E26" s="157">
        <v>1134536.1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</row>
    <row r="27" customHeight="1" spans="1:15">
      <c r="A27" s="205" t="s">
        <v>131</v>
      </c>
      <c r="B27" s="205" t="s">
        <v>132</v>
      </c>
      <c r="C27" s="157">
        <v>1134536.1</v>
      </c>
      <c r="D27" s="157">
        <v>1134536.1</v>
      </c>
      <c r="E27" s="157">
        <v>1134536.1</v>
      </c>
      <c r="F27" s="157"/>
      <c r="G27" s="157"/>
      <c r="H27" s="157"/>
      <c r="I27" s="157"/>
      <c r="J27" s="157"/>
      <c r="K27" s="157"/>
      <c r="L27" s="157"/>
      <c r="M27" s="157"/>
      <c r="N27" s="157"/>
      <c r="O27" s="157"/>
    </row>
    <row r="28" customHeight="1" spans="1:15">
      <c r="A28" s="206" t="s">
        <v>55</v>
      </c>
      <c r="B28" s="39"/>
      <c r="C28" s="157">
        <f>SUM(C8,C14,C20,C25)</f>
        <v>16842615.76</v>
      </c>
      <c r="D28" s="157">
        <f>SUM(D8,D14,D20,D25)</f>
        <v>16842615.76</v>
      </c>
      <c r="E28" s="157">
        <f>SUM(E8,E14,E20,E25)</f>
        <v>15067710.24</v>
      </c>
      <c r="F28" s="157">
        <f>SUM(F8,F14,F20,F25)</f>
        <v>1774905.52</v>
      </c>
      <c r="G28" s="157"/>
      <c r="H28" s="157"/>
      <c r="I28" s="157"/>
      <c r="J28" s="157"/>
      <c r="K28" s="157"/>
      <c r="L28" s="157"/>
      <c r="M28" s="157"/>
      <c r="N28" s="157"/>
      <c r="O28" s="157"/>
    </row>
  </sheetData>
  <mergeCells count="12">
    <mergeCell ref="A2:O2"/>
    <mergeCell ref="A3:O3"/>
    <mergeCell ref="A4:B4"/>
    <mergeCell ref="D5:F5"/>
    <mergeCell ref="J5:O5"/>
    <mergeCell ref="A28:B28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8" activePane="bottomLeft" state="frozen"/>
      <selection/>
      <selection pane="bottomLeft" activeCell="B35" sqref="B35"/>
    </sheetView>
  </sheetViews>
  <sheetFormatPr defaultColWidth="8.57272727272727" defaultRowHeight="12.75" customHeight="1" outlineLevelCol="3"/>
  <cols>
    <col min="1" max="4" width="35.5727272727273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9"/>
      <c r="C2" s="49"/>
      <c r="D2" s="49" t="s">
        <v>133</v>
      </c>
    </row>
    <row r="3" ht="41.25" customHeight="1" spans="1:4">
      <c r="A3" s="44" t="str">
        <f>"2026"&amp;"年部门财政拨款收支预算总表"</f>
        <v>2026年部门财政拨款收支预算总表</v>
      </c>
    </row>
    <row r="4" ht="17.25" customHeight="1" spans="1:4">
      <c r="A4" s="47" t="str">
        <f>"单位名称："&amp;"寻甸回族彝族自治县柯渡镇初级中学"</f>
        <v>单位名称：寻甸回族彝族自治县柯渡镇初级中学</v>
      </c>
      <c r="B4" s="185"/>
      <c r="D4" s="49" t="s">
        <v>1</v>
      </c>
    </row>
    <row r="5" ht="17.25" customHeight="1" spans="1:4">
      <c r="A5" s="186" t="s">
        <v>2</v>
      </c>
      <c r="B5" s="187"/>
      <c r="C5" s="186" t="s">
        <v>3</v>
      </c>
      <c r="D5" s="187"/>
    </row>
    <row r="6" ht="18.75" customHeight="1" spans="1:4">
      <c r="A6" s="186" t="s">
        <v>4</v>
      </c>
      <c r="B6" s="186" t="s">
        <v>5</v>
      </c>
      <c r="C6" s="186" t="s">
        <v>6</v>
      </c>
      <c r="D6" s="186" t="s">
        <v>5</v>
      </c>
    </row>
    <row r="7" ht="16.5" customHeight="1" spans="1:4">
      <c r="A7" s="188" t="s">
        <v>134</v>
      </c>
      <c r="B7" s="157">
        <v>15100037.28</v>
      </c>
      <c r="C7" s="188" t="s">
        <v>135</v>
      </c>
      <c r="D7" s="158">
        <v>16842615.76</v>
      </c>
    </row>
    <row r="8" ht="16.5" customHeight="1" spans="1:4">
      <c r="A8" s="188" t="s">
        <v>136</v>
      </c>
      <c r="B8" s="157">
        <v>15100037.28</v>
      </c>
      <c r="C8" s="188" t="s">
        <v>137</v>
      </c>
      <c r="D8" s="158"/>
    </row>
    <row r="9" ht="16.5" customHeight="1" spans="1:4">
      <c r="A9" s="188" t="s">
        <v>138</v>
      </c>
      <c r="B9" s="157"/>
      <c r="C9" s="188" t="s">
        <v>139</v>
      </c>
      <c r="D9" s="158"/>
    </row>
    <row r="10" ht="16.5" customHeight="1" spans="1:4">
      <c r="A10" s="188" t="s">
        <v>140</v>
      </c>
      <c r="B10" s="157"/>
      <c r="C10" s="188" t="s">
        <v>141</v>
      </c>
      <c r="D10" s="158"/>
    </row>
    <row r="11" ht="16.5" customHeight="1" spans="1:4">
      <c r="A11" s="188" t="s">
        <v>142</v>
      </c>
      <c r="B11" s="157">
        <v>1742578.48</v>
      </c>
      <c r="C11" s="188" t="s">
        <v>143</v>
      </c>
      <c r="D11" s="158"/>
    </row>
    <row r="12" ht="16.5" customHeight="1" spans="1:4">
      <c r="A12" s="188" t="s">
        <v>136</v>
      </c>
      <c r="B12" s="157">
        <v>1742578.48</v>
      </c>
      <c r="C12" s="188" t="s">
        <v>144</v>
      </c>
      <c r="D12" s="158">
        <v>12507359.02</v>
      </c>
    </row>
    <row r="13" ht="16.5" customHeight="1" spans="1:4">
      <c r="A13" s="189" t="s">
        <v>138</v>
      </c>
      <c r="B13" s="157"/>
      <c r="C13" s="73" t="s">
        <v>145</v>
      </c>
      <c r="D13" s="158"/>
    </row>
    <row r="14" ht="16.5" customHeight="1" spans="1:4">
      <c r="A14" s="189" t="s">
        <v>140</v>
      </c>
      <c r="B14" s="157"/>
      <c r="C14" s="73" t="s">
        <v>146</v>
      </c>
      <c r="D14" s="158"/>
    </row>
    <row r="15" ht="16.5" customHeight="1" spans="1:4">
      <c r="A15" s="190"/>
      <c r="B15" s="157"/>
      <c r="C15" s="73" t="s">
        <v>147</v>
      </c>
      <c r="D15" s="158">
        <v>1811290.8</v>
      </c>
    </row>
    <row r="16" ht="16.5" customHeight="1" spans="1:4">
      <c r="A16" s="190"/>
      <c r="B16" s="157"/>
      <c r="C16" s="73" t="s">
        <v>148</v>
      </c>
      <c r="D16" s="158">
        <v>1389429.84</v>
      </c>
    </row>
    <row r="17" ht="16.5" customHeight="1" spans="1:4">
      <c r="A17" s="190"/>
      <c r="B17" s="157"/>
      <c r="C17" s="73" t="s">
        <v>149</v>
      </c>
      <c r="D17" s="158"/>
    </row>
    <row r="18" ht="16.5" customHeight="1" spans="1:4">
      <c r="A18" s="190"/>
      <c r="B18" s="157"/>
      <c r="C18" s="73" t="s">
        <v>150</v>
      </c>
      <c r="D18" s="158"/>
    </row>
    <row r="19" ht="16.5" customHeight="1" spans="1:4">
      <c r="A19" s="190"/>
      <c r="B19" s="157"/>
      <c r="C19" s="73" t="s">
        <v>151</v>
      </c>
      <c r="D19" s="158"/>
    </row>
    <row r="20" ht="16.5" customHeight="1" spans="1:4">
      <c r="A20" s="190"/>
      <c r="B20" s="157"/>
      <c r="C20" s="73" t="s">
        <v>152</v>
      </c>
      <c r="D20" s="158"/>
    </row>
    <row r="21" ht="16.5" customHeight="1" spans="1:4">
      <c r="A21" s="190"/>
      <c r="B21" s="157"/>
      <c r="C21" s="73" t="s">
        <v>153</v>
      </c>
      <c r="D21" s="158"/>
    </row>
    <row r="22" ht="16.5" customHeight="1" spans="1:4">
      <c r="A22" s="190"/>
      <c r="B22" s="157"/>
      <c r="C22" s="73" t="s">
        <v>154</v>
      </c>
      <c r="D22" s="158"/>
    </row>
    <row r="23" ht="16.5" customHeight="1" spans="1:4">
      <c r="A23" s="190"/>
      <c r="B23" s="157"/>
      <c r="C23" s="73" t="s">
        <v>155</v>
      </c>
      <c r="D23" s="158"/>
    </row>
    <row r="24" ht="16.5" customHeight="1" spans="1:4">
      <c r="A24" s="190"/>
      <c r="B24" s="157"/>
      <c r="C24" s="73" t="s">
        <v>156</v>
      </c>
      <c r="D24" s="158"/>
    </row>
    <row r="25" ht="16.5" customHeight="1" spans="1:4">
      <c r="A25" s="190"/>
      <c r="B25" s="157"/>
      <c r="C25" s="73" t="s">
        <v>157</v>
      </c>
      <c r="D25" s="158"/>
    </row>
    <row r="26" ht="16.5" customHeight="1" spans="1:4">
      <c r="A26" s="190"/>
      <c r="B26" s="157"/>
      <c r="C26" s="73" t="s">
        <v>158</v>
      </c>
      <c r="D26" s="158">
        <v>1134536.1</v>
      </c>
    </row>
    <row r="27" ht="16.5" customHeight="1" spans="1:4">
      <c r="A27" s="190"/>
      <c r="B27" s="157"/>
      <c r="C27" s="73" t="s">
        <v>159</v>
      </c>
      <c r="D27" s="158"/>
    </row>
    <row r="28" ht="16.5" customHeight="1" spans="1:4">
      <c r="A28" s="190"/>
      <c r="B28" s="157"/>
      <c r="C28" s="73" t="s">
        <v>160</v>
      </c>
      <c r="D28" s="158"/>
    </row>
    <row r="29" ht="16.5" customHeight="1" spans="1:4">
      <c r="A29" s="190"/>
      <c r="B29" s="157"/>
      <c r="C29" s="73" t="s">
        <v>161</v>
      </c>
      <c r="D29" s="158"/>
    </row>
    <row r="30" ht="16.5" customHeight="1" spans="1:4">
      <c r="A30" s="190"/>
      <c r="B30" s="157"/>
      <c r="C30" s="73" t="s">
        <v>162</v>
      </c>
      <c r="D30" s="158"/>
    </row>
    <row r="31" ht="16.5" customHeight="1" spans="1:4">
      <c r="A31" s="190"/>
      <c r="B31" s="157"/>
      <c r="C31" s="73" t="s">
        <v>163</v>
      </c>
      <c r="D31" s="158"/>
    </row>
    <row r="32" ht="16.5" customHeight="1" spans="1:4">
      <c r="A32" s="190"/>
      <c r="B32" s="157"/>
      <c r="C32" s="189" t="s">
        <v>164</v>
      </c>
      <c r="D32" s="158"/>
    </row>
    <row r="33" ht="16.5" customHeight="1" spans="1:4">
      <c r="A33" s="190"/>
      <c r="B33" s="157"/>
      <c r="C33" s="189" t="s">
        <v>165</v>
      </c>
      <c r="D33" s="158"/>
    </row>
    <row r="34" ht="16.5" customHeight="1" spans="1:4">
      <c r="A34" s="190"/>
      <c r="B34" s="157"/>
      <c r="C34" s="33" t="s">
        <v>166</v>
      </c>
      <c r="D34" s="158"/>
    </row>
    <row r="35" ht="15" customHeight="1" spans="1:4">
      <c r="A35" s="191" t="s">
        <v>50</v>
      </c>
      <c r="B35" s="192">
        <v>16842615.76</v>
      </c>
      <c r="C35" s="191" t="s">
        <v>51</v>
      </c>
      <c r="D35" s="192">
        <v>16842615.76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pane ySplit="1" topLeftCell="A2" activePane="bottomLeft" state="frozen"/>
      <selection/>
      <selection pane="bottomLeft" activeCell="C31" sqref="C31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1:7">
      <c r="D2" s="149"/>
      <c r="F2" s="77"/>
      <c r="G2" s="150" t="s">
        <v>167</v>
      </c>
    </row>
    <row r="3" ht="41.25" customHeight="1" spans="1:7">
      <c r="A3" s="134" t="str">
        <f>"2026"&amp;"年一般公共预算支出预算表（按功能科目分类）"</f>
        <v>2026年一般公共预算支出预算表（按功能科目分类）</v>
      </c>
      <c r="B3" s="134"/>
      <c r="C3" s="134"/>
      <c r="D3" s="134"/>
      <c r="E3" s="134"/>
      <c r="F3" s="134"/>
      <c r="G3" s="134"/>
    </row>
    <row r="4" ht="18" customHeight="1" spans="1:7">
      <c r="A4" s="5" t="str">
        <f>"单位名称："&amp;"寻甸回族彝族自治县柯渡镇初级中学"</f>
        <v>单位名称：寻甸回族彝族自治县柯渡镇初级中学</v>
      </c>
      <c r="F4" s="131"/>
      <c r="G4" s="150" t="s">
        <v>1</v>
      </c>
    </row>
    <row r="5" ht="20.25" customHeight="1" spans="1:7">
      <c r="A5" s="179" t="s">
        <v>168</v>
      </c>
      <c r="B5" s="180"/>
      <c r="C5" s="136" t="s">
        <v>55</v>
      </c>
      <c r="D5" s="166" t="s">
        <v>75</v>
      </c>
      <c r="E5" s="12"/>
      <c r="F5" s="13"/>
      <c r="G5" s="153" t="s">
        <v>76</v>
      </c>
    </row>
    <row r="6" ht="20.25" customHeight="1" spans="1:7">
      <c r="A6" s="181" t="s">
        <v>72</v>
      </c>
      <c r="B6" s="181" t="s">
        <v>73</v>
      </c>
      <c r="C6" s="19"/>
      <c r="D6" s="141" t="s">
        <v>57</v>
      </c>
      <c r="E6" s="141" t="s">
        <v>169</v>
      </c>
      <c r="F6" s="141" t="s">
        <v>170</v>
      </c>
      <c r="G6" s="155"/>
    </row>
    <row r="7" ht="15" customHeight="1" spans="1:7">
      <c r="A7" s="64" t="s">
        <v>82</v>
      </c>
      <c r="B7" s="64" t="s">
        <v>83</v>
      </c>
      <c r="C7" s="64" t="s">
        <v>171</v>
      </c>
      <c r="D7" s="64" t="s">
        <v>172</v>
      </c>
      <c r="E7" s="64" t="s">
        <v>173</v>
      </c>
      <c r="F7" s="64" t="s">
        <v>174</v>
      </c>
      <c r="G7" s="64" t="s">
        <v>84</v>
      </c>
    </row>
    <row r="8" ht="18" customHeight="1" spans="1:7">
      <c r="A8" s="146" t="s">
        <v>93</v>
      </c>
      <c r="B8" s="146" t="s">
        <v>94</v>
      </c>
      <c r="C8" s="157">
        <v>12507359.02</v>
      </c>
      <c r="D8" s="157">
        <v>10751029.5</v>
      </c>
      <c r="E8" s="157">
        <v>10571069.5</v>
      </c>
      <c r="F8" s="157">
        <v>179960</v>
      </c>
      <c r="G8" s="157">
        <v>1756329.52</v>
      </c>
    </row>
    <row r="9" ht="18" customHeight="1" spans="1:7">
      <c r="A9" s="145" t="s">
        <v>95</v>
      </c>
      <c r="B9" s="145" t="s">
        <v>96</v>
      </c>
      <c r="C9" s="157">
        <v>12449666.02</v>
      </c>
      <c r="D9" s="157">
        <v>10751029.5</v>
      </c>
      <c r="E9" s="157">
        <v>10571069.5</v>
      </c>
      <c r="F9" s="157">
        <v>179960</v>
      </c>
      <c r="G9" s="157">
        <v>1698636.52</v>
      </c>
    </row>
    <row r="10" customHeight="1" spans="1:7">
      <c r="A10" s="182" t="s">
        <v>97</v>
      </c>
      <c r="B10" s="182" t="s">
        <v>98</v>
      </c>
      <c r="C10" s="157">
        <v>12394733.02</v>
      </c>
      <c r="D10" s="157">
        <v>10751029.5</v>
      </c>
      <c r="E10" s="157">
        <v>10571069.5</v>
      </c>
      <c r="F10" s="157">
        <v>179960</v>
      </c>
      <c r="G10" s="157">
        <v>1643703.52</v>
      </c>
    </row>
    <row r="11" customHeight="1" spans="1:7">
      <c r="A11" s="182" t="s">
        <v>99</v>
      </c>
      <c r="B11" s="182" t="s">
        <v>100</v>
      </c>
      <c r="C11" s="157">
        <v>54933</v>
      </c>
      <c r="D11" s="157"/>
      <c r="E11" s="157"/>
      <c r="F11" s="157"/>
      <c r="G11" s="157">
        <v>54933</v>
      </c>
    </row>
    <row r="12" customHeight="1" spans="1:7">
      <c r="A12" s="145" t="s">
        <v>101</v>
      </c>
      <c r="B12" s="145" t="s">
        <v>102</v>
      </c>
      <c r="C12" s="157">
        <v>57693</v>
      </c>
      <c r="D12" s="157"/>
      <c r="E12" s="157"/>
      <c r="F12" s="157"/>
      <c r="G12" s="157">
        <v>57693</v>
      </c>
    </row>
    <row r="13" customHeight="1" spans="1:7">
      <c r="A13" s="182" t="s">
        <v>103</v>
      </c>
      <c r="B13" s="182" t="s">
        <v>104</v>
      </c>
      <c r="C13" s="157">
        <v>57693</v>
      </c>
      <c r="D13" s="157"/>
      <c r="E13" s="157"/>
      <c r="F13" s="157"/>
      <c r="G13" s="157">
        <v>57693</v>
      </c>
    </row>
    <row r="14" customHeight="1" spans="1:7">
      <c r="A14" s="146" t="s">
        <v>105</v>
      </c>
      <c r="B14" s="146" t="s">
        <v>106</v>
      </c>
      <c r="C14" s="157">
        <v>1811290.8</v>
      </c>
      <c r="D14" s="157">
        <v>1792714.8</v>
      </c>
      <c r="E14" s="157">
        <v>1792714.8</v>
      </c>
      <c r="F14" s="157"/>
      <c r="G14" s="157">
        <v>18576</v>
      </c>
    </row>
    <row r="15" customHeight="1" spans="1:7">
      <c r="A15" s="145" t="s">
        <v>107</v>
      </c>
      <c r="B15" s="145" t="s">
        <v>108</v>
      </c>
      <c r="C15" s="157">
        <v>1792714.8</v>
      </c>
      <c r="D15" s="157">
        <v>1792714.8</v>
      </c>
      <c r="E15" s="157">
        <v>1792714.8</v>
      </c>
      <c r="F15" s="157"/>
      <c r="G15" s="157"/>
    </row>
    <row r="16" customHeight="1" spans="1:7">
      <c r="A16" s="182" t="s">
        <v>109</v>
      </c>
      <c r="B16" s="182" t="s">
        <v>110</v>
      </c>
      <c r="C16" s="157">
        <v>1512714.8</v>
      </c>
      <c r="D16" s="157">
        <v>1512714.8</v>
      </c>
      <c r="E16" s="157">
        <v>1512714.8</v>
      </c>
      <c r="F16" s="157"/>
      <c r="G16" s="157"/>
    </row>
    <row r="17" customHeight="1" spans="1:7">
      <c r="A17" s="182" t="s">
        <v>111</v>
      </c>
      <c r="B17" s="182" t="s">
        <v>112</v>
      </c>
      <c r="C17" s="157">
        <v>280000</v>
      </c>
      <c r="D17" s="157">
        <v>280000</v>
      </c>
      <c r="E17" s="157">
        <v>280000</v>
      </c>
      <c r="F17" s="157"/>
      <c r="G17" s="157"/>
    </row>
    <row r="18" customHeight="1" spans="1:7">
      <c r="A18" s="145" t="s">
        <v>113</v>
      </c>
      <c r="B18" s="145" t="s">
        <v>114</v>
      </c>
      <c r="C18" s="157">
        <v>18576</v>
      </c>
      <c r="D18" s="157"/>
      <c r="E18" s="157"/>
      <c r="F18" s="157"/>
      <c r="G18" s="157">
        <v>18576</v>
      </c>
    </row>
    <row r="19" customHeight="1" spans="1:7">
      <c r="A19" s="182" t="s">
        <v>115</v>
      </c>
      <c r="B19" s="182" t="s">
        <v>116</v>
      </c>
      <c r="C19" s="157">
        <v>18576</v>
      </c>
      <c r="D19" s="157"/>
      <c r="E19" s="157"/>
      <c r="F19" s="157"/>
      <c r="G19" s="157">
        <v>18576</v>
      </c>
    </row>
    <row r="20" customHeight="1" spans="1:7">
      <c r="A20" s="146" t="s">
        <v>117</v>
      </c>
      <c r="B20" s="146" t="s">
        <v>118</v>
      </c>
      <c r="C20" s="157">
        <v>1389429.84</v>
      </c>
      <c r="D20" s="157">
        <v>1389429.84</v>
      </c>
      <c r="E20" s="157">
        <v>1389429.84</v>
      </c>
      <c r="F20" s="157"/>
      <c r="G20" s="157"/>
    </row>
    <row r="21" customHeight="1" spans="1:7">
      <c r="A21" s="145" t="s">
        <v>119</v>
      </c>
      <c r="B21" s="145" t="s">
        <v>120</v>
      </c>
      <c r="C21" s="157">
        <v>1389429.84</v>
      </c>
      <c r="D21" s="157">
        <v>1389429.84</v>
      </c>
      <c r="E21" s="157">
        <v>1389429.84</v>
      </c>
      <c r="F21" s="157"/>
      <c r="G21" s="157"/>
    </row>
    <row r="22" customHeight="1" spans="1:7">
      <c r="A22" s="182" t="s">
        <v>121</v>
      </c>
      <c r="B22" s="182" t="s">
        <v>122</v>
      </c>
      <c r="C22" s="157">
        <v>879443.48</v>
      </c>
      <c r="D22" s="157">
        <v>879443.48</v>
      </c>
      <c r="E22" s="157">
        <v>879443.48</v>
      </c>
      <c r="F22" s="157"/>
      <c r="G22" s="157"/>
    </row>
    <row r="23" customHeight="1" spans="1:7">
      <c r="A23" s="182" t="s">
        <v>123</v>
      </c>
      <c r="B23" s="182" t="s">
        <v>124</v>
      </c>
      <c r="C23" s="157">
        <v>444163.37</v>
      </c>
      <c r="D23" s="157">
        <v>444163.37</v>
      </c>
      <c r="E23" s="157">
        <v>444163.37</v>
      </c>
      <c r="F23" s="157"/>
      <c r="G23" s="157"/>
    </row>
    <row r="24" customHeight="1" spans="1:7">
      <c r="A24" s="182" t="s">
        <v>125</v>
      </c>
      <c r="B24" s="182" t="s">
        <v>126</v>
      </c>
      <c r="C24" s="157">
        <v>65822.99</v>
      </c>
      <c r="D24" s="157">
        <v>65822.99</v>
      </c>
      <c r="E24" s="157">
        <v>65822.99</v>
      </c>
      <c r="F24" s="157"/>
      <c r="G24" s="157"/>
    </row>
    <row r="25" customHeight="1" spans="1:7">
      <c r="A25" s="146" t="s">
        <v>127</v>
      </c>
      <c r="B25" s="146" t="s">
        <v>128</v>
      </c>
      <c r="C25" s="157">
        <v>1134536.1</v>
      </c>
      <c r="D25" s="157">
        <v>1134536.1</v>
      </c>
      <c r="E25" s="157">
        <v>1134536.1</v>
      </c>
      <c r="F25" s="157"/>
      <c r="G25" s="157"/>
    </row>
    <row r="26" customHeight="1" spans="1:7">
      <c r="A26" s="145" t="s">
        <v>129</v>
      </c>
      <c r="B26" s="145" t="s">
        <v>130</v>
      </c>
      <c r="C26" s="157">
        <v>1134536.1</v>
      </c>
      <c r="D26" s="157">
        <v>1134536.1</v>
      </c>
      <c r="E26" s="157">
        <v>1134536.1</v>
      </c>
      <c r="F26" s="157"/>
      <c r="G26" s="157"/>
    </row>
    <row r="27" customHeight="1" spans="1:7">
      <c r="A27" s="182" t="s">
        <v>131</v>
      </c>
      <c r="B27" s="182" t="s">
        <v>132</v>
      </c>
      <c r="C27" s="157">
        <v>1134536.1</v>
      </c>
      <c r="D27" s="157">
        <v>1134536.1</v>
      </c>
      <c r="E27" s="157">
        <v>1134536.1</v>
      </c>
      <c r="F27" s="157"/>
      <c r="G27" s="157"/>
    </row>
    <row r="28" customHeight="1" spans="1:7">
      <c r="A28" s="183" t="s">
        <v>175</v>
      </c>
      <c r="B28" s="184" t="s">
        <v>175</v>
      </c>
      <c r="C28" s="157">
        <v>16842615.76</v>
      </c>
      <c r="D28" s="157">
        <v>15067710.24</v>
      </c>
      <c r="E28" s="157">
        <v>14887750.24</v>
      </c>
      <c r="F28" s="157">
        <v>179960</v>
      </c>
      <c r="G28" s="157">
        <v>1774905.52</v>
      </c>
    </row>
  </sheetData>
  <mergeCells count="6">
    <mergeCell ref="A3:G3"/>
    <mergeCell ref="A5:B5"/>
    <mergeCell ref="D5:F5"/>
    <mergeCell ref="A28:B28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pane ySplit="1" topLeftCell="A2" activePane="bottomLeft" state="frozen"/>
      <selection/>
      <selection pane="bottomLeft" activeCell="B14" sqref="B14"/>
    </sheetView>
  </sheetViews>
  <sheetFormatPr defaultColWidth="10.4272727272727" defaultRowHeight="14.25" customHeight="1" outlineLevelCol="5"/>
  <cols>
    <col min="1" max="6" width="28.1363636363636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6"/>
      <c r="B2" s="46"/>
      <c r="C2" s="46"/>
      <c r="D2" s="46"/>
      <c r="E2" s="45"/>
      <c r="F2" s="175" t="s">
        <v>176</v>
      </c>
    </row>
    <row r="3" ht="41.25" customHeight="1" spans="1:6">
      <c r="A3" s="176" t="str">
        <f>"2026"&amp;"年一般公共预算“三公”经费支出预算表"</f>
        <v>2026年一般公共预算“三公”经费支出预算表</v>
      </c>
      <c r="B3" s="46"/>
      <c r="C3" s="46"/>
      <c r="D3" s="46"/>
      <c r="E3" s="45"/>
      <c r="F3" s="46"/>
    </row>
    <row r="4" customHeight="1" spans="1:6">
      <c r="A4" s="118" t="str">
        <f>"单位名称："&amp;"寻甸回族彝族自治县柯渡镇初级中学"</f>
        <v>单位名称：寻甸回族彝族自治县柯渡镇初级中学</v>
      </c>
      <c r="B4" s="177"/>
      <c r="D4" s="46"/>
      <c r="E4" s="45"/>
      <c r="F4" s="50" t="s">
        <v>1</v>
      </c>
    </row>
    <row r="5" ht="27" customHeight="1" spans="1:6">
      <c r="A5" s="51" t="s">
        <v>177</v>
      </c>
      <c r="B5" s="51" t="s">
        <v>178</v>
      </c>
      <c r="C5" s="53" t="s">
        <v>179</v>
      </c>
      <c r="D5" s="51"/>
      <c r="E5" s="52"/>
      <c r="F5" s="51" t="s">
        <v>180</v>
      </c>
    </row>
    <row r="6" ht="28.5" customHeight="1" spans="1:6">
      <c r="A6" s="178"/>
      <c r="B6" s="55"/>
      <c r="C6" s="52" t="s">
        <v>57</v>
      </c>
      <c r="D6" s="52" t="s">
        <v>181</v>
      </c>
      <c r="E6" s="52" t="s">
        <v>182</v>
      </c>
      <c r="F6" s="54"/>
    </row>
    <row r="7" ht="17.25" customHeight="1" spans="1:6">
      <c r="A7" s="60" t="s">
        <v>82</v>
      </c>
      <c r="B7" s="60" t="s">
        <v>83</v>
      </c>
      <c r="C7" s="60" t="s">
        <v>171</v>
      </c>
      <c r="D7" s="60" t="s">
        <v>172</v>
      </c>
      <c r="E7" s="60" t="s">
        <v>173</v>
      </c>
      <c r="F7" s="60" t="s">
        <v>174</v>
      </c>
    </row>
    <row r="8" ht="17.25" customHeight="1" spans="1:6">
      <c r="A8" s="88"/>
      <c r="B8" s="88"/>
      <c r="C8" s="88"/>
      <c r="D8" s="88"/>
      <c r="E8" s="88"/>
      <c r="F8" s="88"/>
    </row>
    <row r="9" customHeight="1" spans="1:6">
      <c r="A9" s="40" t="s">
        <v>183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9"/>
  <sheetViews>
    <sheetView showZeros="0" topLeftCell="E1" workbookViewId="0">
      <pane ySplit="1" topLeftCell="A7" activePane="bottomLeft" state="frozen"/>
      <selection/>
      <selection pane="bottomLeft" activeCell="D20" sqref="D20"/>
    </sheetView>
  </sheetViews>
  <sheetFormatPr defaultColWidth="9.13636363636364" defaultRowHeight="14.25" customHeight="1"/>
  <cols>
    <col min="1" max="2" width="32.8545454545455" customWidth="1"/>
    <col min="3" max="3" width="20.7090909090909" customWidth="1"/>
    <col min="4" max="4" width="31.2909090909091" customWidth="1"/>
    <col min="5" max="5" width="10.1363636363636" customWidth="1"/>
    <col min="6" max="6" width="17.5727272727273" customWidth="1"/>
    <col min="7" max="7" width="10.2909090909091" customWidth="1"/>
    <col min="8" max="8" width="23" customWidth="1"/>
    <col min="9" max="24" width="18.7090909090909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1:24">
      <c r="B2" s="149"/>
      <c r="C2" s="162"/>
      <c r="E2" s="163"/>
      <c r="F2" s="163"/>
      <c r="G2" s="163"/>
      <c r="H2" s="163"/>
      <c r="I2" s="90"/>
      <c r="J2" s="90"/>
      <c r="K2" s="90"/>
      <c r="L2" s="90"/>
      <c r="M2" s="90"/>
      <c r="N2" s="90"/>
      <c r="R2" s="90"/>
      <c r="V2" s="162"/>
      <c r="X2" s="3" t="s">
        <v>184</v>
      </c>
    </row>
    <row r="3" ht="45.75" customHeight="1" spans="1:24">
      <c r="A3" s="69" t="str">
        <f>"2026"&amp;"年部门基本支出预算表"</f>
        <v>2026年部门基本支出预算表</v>
      </c>
      <c r="B3" s="4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4"/>
      <c r="P3" s="4"/>
      <c r="Q3" s="4"/>
      <c r="R3" s="69"/>
      <c r="S3" s="69"/>
      <c r="T3" s="69"/>
      <c r="U3" s="69"/>
      <c r="V3" s="69"/>
      <c r="W3" s="69"/>
      <c r="X3" s="69"/>
    </row>
    <row r="4" ht="18.75" customHeight="1" spans="1:24">
      <c r="A4" s="5" t="str">
        <f>"单位名称："&amp;"寻甸回族彝族自治县柯渡镇初级中学"</f>
        <v>单位名称：寻甸回族彝族自治县柯渡镇初级中学</v>
      </c>
      <c r="B4" s="6"/>
      <c r="C4" s="164"/>
      <c r="D4" s="164"/>
      <c r="E4" s="164"/>
      <c r="F4" s="164"/>
      <c r="G4" s="164"/>
      <c r="H4" s="164"/>
      <c r="I4" s="165"/>
      <c r="J4" s="165"/>
      <c r="K4" s="165"/>
      <c r="L4" s="165"/>
      <c r="M4" s="165"/>
      <c r="N4" s="165"/>
      <c r="O4" s="7"/>
      <c r="P4" s="7"/>
      <c r="Q4" s="7"/>
      <c r="R4" s="165"/>
      <c r="V4" s="162"/>
      <c r="X4" s="3" t="s">
        <v>1</v>
      </c>
    </row>
    <row r="5" ht="18" customHeight="1" spans="1:24">
      <c r="A5" s="9" t="s">
        <v>185</v>
      </c>
      <c r="B5" s="9" t="s">
        <v>186</v>
      </c>
      <c r="C5" s="9" t="s">
        <v>187</v>
      </c>
      <c r="D5" s="9" t="s">
        <v>188</v>
      </c>
      <c r="E5" s="9" t="s">
        <v>189</v>
      </c>
      <c r="F5" s="9" t="s">
        <v>190</v>
      </c>
      <c r="G5" s="9" t="s">
        <v>191</v>
      </c>
      <c r="H5" s="9" t="s">
        <v>192</v>
      </c>
      <c r="I5" s="166" t="s">
        <v>193</v>
      </c>
      <c r="J5" s="83" t="s">
        <v>193</v>
      </c>
      <c r="K5" s="83"/>
      <c r="L5" s="83"/>
      <c r="M5" s="83"/>
      <c r="N5" s="83"/>
      <c r="O5" s="12"/>
      <c r="P5" s="12"/>
      <c r="Q5" s="12"/>
      <c r="R5" s="101" t="s">
        <v>61</v>
      </c>
      <c r="S5" s="83" t="s">
        <v>62</v>
      </c>
      <c r="T5" s="83"/>
      <c r="U5" s="83"/>
      <c r="V5" s="83"/>
      <c r="W5" s="83"/>
      <c r="X5" s="84"/>
    </row>
    <row r="6" ht="18" customHeight="1" spans="1:24">
      <c r="A6" s="14"/>
      <c r="B6" s="31"/>
      <c r="C6" s="138"/>
      <c r="D6" s="14"/>
      <c r="E6" s="14"/>
      <c r="F6" s="14"/>
      <c r="G6" s="14"/>
      <c r="H6" s="14"/>
      <c r="I6" s="136" t="s">
        <v>194</v>
      </c>
      <c r="J6" s="166" t="s">
        <v>58</v>
      </c>
      <c r="K6" s="83"/>
      <c r="L6" s="83"/>
      <c r="M6" s="83"/>
      <c r="N6" s="84"/>
      <c r="O6" s="11" t="s">
        <v>195</v>
      </c>
      <c r="P6" s="12"/>
      <c r="Q6" s="13"/>
      <c r="R6" s="9" t="s">
        <v>61</v>
      </c>
      <c r="S6" s="166" t="s">
        <v>62</v>
      </c>
      <c r="T6" s="101" t="s">
        <v>64</v>
      </c>
      <c r="U6" s="83" t="s">
        <v>62</v>
      </c>
      <c r="V6" s="101" t="s">
        <v>66</v>
      </c>
      <c r="W6" s="101" t="s">
        <v>67</v>
      </c>
      <c r="X6" s="167" t="s">
        <v>68</v>
      </c>
    </row>
    <row r="7" ht="19.5" customHeight="1" spans="1:24">
      <c r="A7" s="31"/>
      <c r="B7" s="31"/>
      <c r="C7" s="31"/>
      <c r="D7" s="31"/>
      <c r="E7" s="31"/>
      <c r="F7" s="31"/>
      <c r="G7" s="31"/>
      <c r="H7" s="31"/>
      <c r="I7" s="31"/>
      <c r="J7" s="168" t="s">
        <v>196</v>
      </c>
      <c r="K7" s="9" t="s">
        <v>197</v>
      </c>
      <c r="L7" s="9" t="s">
        <v>198</v>
      </c>
      <c r="M7" s="9" t="s">
        <v>199</v>
      </c>
      <c r="N7" s="9" t="s">
        <v>200</v>
      </c>
      <c r="O7" s="9" t="s">
        <v>58</v>
      </c>
      <c r="P7" s="9" t="s">
        <v>59</v>
      </c>
      <c r="Q7" s="9" t="s">
        <v>60</v>
      </c>
      <c r="R7" s="31"/>
      <c r="S7" s="9" t="s">
        <v>57</v>
      </c>
      <c r="T7" s="9" t="s">
        <v>64</v>
      </c>
      <c r="U7" s="9" t="s">
        <v>201</v>
      </c>
      <c r="V7" s="9" t="s">
        <v>66</v>
      </c>
      <c r="W7" s="9" t="s">
        <v>67</v>
      </c>
      <c r="X7" s="9" t="s">
        <v>68</v>
      </c>
    </row>
    <row r="8" ht="37.5" customHeight="1" spans="1:24">
      <c r="A8" s="169"/>
      <c r="B8" s="19"/>
      <c r="C8" s="169"/>
      <c r="D8" s="169"/>
      <c r="E8" s="169"/>
      <c r="F8" s="169"/>
      <c r="G8" s="169"/>
      <c r="H8" s="169"/>
      <c r="I8" s="169"/>
      <c r="J8" s="170" t="s">
        <v>57</v>
      </c>
      <c r="K8" s="17" t="s">
        <v>202</v>
      </c>
      <c r="L8" s="17" t="s">
        <v>198</v>
      </c>
      <c r="M8" s="17" t="s">
        <v>199</v>
      </c>
      <c r="N8" s="17" t="s">
        <v>200</v>
      </c>
      <c r="O8" s="17" t="s">
        <v>198</v>
      </c>
      <c r="P8" s="17" t="s">
        <v>199</v>
      </c>
      <c r="Q8" s="17" t="s">
        <v>200</v>
      </c>
      <c r="R8" s="17" t="s">
        <v>61</v>
      </c>
      <c r="S8" s="17" t="s">
        <v>57</v>
      </c>
      <c r="T8" s="17" t="s">
        <v>64</v>
      </c>
      <c r="U8" s="17" t="s">
        <v>201</v>
      </c>
      <c r="V8" s="17" t="s">
        <v>66</v>
      </c>
      <c r="W8" s="17" t="s">
        <v>67</v>
      </c>
      <c r="X8" s="17" t="s">
        <v>68</v>
      </c>
    </row>
    <row r="9" customHeight="1" spans="1:24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</row>
    <row r="10" ht="20.25" customHeight="1" spans="1:24">
      <c r="A10" s="171" t="s">
        <v>203</v>
      </c>
      <c r="B10" s="171" t="s">
        <v>70</v>
      </c>
      <c r="C10" s="171" t="s">
        <v>204</v>
      </c>
      <c r="D10" s="171" t="s">
        <v>205</v>
      </c>
      <c r="E10" s="171" t="s">
        <v>97</v>
      </c>
      <c r="F10" s="171" t="s">
        <v>98</v>
      </c>
      <c r="G10" s="171" t="s">
        <v>206</v>
      </c>
      <c r="H10" s="171" t="s">
        <v>207</v>
      </c>
      <c r="I10" s="157">
        <v>4529058</v>
      </c>
      <c r="J10" s="157">
        <v>4529058</v>
      </c>
      <c r="K10" s="157"/>
      <c r="L10" s="157"/>
      <c r="M10" s="158">
        <v>4529058</v>
      </c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</row>
    <row r="11" ht="17.25" customHeight="1" spans="1:24">
      <c r="A11" s="171" t="s">
        <v>203</v>
      </c>
      <c r="B11" s="171" t="s">
        <v>70</v>
      </c>
      <c r="C11" s="171" t="s">
        <v>204</v>
      </c>
      <c r="D11" s="171" t="s">
        <v>205</v>
      </c>
      <c r="E11" s="171" t="s">
        <v>97</v>
      </c>
      <c r="F11" s="171" t="s">
        <v>98</v>
      </c>
      <c r="G11" s="171" t="s">
        <v>208</v>
      </c>
      <c r="H11" s="171" t="s">
        <v>209</v>
      </c>
      <c r="I11" s="157">
        <v>408000</v>
      </c>
      <c r="J11" s="157">
        <v>408000</v>
      </c>
      <c r="K11" s="172"/>
      <c r="L11" s="172"/>
      <c r="M11" s="158">
        <v>408000</v>
      </c>
      <c r="N11" s="172"/>
      <c r="O11" s="157"/>
      <c r="P11" s="157"/>
      <c r="Q11" s="157"/>
      <c r="R11" s="157"/>
      <c r="S11" s="157"/>
      <c r="T11" s="157"/>
      <c r="U11" s="157"/>
      <c r="V11" s="157"/>
      <c r="W11" s="157"/>
      <c r="X11" s="157"/>
    </row>
    <row r="12" customHeight="1" spans="1:24">
      <c r="A12" s="171" t="s">
        <v>203</v>
      </c>
      <c r="B12" s="171" t="s">
        <v>70</v>
      </c>
      <c r="C12" s="171" t="s">
        <v>204</v>
      </c>
      <c r="D12" s="171" t="s">
        <v>205</v>
      </c>
      <c r="E12" s="171" t="s">
        <v>97</v>
      </c>
      <c r="F12" s="171" t="s">
        <v>98</v>
      </c>
      <c r="G12" s="171" t="s">
        <v>208</v>
      </c>
      <c r="H12" s="171" t="s">
        <v>209</v>
      </c>
      <c r="I12" s="157">
        <v>396804</v>
      </c>
      <c r="J12" s="157">
        <v>396804</v>
      </c>
      <c r="K12" s="172"/>
      <c r="L12" s="172"/>
      <c r="M12" s="158">
        <v>396804</v>
      </c>
      <c r="N12" s="172"/>
      <c r="O12" s="157"/>
      <c r="P12" s="157"/>
      <c r="Q12" s="157"/>
      <c r="R12" s="157"/>
      <c r="S12" s="157"/>
      <c r="T12" s="157"/>
      <c r="U12" s="157"/>
      <c r="V12" s="157"/>
      <c r="W12" s="157"/>
      <c r="X12" s="157"/>
    </row>
    <row r="13" customHeight="1" spans="1:24">
      <c r="A13" s="171" t="s">
        <v>203</v>
      </c>
      <c r="B13" s="171" t="s">
        <v>70</v>
      </c>
      <c r="C13" s="171" t="s">
        <v>204</v>
      </c>
      <c r="D13" s="171" t="s">
        <v>205</v>
      </c>
      <c r="E13" s="171" t="s">
        <v>97</v>
      </c>
      <c r="F13" s="171" t="s">
        <v>98</v>
      </c>
      <c r="G13" s="171" t="s">
        <v>210</v>
      </c>
      <c r="H13" s="171" t="s">
        <v>211</v>
      </c>
      <c r="I13" s="157">
        <v>391021.5</v>
      </c>
      <c r="J13" s="157">
        <v>391021.5</v>
      </c>
      <c r="K13" s="172"/>
      <c r="L13" s="172"/>
      <c r="M13" s="158">
        <v>391021.5</v>
      </c>
      <c r="N13" s="172"/>
      <c r="O13" s="157"/>
      <c r="P13" s="157"/>
      <c r="Q13" s="157"/>
      <c r="R13" s="157"/>
      <c r="S13" s="157"/>
      <c r="T13" s="157"/>
      <c r="U13" s="157"/>
      <c r="V13" s="157"/>
      <c r="W13" s="157"/>
      <c r="X13" s="157"/>
    </row>
    <row r="14" customHeight="1" spans="1:24">
      <c r="A14" s="171" t="s">
        <v>203</v>
      </c>
      <c r="B14" s="171" t="s">
        <v>70</v>
      </c>
      <c r="C14" s="171" t="s">
        <v>204</v>
      </c>
      <c r="D14" s="171" t="s">
        <v>205</v>
      </c>
      <c r="E14" s="171" t="s">
        <v>97</v>
      </c>
      <c r="F14" s="171" t="s">
        <v>98</v>
      </c>
      <c r="G14" s="171" t="s">
        <v>210</v>
      </c>
      <c r="H14" s="171" t="s">
        <v>211</v>
      </c>
      <c r="I14" s="157">
        <v>1343640</v>
      </c>
      <c r="J14" s="157">
        <v>1343640</v>
      </c>
      <c r="K14" s="172"/>
      <c r="L14" s="172"/>
      <c r="M14" s="158">
        <v>1343640</v>
      </c>
      <c r="N14" s="172"/>
      <c r="O14" s="157"/>
      <c r="P14" s="157"/>
      <c r="Q14" s="157"/>
      <c r="R14" s="157"/>
      <c r="S14" s="157"/>
      <c r="T14" s="157"/>
      <c r="U14" s="157"/>
      <c r="V14" s="157"/>
      <c r="W14" s="157"/>
      <c r="X14" s="157"/>
    </row>
    <row r="15" customHeight="1" spans="1:24">
      <c r="A15" s="171" t="s">
        <v>203</v>
      </c>
      <c r="B15" s="171" t="s">
        <v>70</v>
      </c>
      <c r="C15" s="171" t="s">
        <v>204</v>
      </c>
      <c r="D15" s="171" t="s">
        <v>205</v>
      </c>
      <c r="E15" s="171" t="s">
        <v>97</v>
      </c>
      <c r="F15" s="171" t="s">
        <v>98</v>
      </c>
      <c r="G15" s="171" t="s">
        <v>210</v>
      </c>
      <c r="H15" s="171" t="s">
        <v>211</v>
      </c>
      <c r="I15" s="157">
        <v>2236584</v>
      </c>
      <c r="J15" s="157">
        <v>2236584</v>
      </c>
      <c r="K15" s="172"/>
      <c r="L15" s="172"/>
      <c r="M15" s="158">
        <v>2236584</v>
      </c>
      <c r="N15" s="172"/>
      <c r="O15" s="157"/>
      <c r="P15" s="157"/>
      <c r="Q15" s="157"/>
      <c r="R15" s="157"/>
      <c r="S15" s="157"/>
      <c r="T15" s="157"/>
      <c r="U15" s="157"/>
      <c r="V15" s="157"/>
      <c r="W15" s="157"/>
      <c r="X15" s="157"/>
    </row>
    <row r="16" customHeight="1" spans="1:24">
      <c r="A16" s="171" t="s">
        <v>203</v>
      </c>
      <c r="B16" s="171" t="s">
        <v>70</v>
      </c>
      <c r="C16" s="171" t="s">
        <v>212</v>
      </c>
      <c r="D16" s="171" t="s">
        <v>213</v>
      </c>
      <c r="E16" s="171" t="s">
        <v>97</v>
      </c>
      <c r="F16" s="171" t="s">
        <v>98</v>
      </c>
      <c r="G16" s="171" t="s">
        <v>210</v>
      </c>
      <c r="H16" s="171" t="s">
        <v>211</v>
      </c>
      <c r="I16" s="157">
        <v>15850</v>
      </c>
      <c r="J16" s="157">
        <v>15850</v>
      </c>
      <c r="K16" s="172"/>
      <c r="L16" s="172"/>
      <c r="M16" s="158">
        <v>15850</v>
      </c>
      <c r="N16" s="172"/>
      <c r="O16" s="157"/>
      <c r="P16" s="157"/>
      <c r="Q16" s="157"/>
      <c r="R16" s="157"/>
      <c r="S16" s="157"/>
      <c r="T16" s="157"/>
      <c r="U16" s="157"/>
      <c r="V16" s="157"/>
      <c r="W16" s="157"/>
      <c r="X16" s="157"/>
    </row>
    <row r="17" customHeight="1" spans="1:24">
      <c r="A17" s="171" t="s">
        <v>203</v>
      </c>
      <c r="B17" s="171" t="s">
        <v>70</v>
      </c>
      <c r="C17" s="171" t="s">
        <v>214</v>
      </c>
      <c r="D17" s="171" t="s">
        <v>215</v>
      </c>
      <c r="E17" s="171" t="s">
        <v>97</v>
      </c>
      <c r="F17" s="171" t="s">
        <v>98</v>
      </c>
      <c r="G17" s="171" t="s">
        <v>210</v>
      </c>
      <c r="H17" s="171" t="s">
        <v>211</v>
      </c>
      <c r="I17" s="157">
        <v>1224000</v>
      </c>
      <c r="J17" s="157">
        <v>1224000</v>
      </c>
      <c r="K17" s="172"/>
      <c r="L17" s="172"/>
      <c r="M17" s="158">
        <v>1224000</v>
      </c>
      <c r="N17" s="172"/>
      <c r="O17" s="157"/>
      <c r="P17" s="157"/>
      <c r="Q17" s="157"/>
      <c r="R17" s="157"/>
      <c r="S17" s="157"/>
      <c r="T17" s="157"/>
      <c r="U17" s="157"/>
      <c r="V17" s="157"/>
      <c r="W17" s="157"/>
      <c r="X17" s="157"/>
    </row>
    <row r="18" customHeight="1" spans="1:24">
      <c r="A18" s="171" t="s">
        <v>203</v>
      </c>
      <c r="B18" s="171" t="s">
        <v>70</v>
      </c>
      <c r="C18" s="171" t="s">
        <v>216</v>
      </c>
      <c r="D18" s="171" t="s">
        <v>217</v>
      </c>
      <c r="E18" s="171" t="s">
        <v>109</v>
      </c>
      <c r="F18" s="171" t="s">
        <v>110</v>
      </c>
      <c r="G18" s="171" t="s">
        <v>218</v>
      </c>
      <c r="H18" s="171" t="s">
        <v>219</v>
      </c>
      <c r="I18" s="157">
        <v>1512714.8</v>
      </c>
      <c r="J18" s="157">
        <v>1512714.8</v>
      </c>
      <c r="K18" s="172"/>
      <c r="L18" s="172"/>
      <c r="M18" s="158">
        <v>1512714.8</v>
      </c>
      <c r="N18" s="172"/>
      <c r="O18" s="157"/>
      <c r="P18" s="157"/>
      <c r="Q18" s="157"/>
      <c r="R18" s="157"/>
      <c r="S18" s="157"/>
      <c r="T18" s="157"/>
      <c r="U18" s="157"/>
      <c r="V18" s="157"/>
      <c r="W18" s="157"/>
      <c r="X18" s="157"/>
    </row>
    <row r="19" customHeight="1" spans="1:24">
      <c r="A19" s="171" t="s">
        <v>203</v>
      </c>
      <c r="B19" s="171" t="s">
        <v>70</v>
      </c>
      <c r="C19" s="171" t="s">
        <v>216</v>
      </c>
      <c r="D19" s="171" t="s">
        <v>217</v>
      </c>
      <c r="E19" s="171" t="s">
        <v>111</v>
      </c>
      <c r="F19" s="171" t="s">
        <v>112</v>
      </c>
      <c r="G19" s="171" t="s">
        <v>220</v>
      </c>
      <c r="H19" s="171" t="s">
        <v>221</v>
      </c>
      <c r="I19" s="157">
        <v>280000</v>
      </c>
      <c r="J19" s="157">
        <v>280000</v>
      </c>
      <c r="K19" s="172"/>
      <c r="L19" s="172"/>
      <c r="M19" s="158">
        <v>280000</v>
      </c>
      <c r="N19" s="172"/>
      <c r="O19" s="157"/>
      <c r="P19" s="157"/>
      <c r="Q19" s="157"/>
      <c r="R19" s="157"/>
      <c r="S19" s="157"/>
      <c r="T19" s="157"/>
      <c r="U19" s="157"/>
      <c r="V19" s="157"/>
      <c r="W19" s="157"/>
      <c r="X19" s="157"/>
    </row>
    <row r="20" customHeight="1" spans="1:24">
      <c r="A20" s="171" t="s">
        <v>203</v>
      </c>
      <c r="B20" s="171" t="s">
        <v>70</v>
      </c>
      <c r="C20" s="171" t="s">
        <v>216</v>
      </c>
      <c r="D20" s="171" t="s">
        <v>217</v>
      </c>
      <c r="E20" s="171" t="s">
        <v>121</v>
      </c>
      <c r="F20" s="171" t="s">
        <v>122</v>
      </c>
      <c r="G20" s="171" t="s">
        <v>222</v>
      </c>
      <c r="H20" s="171" t="s">
        <v>223</v>
      </c>
      <c r="I20" s="157">
        <v>879443.48</v>
      </c>
      <c r="J20" s="157">
        <v>879443.48</v>
      </c>
      <c r="K20" s="172"/>
      <c r="L20" s="172"/>
      <c r="M20" s="158">
        <v>879443.48</v>
      </c>
      <c r="N20" s="172"/>
      <c r="O20" s="157"/>
      <c r="P20" s="157"/>
      <c r="Q20" s="157"/>
      <c r="R20" s="157"/>
      <c r="S20" s="157"/>
      <c r="T20" s="157"/>
      <c r="U20" s="157"/>
      <c r="V20" s="157"/>
      <c r="W20" s="157"/>
      <c r="X20" s="157"/>
    </row>
    <row r="21" customHeight="1" spans="1:24">
      <c r="A21" s="171" t="s">
        <v>203</v>
      </c>
      <c r="B21" s="171" t="s">
        <v>70</v>
      </c>
      <c r="C21" s="171" t="s">
        <v>216</v>
      </c>
      <c r="D21" s="171" t="s">
        <v>217</v>
      </c>
      <c r="E21" s="171" t="s">
        <v>123</v>
      </c>
      <c r="F21" s="171" t="s">
        <v>124</v>
      </c>
      <c r="G21" s="171" t="s">
        <v>224</v>
      </c>
      <c r="H21" s="171" t="s">
        <v>225</v>
      </c>
      <c r="I21" s="157">
        <v>444163.37</v>
      </c>
      <c r="J21" s="157">
        <v>444163.37</v>
      </c>
      <c r="K21" s="172"/>
      <c r="L21" s="172"/>
      <c r="M21" s="158">
        <v>444163.37</v>
      </c>
      <c r="N21" s="172"/>
      <c r="O21" s="157"/>
      <c r="P21" s="157"/>
      <c r="Q21" s="157"/>
      <c r="R21" s="157"/>
      <c r="S21" s="157"/>
      <c r="T21" s="157"/>
      <c r="U21" s="157"/>
      <c r="V21" s="157"/>
      <c r="W21" s="157"/>
      <c r="X21" s="157"/>
    </row>
    <row r="22" customHeight="1" spans="1:24">
      <c r="A22" s="171" t="s">
        <v>203</v>
      </c>
      <c r="B22" s="171" t="s">
        <v>70</v>
      </c>
      <c r="C22" s="171" t="s">
        <v>216</v>
      </c>
      <c r="D22" s="171" t="s">
        <v>217</v>
      </c>
      <c r="E22" s="171" t="s">
        <v>97</v>
      </c>
      <c r="F22" s="171" t="s">
        <v>98</v>
      </c>
      <c r="G22" s="171" t="s">
        <v>226</v>
      </c>
      <c r="H22" s="171" t="s">
        <v>227</v>
      </c>
      <c r="I22" s="157">
        <v>26112</v>
      </c>
      <c r="J22" s="157">
        <v>26112</v>
      </c>
      <c r="K22" s="172"/>
      <c r="L22" s="172"/>
      <c r="M22" s="158">
        <v>26112</v>
      </c>
      <c r="N22" s="172"/>
      <c r="O22" s="157"/>
      <c r="P22" s="157"/>
      <c r="Q22" s="157"/>
      <c r="R22" s="157"/>
      <c r="S22" s="157"/>
      <c r="T22" s="157"/>
      <c r="U22" s="157"/>
      <c r="V22" s="157"/>
      <c r="W22" s="157"/>
      <c r="X22" s="157"/>
    </row>
    <row r="23" customHeight="1" spans="1:24">
      <c r="A23" s="171" t="s">
        <v>203</v>
      </c>
      <c r="B23" s="171" t="s">
        <v>70</v>
      </c>
      <c r="C23" s="171" t="s">
        <v>216</v>
      </c>
      <c r="D23" s="171" t="s">
        <v>217</v>
      </c>
      <c r="E23" s="171" t="s">
        <v>125</v>
      </c>
      <c r="F23" s="171" t="s">
        <v>126</v>
      </c>
      <c r="G23" s="171" t="s">
        <v>226</v>
      </c>
      <c r="H23" s="171" t="s">
        <v>227</v>
      </c>
      <c r="I23" s="157">
        <v>37817.87</v>
      </c>
      <c r="J23" s="157">
        <v>37817.87</v>
      </c>
      <c r="K23" s="172"/>
      <c r="L23" s="172"/>
      <c r="M23" s="158">
        <v>37817.87</v>
      </c>
      <c r="N23" s="172"/>
      <c r="O23" s="157"/>
      <c r="P23" s="157"/>
      <c r="Q23" s="157"/>
      <c r="R23" s="157"/>
      <c r="S23" s="157"/>
      <c r="T23" s="157"/>
      <c r="U23" s="157"/>
      <c r="V23" s="157"/>
      <c r="W23" s="157"/>
      <c r="X23" s="157"/>
    </row>
    <row r="24" customHeight="1" spans="1:24">
      <c r="A24" s="171" t="s">
        <v>203</v>
      </c>
      <c r="B24" s="171" t="s">
        <v>70</v>
      </c>
      <c r="C24" s="171" t="s">
        <v>216</v>
      </c>
      <c r="D24" s="171" t="s">
        <v>217</v>
      </c>
      <c r="E24" s="171" t="s">
        <v>125</v>
      </c>
      <c r="F24" s="171" t="s">
        <v>126</v>
      </c>
      <c r="G24" s="171" t="s">
        <v>226</v>
      </c>
      <c r="H24" s="171" t="s">
        <v>227</v>
      </c>
      <c r="I24" s="157">
        <v>28005.12</v>
      </c>
      <c r="J24" s="157">
        <v>28005.12</v>
      </c>
      <c r="K24" s="172"/>
      <c r="L24" s="172"/>
      <c r="M24" s="158">
        <v>28005.12</v>
      </c>
      <c r="N24" s="172"/>
      <c r="O24" s="157"/>
      <c r="P24" s="157"/>
      <c r="Q24" s="157"/>
      <c r="R24" s="157"/>
      <c r="S24" s="157"/>
      <c r="T24" s="157"/>
      <c r="U24" s="157"/>
      <c r="V24" s="157"/>
      <c r="W24" s="157"/>
      <c r="X24" s="157"/>
    </row>
    <row r="25" customHeight="1" spans="1:24">
      <c r="A25" s="171" t="s">
        <v>203</v>
      </c>
      <c r="B25" s="171" t="s">
        <v>70</v>
      </c>
      <c r="C25" s="171" t="s">
        <v>228</v>
      </c>
      <c r="D25" s="171" t="s">
        <v>229</v>
      </c>
      <c r="E25" s="171" t="s">
        <v>97</v>
      </c>
      <c r="F25" s="171" t="s">
        <v>98</v>
      </c>
      <c r="G25" s="171" t="s">
        <v>230</v>
      </c>
      <c r="H25" s="171" t="s">
        <v>229</v>
      </c>
      <c r="I25" s="157">
        <v>157760</v>
      </c>
      <c r="J25" s="157">
        <v>157760</v>
      </c>
      <c r="K25" s="172"/>
      <c r="L25" s="172"/>
      <c r="M25" s="158">
        <v>157760</v>
      </c>
      <c r="N25" s="172"/>
      <c r="O25" s="157"/>
      <c r="P25" s="157"/>
      <c r="Q25" s="157"/>
      <c r="R25" s="157"/>
      <c r="S25" s="157"/>
      <c r="T25" s="157"/>
      <c r="U25" s="157"/>
      <c r="V25" s="157"/>
      <c r="W25" s="157"/>
      <c r="X25" s="157"/>
    </row>
    <row r="26" customHeight="1" spans="1:24">
      <c r="A26" s="171" t="s">
        <v>203</v>
      </c>
      <c r="B26" s="171" t="s">
        <v>70</v>
      </c>
      <c r="C26" s="171" t="s">
        <v>231</v>
      </c>
      <c r="D26" s="171" t="s">
        <v>132</v>
      </c>
      <c r="E26" s="171" t="s">
        <v>131</v>
      </c>
      <c r="F26" s="171" t="s">
        <v>132</v>
      </c>
      <c r="G26" s="171" t="s">
        <v>232</v>
      </c>
      <c r="H26" s="171" t="s">
        <v>132</v>
      </c>
      <c r="I26" s="157">
        <v>1134536.1</v>
      </c>
      <c r="J26" s="157">
        <v>1134536.1</v>
      </c>
      <c r="K26" s="172"/>
      <c r="L26" s="172"/>
      <c r="M26" s="158">
        <v>1134536.1</v>
      </c>
      <c r="N26" s="172"/>
      <c r="O26" s="157"/>
      <c r="P26" s="157"/>
      <c r="Q26" s="157"/>
      <c r="R26" s="157"/>
      <c r="S26" s="157"/>
      <c r="T26" s="157"/>
      <c r="U26" s="157"/>
      <c r="V26" s="157"/>
      <c r="W26" s="157"/>
      <c r="X26" s="157"/>
    </row>
    <row r="27" customHeight="1" spans="1:24">
      <c r="A27" s="171" t="s">
        <v>203</v>
      </c>
      <c r="B27" s="171" t="s">
        <v>70</v>
      </c>
      <c r="C27" s="171" t="s">
        <v>233</v>
      </c>
      <c r="D27" s="171" t="s">
        <v>234</v>
      </c>
      <c r="E27" s="171" t="s">
        <v>97</v>
      </c>
      <c r="F27" s="171" t="s">
        <v>98</v>
      </c>
      <c r="G27" s="171" t="s">
        <v>235</v>
      </c>
      <c r="H27" s="171" t="s">
        <v>236</v>
      </c>
      <c r="I27" s="157">
        <v>15600</v>
      </c>
      <c r="J27" s="157">
        <v>15600</v>
      </c>
      <c r="K27" s="172"/>
      <c r="L27" s="172"/>
      <c r="M27" s="158">
        <v>15600</v>
      </c>
      <c r="N27" s="172"/>
      <c r="O27" s="157"/>
      <c r="P27" s="157"/>
      <c r="Q27" s="157"/>
      <c r="R27" s="157"/>
      <c r="S27" s="157"/>
      <c r="T27" s="157"/>
      <c r="U27" s="157"/>
      <c r="V27" s="157"/>
      <c r="W27" s="157"/>
      <c r="X27" s="157"/>
    </row>
    <row r="28" customHeight="1" spans="1:24">
      <c r="A28" s="171" t="s">
        <v>203</v>
      </c>
      <c r="B28" s="171" t="s">
        <v>70</v>
      </c>
      <c r="C28" s="171" t="s">
        <v>233</v>
      </c>
      <c r="D28" s="171" t="s">
        <v>234</v>
      </c>
      <c r="E28" s="171" t="s">
        <v>97</v>
      </c>
      <c r="F28" s="171" t="s">
        <v>98</v>
      </c>
      <c r="G28" s="171" t="s">
        <v>237</v>
      </c>
      <c r="H28" s="171" t="s">
        <v>238</v>
      </c>
      <c r="I28" s="157">
        <v>6600</v>
      </c>
      <c r="J28" s="157">
        <v>6600</v>
      </c>
      <c r="K28" s="172"/>
      <c r="L28" s="172"/>
      <c r="M28" s="158">
        <v>6600</v>
      </c>
      <c r="N28" s="172"/>
      <c r="O28" s="157"/>
      <c r="P28" s="157"/>
      <c r="Q28" s="157"/>
      <c r="R28" s="157"/>
      <c r="S28" s="157"/>
      <c r="T28" s="157"/>
      <c r="U28" s="157"/>
      <c r="V28" s="157"/>
      <c r="W28" s="157"/>
      <c r="X28" s="157"/>
    </row>
    <row r="29" customHeight="1" spans="1:24">
      <c r="A29" s="159" t="s">
        <v>175</v>
      </c>
      <c r="B29" s="160"/>
      <c r="C29" s="173"/>
      <c r="D29" s="173"/>
      <c r="E29" s="173"/>
      <c r="F29" s="173"/>
      <c r="G29" s="173"/>
      <c r="H29" s="174"/>
      <c r="I29" s="157">
        <v>15067710.24</v>
      </c>
      <c r="J29" s="157">
        <v>15067710.24</v>
      </c>
      <c r="K29" s="157"/>
      <c r="L29" s="157"/>
      <c r="M29" s="158">
        <v>15067710.24</v>
      </c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</row>
  </sheetData>
  <mergeCells count="31">
    <mergeCell ref="A3:X3"/>
    <mergeCell ref="A4:H4"/>
    <mergeCell ref="I5:X5"/>
    <mergeCell ref="J6:N6"/>
    <mergeCell ref="O6:Q6"/>
    <mergeCell ref="S6:X6"/>
    <mergeCell ref="A29:H2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workbookViewId="0">
      <pane ySplit="1" topLeftCell="A32" activePane="bottomLeft" state="frozen"/>
      <selection/>
      <selection pane="bottomLeft" activeCell="E56" sqref="E56"/>
    </sheetView>
  </sheetViews>
  <sheetFormatPr defaultColWidth="9.13636363636364" defaultRowHeight="14.25" customHeight="1"/>
  <cols>
    <col min="1" max="1" width="10.2909090909091" customWidth="1"/>
    <col min="2" max="2" width="13.4272727272727" customWidth="1"/>
    <col min="3" max="3" width="49.7272727272727" style="147" customWidth="1"/>
    <col min="4" max="4" width="26.8181818181818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909090909091" customWidth="1"/>
    <col min="15" max="15" width="12.7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customHeight="1" spans="1:23">
      <c r="A1" s="1"/>
      <c r="B1" s="1"/>
      <c r="C1" s="1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B2" s="149"/>
      <c r="E2" s="2"/>
      <c r="F2" s="2"/>
      <c r="G2" s="2"/>
      <c r="H2" s="2"/>
      <c r="U2" s="149"/>
      <c r="W2" s="150" t="s">
        <v>239</v>
      </c>
    </row>
    <row r="3" ht="46.5" customHeight="1" spans="1:23">
      <c r="A3" s="4" t="str">
        <f>"2026"&amp;"年部门项目支出预算表"</f>
        <v>2026年部门项目支出预算表</v>
      </c>
      <c r="B3" s="4"/>
      <c r="C3" s="9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"单位名称："&amp;"寻甸回族彝族自治县柯渡镇初级中学"</f>
        <v>单位名称：寻甸回族彝族自治县柯渡镇初级中学</v>
      </c>
      <c r="B4" s="6"/>
      <c r="C4" s="151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9"/>
      <c r="W4" s="120" t="s">
        <v>1</v>
      </c>
    </row>
    <row r="5" ht="21.75" customHeight="1" spans="1:23">
      <c r="A5" s="9" t="s">
        <v>240</v>
      </c>
      <c r="B5" s="10" t="s">
        <v>187</v>
      </c>
      <c r="C5" s="9" t="s">
        <v>188</v>
      </c>
      <c r="D5" s="9" t="s">
        <v>241</v>
      </c>
      <c r="E5" s="10" t="s">
        <v>189</v>
      </c>
      <c r="F5" s="10" t="s">
        <v>190</v>
      </c>
      <c r="G5" s="10" t="s">
        <v>242</v>
      </c>
      <c r="H5" s="10" t="s">
        <v>243</v>
      </c>
      <c r="I5" s="30" t="s">
        <v>55</v>
      </c>
      <c r="J5" s="11" t="s">
        <v>244</v>
      </c>
      <c r="K5" s="12"/>
      <c r="L5" s="12"/>
      <c r="M5" s="13"/>
      <c r="N5" s="11" t="s">
        <v>195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31"/>
      <c r="C6" s="14"/>
      <c r="D6" s="14"/>
      <c r="E6" s="15"/>
      <c r="F6" s="15"/>
      <c r="G6" s="15"/>
      <c r="H6" s="15"/>
      <c r="I6" s="31"/>
      <c r="J6" s="152" t="s">
        <v>58</v>
      </c>
      <c r="K6" s="153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201</v>
      </c>
      <c r="U6" s="10" t="s">
        <v>66</v>
      </c>
      <c r="V6" s="10" t="s">
        <v>67</v>
      </c>
      <c r="W6" s="10" t="s">
        <v>68</v>
      </c>
    </row>
    <row r="7" ht="21" customHeight="1" spans="1:23">
      <c r="A7" s="31"/>
      <c r="B7" s="31"/>
      <c r="C7" s="15"/>
      <c r="D7" s="31"/>
      <c r="E7" s="31"/>
      <c r="F7" s="31"/>
      <c r="G7" s="31"/>
      <c r="H7" s="31"/>
      <c r="I7" s="31"/>
      <c r="J7" s="154" t="s">
        <v>57</v>
      </c>
      <c r="K7" s="15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71" t="s">
        <v>57</v>
      </c>
      <c r="K8" s="71" t="s">
        <v>245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144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20">
        <v>21</v>
      </c>
      <c r="V9" s="32">
        <v>22</v>
      </c>
      <c r="W9" s="20">
        <v>23</v>
      </c>
    </row>
    <row r="10" ht="21.75" customHeight="1" spans="1:23">
      <c r="A10" s="156" t="s">
        <v>246</v>
      </c>
      <c r="B10" s="156" t="s">
        <v>247</v>
      </c>
      <c r="C10" s="156" t="s">
        <v>248</v>
      </c>
      <c r="D10" s="156" t="s">
        <v>70</v>
      </c>
      <c r="E10" s="156" t="s">
        <v>97</v>
      </c>
      <c r="F10" s="156" t="s">
        <v>98</v>
      </c>
      <c r="G10" s="156" t="s">
        <v>235</v>
      </c>
      <c r="H10" s="156" t="s">
        <v>236</v>
      </c>
      <c r="I10" s="157"/>
      <c r="J10" s="157"/>
      <c r="K10" s="158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32" customHeight="1" spans="1:23">
      <c r="A11" s="156" t="s">
        <v>246</v>
      </c>
      <c r="B11" s="156" t="s">
        <v>249</v>
      </c>
      <c r="C11" s="156" t="s">
        <v>250</v>
      </c>
      <c r="D11" s="156" t="s">
        <v>70</v>
      </c>
      <c r="E11" s="156" t="s">
        <v>99</v>
      </c>
      <c r="F11" s="156" t="s">
        <v>100</v>
      </c>
      <c r="G11" s="156" t="s">
        <v>251</v>
      </c>
      <c r="H11" s="156" t="s">
        <v>252</v>
      </c>
      <c r="I11" s="157">
        <v>800</v>
      </c>
      <c r="J11" s="157"/>
      <c r="K11" s="158"/>
      <c r="L11" s="157"/>
      <c r="M11" s="157"/>
      <c r="N11" s="157">
        <v>800</v>
      </c>
      <c r="O11" s="157"/>
      <c r="P11" s="157"/>
      <c r="Q11" s="157"/>
      <c r="R11" s="157"/>
      <c r="S11" s="157"/>
      <c r="T11" s="157"/>
      <c r="U11" s="157"/>
      <c r="V11" s="157"/>
      <c r="W11" s="157"/>
    </row>
    <row r="12" customHeight="1" spans="1:23">
      <c r="A12" s="156" t="s">
        <v>246</v>
      </c>
      <c r="B12" s="156" t="s">
        <v>253</v>
      </c>
      <c r="C12" s="156" t="s">
        <v>254</v>
      </c>
      <c r="D12" s="156" t="s">
        <v>70</v>
      </c>
      <c r="E12" s="156" t="s">
        <v>99</v>
      </c>
      <c r="F12" s="156" t="s">
        <v>100</v>
      </c>
      <c r="G12" s="156" t="s">
        <v>255</v>
      </c>
      <c r="H12" s="156" t="s">
        <v>256</v>
      </c>
      <c r="I12" s="157">
        <v>54133</v>
      </c>
      <c r="J12" s="157"/>
      <c r="K12" s="158"/>
      <c r="L12" s="157"/>
      <c r="M12" s="157"/>
      <c r="N12" s="157">
        <v>54133</v>
      </c>
      <c r="O12" s="157"/>
      <c r="P12" s="157"/>
      <c r="Q12" s="157"/>
      <c r="R12" s="157"/>
      <c r="S12" s="157"/>
      <c r="T12" s="157"/>
      <c r="U12" s="157"/>
      <c r="V12" s="157"/>
      <c r="W12" s="157"/>
    </row>
    <row r="13" customHeight="1" spans="1:23">
      <c r="A13" s="156" t="s">
        <v>257</v>
      </c>
      <c r="B13" s="156" t="s">
        <v>258</v>
      </c>
      <c r="C13" s="156" t="s">
        <v>259</v>
      </c>
      <c r="D13" s="156" t="s">
        <v>70</v>
      </c>
      <c r="E13" s="156" t="s">
        <v>97</v>
      </c>
      <c r="F13" s="156" t="s">
        <v>98</v>
      </c>
      <c r="G13" s="156" t="s">
        <v>260</v>
      </c>
      <c r="H13" s="156" t="s">
        <v>261</v>
      </c>
      <c r="I13" s="157">
        <v>281319.88</v>
      </c>
      <c r="J13" s="157"/>
      <c r="K13" s="158"/>
      <c r="L13" s="157"/>
      <c r="M13" s="157"/>
      <c r="N13" s="157">
        <v>281319.88</v>
      </c>
      <c r="O13" s="157"/>
      <c r="P13" s="157"/>
      <c r="Q13" s="157"/>
      <c r="R13" s="157"/>
      <c r="S13" s="157"/>
      <c r="T13" s="157"/>
      <c r="U13" s="157"/>
      <c r="V13" s="157"/>
      <c r="W13" s="157"/>
    </row>
    <row r="14" customHeight="1" spans="1:23">
      <c r="A14" s="156" t="s">
        <v>257</v>
      </c>
      <c r="B14" s="156" t="s">
        <v>262</v>
      </c>
      <c r="C14" s="156" t="s">
        <v>263</v>
      </c>
      <c r="D14" s="156" t="s">
        <v>70</v>
      </c>
      <c r="E14" s="156" t="s">
        <v>97</v>
      </c>
      <c r="F14" s="156" t="s">
        <v>98</v>
      </c>
      <c r="G14" s="156" t="s">
        <v>235</v>
      </c>
      <c r="H14" s="156" t="s">
        <v>236</v>
      </c>
      <c r="I14" s="157">
        <v>30351.2</v>
      </c>
      <c r="J14" s="157"/>
      <c r="K14" s="158"/>
      <c r="L14" s="157"/>
      <c r="M14" s="157"/>
      <c r="N14" s="157">
        <v>30351.2</v>
      </c>
      <c r="O14" s="157"/>
      <c r="P14" s="157"/>
      <c r="Q14" s="157"/>
      <c r="R14" s="157"/>
      <c r="S14" s="157"/>
      <c r="T14" s="157"/>
      <c r="U14" s="157"/>
      <c r="V14" s="157"/>
      <c r="W14" s="157"/>
    </row>
    <row r="15" customHeight="1" spans="1:23">
      <c r="A15" s="156" t="s">
        <v>257</v>
      </c>
      <c r="B15" s="156" t="s">
        <v>262</v>
      </c>
      <c r="C15" s="156" t="s">
        <v>263</v>
      </c>
      <c r="D15" s="156" t="s">
        <v>70</v>
      </c>
      <c r="E15" s="156" t="s">
        <v>97</v>
      </c>
      <c r="F15" s="156" t="s">
        <v>98</v>
      </c>
      <c r="G15" s="156" t="s">
        <v>235</v>
      </c>
      <c r="H15" s="156" t="s">
        <v>236</v>
      </c>
      <c r="I15" s="157">
        <v>59823.8</v>
      </c>
      <c r="J15" s="157"/>
      <c r="K15" s="158"/>
      <c r="L15" s="157"/>
      <c r="M15" s="157"/>
      <c r="N15" s="157">
        <v>59823.8</v>
      </c>
      <c r="O15" s="157"/>
      <c r="P15" s="157"/>
      <c r="Q15" s="157"/>
      <c r="R15" s="157"/>
      <c r="S15" s="157"/>
      <c r="T15" s="157"/>
      <c r="U15" s="157"/>
      <c r="V15" s="157"/>
      <c r="W15" s="157"/>
    </row>
    <row r="16" customHeight="1" spans="1:23">
      <c r="A16" s="156" t="s">
        <v>257</v>
      </c>
      <c r="B16" s="156" t="s">
        <v>262</v>
      </c>
      <c r="C16" s="156" t="s">
        <v>263</v>
      </c>
      <c r="D16" s="156" t="s">
        <v>70</v>
      </c>
      <c r="E16" s="156" t="s">
        <v>97</v>
      </c>
      <c r="F16" s="156" t="s">
        <v>98</v>
      </c>
      <c r="G16" s="156" t="s">
        <v>264</v>
      </c>
      <c r="H16" s="156" t="s">
        <v>265</v>
      </c>
      <c r="I16" s="157">
        <v>39548.47</v>
      </c>
      <c r="J16" s="157"/>
      <c r="K16" s="158"/>
      <c r="L16" s="157"/>
      <c r="M16" s="157"/>
      <c r="N16" s="157">
        <v>39548.47</v>
      </c>
      <c r="O16" s="157"/>
      <c r="P16" s="157"/>
      <c r="Q16" s="157"/>
      <c r="R16" s="157"/>
      <c r="S16" s="157"/>
      <c r="T16" s="157"/>
      <c r="U16" s="157"/>
      <c r="V16" s="157"/>
      <c r="W16" s="157"/>
    </row>
    <row r="17" customHeight="1" spans="1:23">
      <c r="A17" s="156" t="s">
        <v>257</v>
      </c>
      <c r="B17" s="156" t="s">
        <v>262</v>
      </c>
      <c r="C17" s="156" t="s">
        <v>263</v>
      </c>
      <c r="D17" s="156" t="s">
        <v>70</v>
      </c>
      <c r="E17" s="156" t="s">
        <v>97</v>
      </c>
      <c r="F17" s="156" t="s">
        <v>98</v>
      </c>
      <c r="G17" s="156" t="s">
        <v>266</v>
      </c>
      <c r="H17" s="156" t="s">
        <v>267</v>
      </c>
      <c r="I17" s="157">
        <v>83250.13</v>
      </c>
      <c r="J17" s="157"/>
      <c r="K17" s="158"/>
      <c r="L17" s="157"/>
      <c r="M17" s="157"/>
      <c r="N17" s="157">
        <v>83250.13</v>
      </c>
      <c r="O17" s="157"/>
      <c r="P17" s="157"/>
      <c r="Q17" s="157"/>
      <c r="R17" s="157"/>
      <c r="S17" s="157"/>
      <c r="T17" s="157"/>
      <c r="U17" s="157"/>
      <c r="V17" s="157"/>
      <c r="W17" s="157"/>
    </row>
    <row r="18" customHeight="1" spans="1:23">
      <c r="A18" s="156" t="s">
        <v>257</v>
      </c>
      <c r="B18" s="156" t="s">
        <v>262</v>
      </c>
      <c r="C18" s="156" t="s">
        <v>263</v>
      </c>
      <c r="D18" s="156" t="s">
        <v>70</v>
      </c>
      <c r="E18" s="156" t="s">
        <v>97</v>
      </c>
      <c r="F18" s="156" t="s">
        <v>98</v>
      </c>
      <c r="G18" s="156" t="s">
        <v>268</v>
      </c>
      <c r="H18" s="156" t="s">
        <v>269</v>
      </c>
      <c r="I18" s="157">
        <v>15112</v>
      </c>
      <c r="J18" s="157"/>
      <c r="K18" s="158"/>
      <c r="L18" s="157"/>
      <c r="M18" s="157"/>
      <c r="N18" s="157">
        <v>15112</v>
      </c>
      <c r="O18" s="157"/>
      <c r="P18" s="157"/>
      <c r="Q18" s="157"/>
      <c r="R18" s="157"/>
      <c r="S18" s="157"/>
      <c r="T18" s="157"/>
      <c r="U18" s="157"/>
      <c r="V18" s="157"/>
      <c r="W18" s="157"/>
    </row>
    <row r="19" customHeight="1" spans="1:23">
      <c r="A19" s="156" t="s">
        <v>257</v>
      </c>
      <c r="B19" s="156" t="s">
        <v>262</v>
      </c>
      <c r="C19" s="156" t="s">
        <v>263</v>
      </c>
      <c r="D19" s="156" t="s">
        <v>70</v>
      </c>
      <c r="E19" s="156" t="s">
        <v>97</v>
      </c>
      <c r="F19" s="156" t="s">
        <v>98</v>
      </c>
      <c r="G19" s="156" t="s">
        <v>270</v>
      </c>
      <c r="H19" s="156" t="s">
        <v>271</v>
      </c>
      <c r="I19" s="157">
        <v>150000</v>
      </c>
      <c r="J19" s="157"/>
      <c r="K19" s="158"/>
      <c r="L19" s="157"/>
      <c r="M19" s="157"/>
      <c r="N19" s="157">
        <v>150000</v>
      </c>
      <c r="O19" s="157"/>
      <c r="P19" s="157"/>
      <c r="Q19" s="157"/>
      <c r="R19" s="157"/>
      <c r="S19" s="157"/>
      <c r="T19" s="157"/>
      <c r="U19" s="157"/>
      <c r="V19" s="157"/>
      <c r="W19" s="157"/>
    </row>
    <row r="20" customHeight="1" spans="1:23">
      <c r="A20" s="156" t="s">
        <v>257</v>
      </c>
      <c r="B20" s="156" t="s">
        <v>262</v>
      </c>
      <c r="C20" s="156" t="s">
        <v>263</v>
      </c>
      <c r="D20" s="156" t="s">
        <v>70</v>
      </c>
      <c r="E20" s="156" t="s">
        <v>97</v>
      </c>
      <c r="F20" s="156" t="s">
        <v>98</v>
      </c>
      <c r="G20" s="156" t="s">
        <v>251</v>
      </c>
      <c r="H20" s="156" t="s">
        <v>252</v>
      </c>
      <c r="I20" s="157">
        <v>105000</v>
      </c>
      <c r="J20" s="157"/>
      <c r="K20" s="158"/>
      <c r="L20" s="157"/>
      <c r="M20" s="157"/>
      <c r="N20" s="157">
        <v>105000</v>
      </c>
      <c r="O20" s="157"/>
      <c r="P20" s="157"/>
      <c r="Q20" s="157"/>
      <c r="R20" s="157"/>
      <c r="S20" s="157"/>
      <c r="T20" s="157"/>
      <c r="U20" s="157"/>
      <c r="V20" s="157"/>
      <c r="W20" s="157"/>
    </row>
    <row r="21" customHeight="1" spans="1:23">
      <c r="A21" s="156" t="s">
        <v>257</v>
      </c>
      <c r="B21" s="156" t="s">
        <v>262</v>
      </c>
      <c r="C21" s="156" t="s">
        <v>263</v>
      </c>
      <c r="D21" s="156" t="s">
        <v>70</v>
      </c>
      <c r="E21" s="156" t="s">
        <v>97</v>
      </c>
      <c r="F21" s="156" t="s">
        <v>98</v>
      </c>
      <c r="G21" s="156" t="s">
        <v>237</v>
      </c>
      <c r="H21" s="156" t="s">
        <v>238</v>
      </c>
      <c r="I21" s="157">
        <v>68000</v>
      </c>
      <c r="J21" s="157"/>
      <c r="K21" s="158"/>
      <c r="L21" s="157"/>
      <c r="M21" s="157"/>
      <c r="N21" s="157">
        <v>68000</v>
      </c>
      <c r="O21" s="157"/>
      <c r="P21" s="157"/>
      <c r="Q21" s="157"/>
      <c r="R21" s="157"/>
      <c r="S21" s="157"/>
      <c r="T21" s="157"/>
      <c r="U21" s="157"/>
      <c r="V21" s="157"/>
      <c r="W21" s="157"/>
    </row>
    <row r="22" customHeight="1" spans="1:23">
      <c r="A22" s="156" t="s">
        <v>257</v>
      </c>
      <c r="B22" s="156" t="s">
        <v>272</v>
      </c>
      <c r="C22" s="156" t="s">
        <v>273</v>
      </c>
      <c r="D22" s="156" t="s">
        <v>70</v>
      </c>
      <c r="E22" s="156" t="s">
        <v>103</v>
      </c>
      <c r="F22" s="156" t="s">
        <v>104</v>
      </c>
      <c r="G22" s="156" t="s">
        <v>235</v>
      </c>
      <c r="H22" s="156" t="s">
        <v>236</v>
      </c>
      <c r="I22" s="157">
        <v>27925</v>
      </c>
      <c r="J22" s="157"/>
      <c r="K22" s="158"/>
      <c r="L22" s="157"/>
      <c r="M22" s="157"/>
      <c r="N22" s="157">
        <v>27925</v>
      </c>
      <c r="O22" s="157"/>
      <c r="P22" s="157"/>
      <c r="Q22" s="157"/>
      <c r="R22" s="157"/>
      <c r="S22" s="157"/>
      <c r="T22" s="157"/>
      <c r="U22" s="157"/>
      <c r="V22" s="157"/>
      <c r="W22" s="157"/>
    </row>
    <row r="23" customHeight="1" spans="1:23">
      <c r="A23" s="156" t="s">
        <v>257</v>
      </c>
      <c r="B23" s="156" t="s">
        <v>272</v>
      </c>
      <c r="C23" s="156" t="s">
        <v>273</v>
      </c>
      <c r="D23" s="156" t="s">
        <v>70</v>
      </c>
      <c r="E23" s="156" t="s">
        <v>103</v>
      </c>
      <c r="F23" s="156" t="s">
        <v>104</v>
      </c>
      <c r="G23" s="156" t="s">
        <v>251</v>
      </c>
      <c r="H23" s="156" t="s">
        <v>252</v>
      </c>
      <c r="I23" s="157">
        <v>5600</v>
      </c>
      <c r="J23" s="157"/>
      <c r="K23" s="158"/>
      <c r="L23" s="157"/>
      <c r="M23" s="157"/>
      <c r="N23" s="157">
        <v>5600</v>
      </c>
      <c r="O23" s="157"/>
      <c r="P23" s="157"/>
      <c r="Q23" s="157"/>
      <c r="R23" s="157"/>
      <c r="S23" s="157"/>
      <c r="T23" s="157"/>
      <c r="U23" s="157"/>
      <c r="V23" s="157"/>
      <c r="W23" s="157"/>
    </row>
    <row r="24" customHeight="1" spans="1:23">
      <c r="A24" s="156" t="s">
        <v>257</v>
      </c>
      <c r="B24" s="156" t="s">
        <v>272</v>
      </c>
      <c r="C24" s="156" t="s">
        <v>273</v>
      </c>
      <c r="D24" s="156" t="s">
        <v>70</v>
      </c>
      <c r="E24" s="156" t="s">
        <v>103</v>
      </c>
      <c r="F24" s="156" t="s">
        <v>104</v>
      </c>
      <c r="G24" s="156" t="s">
        <v>237</v>
      </c>
      <c r="H24" s="156" t="s">
        <v>238</v>
      </c>
      <c r="I24" s="157">
        <v>4000</v>
      </c>
      <c r="J24" s="157"/>
      <c r="K24" s="158"/>
      <c r="L24" s="157"/>
      <c r="M24" s="157"/>
      <c r="N24" s="157">
        <v>4000</v>
      </c>
      <c r="O24" s="157"/>
      <c r="P24" s="157"/>
      <c r="Q24" s="157"/>
      <c r="R24" s="157"/>
      <c r="S24" s="157"/>
      <c r="T24" s="157"/>
      <c r="U24" s="157"/>
      <c r="V24" s="157"/>
      <c r="W24" s="157"/>
    </row>
    <row r="25" customHeight="1" spans="1:23">
      <c r="A25" s="156" t="s">
        <v>257</v>
      </c>
      <c r="B25" s="156" t="s">
        <v>274</v>
      </c>
      <c r="C25" s="156" t="s">
        <v>275</v>
      </c>
      <c r="D25" s="156" t="s">
        <v>70</v>
      </c>
      <c r="E25" s="156" t="s">
        <v>97</v>
      </c>
      <c r="F25" s="156" t="s">
        <v>98</v>
      </c>
      <c r="G25" s="156" t="s">
        <v>260</v>
      </c>
      <c r="H25" s="156" t="s">
        <v>261</v>
      </c>
      <c r="I25" s="157">
        <v>42680</v>
      </c>
      <c r="J25" s="157"/>
      <c r="K25" s="158"/>
      <c r="L25" s="157"/>
      <c r="M25" s="157"/>
      <c r="N25" s="157">
        <v>42680</v>
      </c>
      <c r="O25" s="157"/>
      <c r="P25" s="157"/>
      <c r="Q25" s="157"/>
      <c r="R25" s="157"/>
      <c r="S25" s="157"/>
      <c r="T25" s="157"/>
      <c r="U25" s="157"/>
      <c r="V25" s="157"/>
      <c r="W25" s="157"/>
    </row>
    <row r="26" customHeight="1" spans="1:23">
      <c r="A26" s="156" t="s">
        <v>257</v>
      </c>
      <c r="B26" s="156" t="s">
        <v>276</v>
      </c>
      <c r="C26" s="156" t="s">
        <v>277</v>
      </c>
      <c r="D26" s="156" t="s">
        <v>70</v>
      </c>
      <c r="E26" s="156" t="s">
        <v>97</v>
      </c>
      <c r="F26" s="156" t="s">
        <v>98</v>
      </c>
      <c r="G26" s="156" t="s">
        <v>278</v>
      </c>
      <c r="H26" s="156" t="s">
        <v>279</v>
      </c>
      <c r="I26" s="157">
        <v>14250</v>
      </c>
      <c r="J26" s="157"/>
      <c r="K26" s="158"/>
      <c r="L26" s="157"/>
      <c r="M26" s="157"/>
      <c r="N26" s="157">
        <v>14250</v>
      </c>
      <c r="O26" s="157"/>
      <c r="P26" s="157"/>
      <c r="Q26" s="157"/>
      <c r="R26" s="157"/>
      <c r="S26" s="157"/>
      <c r="T26" s="157"/>
      <c r="U26" s="157"/>
      <c r="V26" s="157"/>
      <c r="W26" s="157"/>
    </row>
    <row r="27" customHeight="1" spans="1:23">
      <c r="A27" s="156" t="s">
        <v>257</v>
      </c>
      <c r="B27" s="156" t="s">
        <v>280</v>
      </c>
      <c r="C27" s="156" t="s">
        <v>281</v>
      </c>
      <c r="D27" s="156" t="s">
        <v>70</v>
      </c>
      <c r="E27" s="156" t="s">
        <v>103</v>
      </c>
      <c r="F27" s="156" t="s">
        <v>104</v>
      </c>
      <c r="G27" s="156" t="s">
        <v>235</v>
      </c>
      <c r="H27" s="156" t="s">
        <v>236</v>
      </c>
      <c r="I27" s="157">
        <v>2160</v>
      </c>
      <c r="J27" s="157"/>
      <c r="K27" s="158"/>
      <c r="L27" s="157"/>
      <c r="M27" s="157"/>
      <c r="N27" s="157">
        <v>2160</v>
      </c>
      <c r="O27" s="157"/>
      <c r="P27" s="157"/>
      <c r="Q27" s="157"/>
      <c r="R27" s="157"/>
      <c r="S27" s="157"/>
      <c r="T27" s="157"/>
      <c r="U27" s="157"/>
      <c r="V27" s="157"/>
      <c r="W27" s="157"/>
    </row>
    <row r="28" customHeight="1" spans="1:23">
      <c r="A28" s="156" t="s">
        <v>257</v>
      </c>
      <c r="B28" s="156" t="s">
        <v>282</v>
      </c>
      <c r="C28" s="156" t="s">
        <v>283</v>
      </c>
      <c r="D28" s="156" t="s">
        <v>70</v>
      </c>
      <c r="E28" s="156" t="s">
        <v>97</v>
      </c>
      <c r="F28" s="156" t="s">
        <v>98</v>
      </c>
      <c r="G28" s="156" t="s">
        <v>235</v>
      </c>
      <c r="H28" s="156" t="s">
        <v>236</v>
      </c>
      <c r="I28" s="157">
        <v>18011</v>
      </c>
      <c r="J28" s="157"/>
      <c r="K28" s="158"/>
      <c r="L28" s="157"/>
      <c r="M28" s="157"/>
      <c r="N28" s="157">
        <v>18011</v>
      </c>
      <c r="O28" s="157"/>
      <c r="P28" s="157"/>
      <c r="Q28" s="157"/>
      <c r="R28" s="157"/>
      <c r="S28" s="157"/>
      <c r="T28" s="157"/>
      <c r="U28" s="157"/>
      <c r="V28" s="157"/>
      <c r="W28" s="157"/>
    </row>
    <row r="29" customHeight="1" spans="1:23">
      <c r="A29" s="156" t="s">
        <v>257</v>
      </c>
      <c r="B29" s="156" t="s">
        <v>284</v>
      </c>
      <c r="C29" s="156" t="s">
        <v>285</v>
      </c>
      <c r="D29" s="156" t="s">
        <v>70</v>
      </c>
      <c r="E29" s="156" t="s">
        <v>103</v>
      </c>
      <c r="F29" s="156" t="s">
        <v>104</v>
      </c>
      <c r="G29" s="156" t="s">
        <v>235</v>
      </c>
      <c r="H29" s="156" t="s">
        <v>236</v>
      </c>
      <c r="I29" s="157">
        <v>7777</v>
      </c>
      <c r="J29" s="157"/>
      <c r="K29" s="158"/>
      <c r="L29" s="157"/>
      <c r="M29" s="157"/>
      <c r="N29" s="157">
        <v>7777</v>
      </c>
      <c r="O29" s="157"/>
      <c r="P29" s="157"/>
      <c r="Q29" s="157"/>
      <c r="R29" s="157"/>
      <c r="S29" s="157"/>
      <c r="T29" s="157"/>
      <c r="U29" s="157"/>
      <c r="V29" s="157"/>
      <c r="W29" s="157"/>
    </row>
    <row r="30" customHeight="1" spans="1:23">
      <c r="A30" s="156" t="s">
        <v>257</v>
      </c>
      <c r="B30" s="156" t="s">
        <v>286</v>
      </c>
      <c r="C30" s="156" t="s">
        <v>287</v>
      </c>
      <c r="D30" s="156" t="s">
        <v>70</v>
      </c>
      <c r="E30" s="156" t="s">
        <v>97</v>
      </c>
      <c r="F30" s="156" t="s">
        <v>98</v>
      </c>
      <c r="G30" s="156" t="s">
        <v>235</v>
      </c>
      <c r="H30" s="156" t="s">
        <v>236</v>
      </c>
      <c r="I30" s="157">
        <v>99600</v>
      </c>
      <c r="J30" s="157"/>
      <c r="K30" s="158"/>
      <c r="L30" s="157"/>
      <c r="M30" s="157"/>
      <c r="N30" s="157">
        <v>99600</v>
      </c>
      <c r="O30" s="157"/>
      <c r="P30" s="157"/>
      <c r="Q30" s="157"/>
      <c r="R30" s="157"/>
      <c r="S30" s="157"/>
      <c r="T30" s="157"/>
      <c r="U30" s="157"/>
      <c r="V30" s="157"/>
      <c r="W30" s="157"/>
    </row>
    <row r="31" customHeight="1" spans="1:23">
      <c r="A31" s="156" t="s">
        <v>257</v>
      </c>
      <c r="B31" s="156" t="s">
        <v>286</v>
      </c>
      <c r="C31" s="156" t="s">
        <v>287</v>
      </c>
      <c r="D31" s="156" t="s">
        <v>70</v>
      </c>
      <c r="E31" s="156" t="s">
        <v>97</v>
      </c>
      <c r="F31" s="156" t="s">
        <v>98</v>
      </c>
      <c r="G31" s="156" t="s">
        <v>270</v>
      </c>
      <c r="H31" s="156" t="s">
        <v>271</v>
      </c>
      <c r="I31" s="157">
        <v>24117</v>
      </c>
      <c r="J31" s="157"/>
      <c r="K31" s="158"/>
      <c r="L31" s="157"/>
      <c r="M31" s="157"/>
      <c r="N31" s="157">
        <v>24117</v>
      </c>
      <c r="O31" s="157"/>
      <c r="P31" s="157"/>
      <c r="Q31" s="157"/>
      <c r="R31" s="157"/>
      <c r="S31" s="157"/>
      <c r="T31" s="157"/>
      <c r="U31" s="157"/>
      <c r="V31" s="157"/>
      <c r="W31" s="157"/>
    </row>
    <row r="32" customHeight="1" spans="1:23">
      <c r="A32" s="156" t="s">
        <v>257</v>
      </c>
      <c r="B32" s="156" t="s">
        <v>288</v>
      </c>
      <c r="C32" s="156" t="s">
        <v>289</v>
      </c>
      <c r="D32" s="156" t="s">
        <v>70</v>
      </c>
      <c r="E32" s="156" t="s">
        <v>97</v>
      </c>
      <c r="F32" s="156" t="s">
        <v>98</v>
      </c>
      <c r="G32" s="156" t="s">
        <v>260</v>
      </c>
      <c r="H32" s="156" t="s">
        <v>261</v>
      </c>
      <c r="I32" s="157">
        <v>112060</v>
      </c>
      <c r="J32" s="157"/>
      <c r="K32" s="158"/>
      <c r="L32" s="157"/>
      <c r="M32" s="157"/>
      <c r="N32" s="157">
        <v>112060</v>
      </c>
      <c r="O32" s="157"/>
      <c r="P32" s="157"/>
      <c r="Q32" s="157"/>
      <c r="R32" s="157"/>
      <c r="S32" s="157"/>
      <c r="T32" s="157"/>
      <c r="U32" s="157"/>
      <c r="V32" s="157"/>
      <c r="W32" s="157"/>
    </row>
    <row r="33" customHeight="1" spans="1:23">
      <c r="A33" s="156" t="s">
        <v>257</v>
      </c>
      <c r="B33" s="156" t="s">
        <v>290</v>
      </c>
      <c r="C33" s="156" t="s">
        <v>291</v>
      </c>
      <c r="D33" s="156" t="s">
        <v>70</v>
      </c>
      <c r="E33" s="156" t="s">
        <v>103</v>
      </c>
      <c r="F33" s="156" t="s">
        <v>104</v>
      </c>
      <c r="G33" s="156" t="s">
        <v>235</v>
      </c>
      <c r="H33" s="156" t="s">
        <v>236</v>
      </c>
      <c r="I33" s="157">
        <v>144</v>
      </c>
      <c r="J33" s="157"/>
      <c r="K33" s="158"/>
      <c r="L33" s="157"/>
      <c r="M33" s="157"/>
      <c r="N33" s="157">
        <v>144</v>
      </c>
      <c r="O33" s="157"/>
      <c r="P33" s="157"/>
      <c r="Q33" s="157"/>
      <c r="R33" s="157"/>
      <c r="S33" s="157"/>
      <c r="T33" s="157"/>
      <c r="U33" s="157"/>
      <c r="V33" s="157"/>
      <c r="W33" s="157"/>
    </row>
    <row r="34" customHeight="1" spans="1:23">
      <c r="A34" s="156" t="s">
        <v>257</v>
      </c>
      <c r="B34" s="156" t="s">
        <v>292</v>
      </c>
      <c r="C34" s="156" t="s">
        <v>293</v>
      </c>
      <c r="D34" s="156" t="s">
        <v>70</v>
      </c>
      <c r="E34" s="156" t="s">
        <v>97</v>
      </c>
      <c r="F34" s="156" t="s">
        <v>98</v>
      </c>
      <c r="G34" s="156" t="s">
        <v>235</v>
      </c>
      <c r="H34" s="156" t="s">
        <v>236</v>
      </c>
      <c r="I34" s="157">
        <v>2561</v>
      </c>
      <c r="J34" s="157"/>
      <c r="K34" s="158"/>
      <c r="L34" s="157"/>
      <c r="M34" s="157"/>
      <c r="N34" s="157">
        <v>2561</v>
      </c>
      <c r="O34" s="157"/>
      <c r="P34" s="157"/>
      <c r="Q34" s="157"/>
      <c r="R34" s="157"/>
      <c r="S34" s="157"/>
      <c r="T34" s="157"/>
      <c r="U34" s="157"/>
      <c r="V34" s="157"/>
      <c r="W34" s="157"/>
    </row>
    <row r="35" customHeight="1" spans="1:23">
      <c r="A35" s="156" t="s">
        <v>257</v>
      </c>
      <c r="B35" s="156" t="s">
        <v>294</v>
      </c>
      <c r="C35" s="156" t="s">
        <v>295</v>
      </c>
      <c r="D35" s="156" t="s">
        <v>70</v>
      </c>
      <c r="E35" s="156" t="s">
        <v>97</v>
      </c>
      <c r="F35" s="156" t="s">
        <v>98</v>
      </c>
      <c r="G35" s="156" t="s">
        <v>278</v>
      </c>
      <c r="H35" s="156" t="s">
        <v>279</v>
      </c>
      <c r="I35" s="157">
        <v>38550</v>
      </c>
      <c r="J35" s="157"/>
      <c r="K35" s="158"/>
      <c r="L35" s="157"/>
      <c r="M35" s="157"/>
      <c r="N35" s="157">
        <v>38550</v>
      </c>
      <c r="O35" s="157"/>
      <c r="P35" s="157"/>
      <c r="Q35" s="157"/>
      <c r="R35" s="157"/>
      <c r="S35" s="157"/>
      <c r="T35" s="157"/>
      <c r="U35" s="157"/>
      <c r="V35" s="157"/>
      <c r="W35" s="157"/>
    </row>
    <row r="36" customHeight="1" spans="1:23">
      <c r="A36" s="156" t="s">
        <v>257</v>
      </c>
      <c r="B36" s="156" t="s">
        <v>294</v>
      </c>
      <c r="C36" s="156" t="s">
        <v>295</v>
      </c>
      <c r="D36" s="156" t="s">
        <v>70</v>
      </c>
      <c r="E36" s="156" t="s">
        <v>97</v>
      </c>
      <c r="F36" s="156" t="s">
        <v>98</v>
      </c>
      <c r="G36" s="156" t="s">
        <v>278</v>
      </c>
      <c r="H36" s="156" t="s">
        <v>279</v>
      </c>
      <c r="I36" s="157">
        <v>15420</v>
      </c>
      <c r="J36" s="157"/>
      <c r="K36" s="158"/>
      <c r="L36" s="157"/>
      <c r="M36" s="157"/>
      <c r="N36" s="157">
        <v>15420</v>
      </c>
      <c r="O36" s="157"/>
      <c r="P36" s="157"/>
      <c r="Q36" s="157"/>
      <c r="R36" s="157"/>
      <c r="S36" s="157"/>
      <c r="T36" s="157"/>
      <c r="U36" s="157"/>
      <c r="V36" s="157"/>
      <c r="W36" s="157"/>
    </row>
    <row r="37" ht="24" spans="1:23">
      <c r="A37" s="156" t="s">
        <v>257</v>
      </c>
      <c r="B37" s="156" t="s">
        <v>294</v>
      </c>
      <c r="C37" s="156" t="s">
        <v>295</v>
      </c>
      <c r="D37" s="156" t="s">
        <v>70</v>
      </c>
      <c r="E37" s="156" t="s">
        <v>97</v>
      </c>
      <c r="F37" s="156" t="s">
        <v>98</v>
      </c>
      <c r="G37" s="156" t="s">
        <v>278</v>
      </c>
      <c r="H37" s="156" t="s">
        <v>279</v>
      </c>
      <c r="I37" s="157">
        <v>192750</v>
      </c>
      <c r="J37" s="157"/>
      <c r="K37" s="158"/>
      <c r="L37" s="157"/>
      <c r="M37" s="157"/>
      <c r="N37" s="157">
        <v>192750</v>
      </c>
      <c r="O37" s="157"/>
      <c r="P37" s="157"/>
      <c r="Q37" s="157"/>
      <c r="R37" s="157"/>
      <c r="S37" s="157"/>
      <c r="T37" s="157"/>
      <c r="U37" s="157"/>
      <c r="V37" s="157"/>
      <c r="W37" s="157"/>
    </row>
    <row r="38" customHeight="1" spans="1:23">
      <c r="A38" s="156" t="s">
        <v>257</v>
      </c>
      <c r="B38" s="156" t="s">
        <v>294</v>
      </c>
      <c r="C38" s="156" t="s">
        <v>295</v>
      </c>
      <c r="D38" s="156" t="s">
        <v>70</v>
      </c>
      <c r="E38" s="156" t="s">
        <v>97</v>
      </c>
      <c r="F38" s="156" t="s">
        <v>98</v>
      </c>
      <c r="G38" s="156" t="s">
        <v>278</v>
      </c>
      <c r="H38" s="156" t="s">
        <v>279</v>
      </c>
      <c r="I38" s="157">
        <v>138780</v>
      </c>
      <c r="J38" s="157"/>
      <c r="K38" s="158"/>
      <c r="L38" s="157"/>
      <c r="M38" s="157"/>
      <c r="N38" s="157">
        <v>138780</v>
      </c>
      <c r="O38" s="157"/>
      <c r="P38" s="157"/>
      <c r="Q38" s="157"/>
      <c r="R38" s="157"/>
      <c r="S38" s="157"/>
      <c r="T38" s="157"/>
      <c r="U38" s="157"/>
      <c r="V38" s="157"/>
      <c r="W38" s="157"/>
    </row>
    <row r="39" customHeight="1" spans="1:23">
      <c r="A39" s="156" t="s">
        <v>257</v>
      </c>
      <c r="B39" s="156" t="s">
        <v>296</v>
      </c>
      <c r="C39" s="156" t="s">
        <v>297</v>
      </c>
      <c r="D39" s="156" t="s">
        <v>70</v>
      </c>
      <c r="E39" s="156" t="s">
        <v>103</v>
      </c>
      <c r="F39" s="156" t="s">
        <v>104</v>
      </c>
      <c r="G39" s="156" t="s">
        <v>235</v>
      </c>
      <c r="H39" s="156" t="s">
        <v>236</v>
      </c>
      <c r="I39" s="157">
        <v>1295</v>
      </c>
      <c r="J39" s="157"/>
      <c r="K39" s="158"/>
      <c r="L39" s="157"/>
      <c r="M39" s="157"/>
      <c r="N39" s="157">
        <v>1295</v>
      </c>
      <c r="O39" s="157"/>
      <c r="P39" s="157"/>
      <c r="Q39" s="157"/>
      <c r="R39" s="157"/>
      <c r="S39" s="157"/>
      <c r="T39" s="157"/>
      <c r="U39" s="157"/>
      <c r="V39" s="157"/>
      <c r="W39" s="157"/>
    </row>
    <row r="40" customHeight="1" spans="1:23">
      <c r="A40" s="156" t="s">
        <v>257</v>
      </c>
      <c r="B40" s="156" t="s">
        <v>296</v>
      </c>
      <c r="C40" s="156" t="s">
        <v>297</v>
      </c>
      <c r="D40" s="156" t="s">
        <v>70</v>
      </c>
      <c r="E40" s="156" t="s">
        <v>103</v>
      </c>
      <c r="F40" s="156" t="s">
        <v>104</v>
      </c>
      <c r="G40" s="156" t="s">
        <v>235</v>
      </c>
      <c r="H40" s="156" t="s">
        <v>236</v>
      </c>
      <c r="I40" s="157">
        <v>360</v>
      </c>
      <c r="J40" s="157"/>
      <c r="K40" s="158"/>
      <c r="L40" s="157"/>
      <c r="M40" s="157"/>
      <c r="N40" s="157">
        <v>360</v>
      </c>
      <c r="O40" s="157"/>
      <c r="P40" s="157"/>
      <c r="Q40" s="157"/>
      <c r="R40" s="157"/>
      <c r="S40" s="157"/>
      <c r="T40" s="157"/>
      <c r="U40" s="157"/>
      <c r="V40" s="157"/>
      <c r="W40" s="157"/>
    </row>
    <row r="41" customHeight="1" spans="1:23">
      <c r="A41" s="156" t="s">
        <v>257</v>
      </c>
      <c r="B41" s="156" t="s">
        <v>296</v>
      </c>
      <c r="C41" s="156" t="s">
        <v>297</v>
      </c>
      <c r="D41" s="156" t="s">
        <v>70</v>
      </c>
      <c r="E41" s="156" t="s">
        <v>103</v>
      </c>
      <c r="F41" s="156" t="s">
        <v>104</v>
      </c>
      <c r="G41" s="156" t="s">
        <v>235</v>
      </c>
      <c r="H41" s="156" t="s">
        <v>236</v>
      </c>
      <c r="I41" s="157">
        <v>7200</v>
      </c>
      <c r="J41" s="157"/>
      <c r="K41" s="158"/>
      <c r="L41" s="157"/>
      <c r="M41" s="157"/>
      <c r="N41" s="157">
        <v>7200</v>
      </c>
      <c r="O41" s="157"/>
      <c r="P41" s="157"/>
      <c r="Q41" s="157"/>
      <c r="R41" s="157"/>
      <c r="S41" s="157"/>
      <c r="T41" s="157"/>
      <c r="U41" s="157"/>
      <c r="V41" s="157"/>
      <c r="W41" s="157"/>
    </row>
    <row r="42" customHeight="1" spans="1:23">
      <c r="A42" s="156" t="s">
        <v>257</v>
      </c>
      <c r="B42" s="156" t="s">
        <v>298</v>
      </c>
      <c r="C42" s="156" t="s">
        <v>299</v>
      </c>
      <c r="D42" s="156" t="s">
        <v>70</v>
      </c>
      <c r="E42" s="156" t="s">
        <v>103</v>
      </c>
      <c r="F42" s="156" t="s">
        <v>104</v>
      </c>
      <c r="G42" s="156" t="s">
        <v>235</v>
      </c>
      <c r="H42" s="156" t="s">
        <v>236</v>
      </c>
      <c r="I42" s="157">
        <v>1108.8</v>
      </c>
      <c r="J42" s="157">
        <v>1108.8</v>
      </c>
      <c r="K42" s="158">
        <v>1108.8</v>
      </c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customHeight="1" spans="1:23">
      <c r="A43" s="156" t="s">
        <v>257</v>
      </c>
      <c r="B43" s="156" t="s">
        <v>298</v>
      </c>
      <c r="C43" s="156" t="s">
        <v>299</v>
      </c>
      <c r="D43" s="156" t="s">
        <v>70</v>
      </c>
      <c r="E43" s="156" t="s">
        <v>103</v>
      </c>
      <c r="F43" s="156" t="s">
        <v>104</v>
      </c>
      <c r="G43" s="156" t="s">
        <v>251</v>
      </c>
      <c r="H43" s="156" t="s">
        <v>252</v>
      </c>
      <c r="I43" s="157">
        <v>123.2</v>
      </c>
      <c r="J43" s="157">
        <v>123.2</v>
      </c>
      <c r="K43" s="158">
        <v>123.2</v>
      </c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customHeight="1" spans="1:23">
      <c r="A44" s="156" t="s">
        <v>257</v>
      </c>
      <c r="B44" s="156" t="s">
        <v>300</v>
      </c>
      <c r="C44" s="156" t="s">
        <v>301</v>
      </c>
      <c r="D44" s="156" t="s">
        <v>70</v>
      </c>
      <c r="E44" s="156" t="s">
        <v>97</v>
      </c>
      <c r="F44" s="156" t="s">
        <v>98</v>
      </c>
      <c r="G44" s="156" t="s">
        <v>235</v>
      </c>
      <c r="H44" s="156" t="s">
        <v>236</v>
      </c>
      <c r="I44" s="157">
        <v>11269.66</v>
      </c>
      <c r="J44" s="157">
        <v>11269.66</v>
      </c>
      <c r="K44" s="158">
        <v>11269.66</v>
      </c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customHeight="1" spans="1:23">
      <c r="A45" s="156" t="s">
        <v>257</v>
      </c>
      <c r="B45" s="156" t="s">
        <v>300</v>
      </c>
      <c r="C45" s="156" t="s">
        <v>301</v>
      </c>
      <c r="D45" s="156" t="s">
        <v>70</v>
      </c>
      <c r="E45" s="156" t="s">
        <v>97</v>
      </c>
      <c r="F45" s="156" t="s">
        <v>98</v>
      </c>
      <c r="G45" s="156" t="s">
        <v>251</v>
      </c>
      <c r="H45" s="156" t="s">
        <v>252</v>
      </c>
      <c r="I45" s="157">
        <v>1249.38</v>
      </c>
      <c r="J45" s="157">
        <v>1249.38</v>
      </c>
      <c r="K45" s="158">
        <v>1249.38</v>
      </c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customHeight="1" spans="1:23">
      <c r="A46" s="156" t="s">
        <v>257</v>
      </c>
      <c r="B46" s="156" t="s">
        <v>302</v>
      </c>
      <c r="C46" s="156" t="s">
        <v>303</v>
      </c>
      <c r="D46" s="156" t="s">
        <v>70</v>
      </c>
      <c r="E46" s="156" t="s">
        <v>115</v>
      </c>
      <c r="F46" s="156" t="s">
        <v>116</v>
      </c>
      <c r="G46" s="156" t="s">
        <v>260</v>
      </c>
      <c r="H46" s="156" t="s">
        <v>261</v>
      </c>
      <c r="I46" s="157">
        <v>18576</v>
      </c>
      <c r="J46" s="157">
        <v>18576</v>
      </c>
      <c r="K46" s="158">
        <v>18576</v>
      </c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customHeight="1" spans="1:23">
      <c r="A47" s="156" t="s">
        <v>304</v>
      </c>
      <c r="B47" s="156" t="s">
        <v>305</v>
      </c>
      <c r="C47" s="156" t="s">
        <v>306</v>
      </c>
      <c r="D47" s="156" t="s">
        <v>70</v>
      </c>
      <c r="E47" s="156" t="s">
        <v>97</v>
      </c>
      <c r="F47" s="156" t="s">
        <v>98</v>
      </c>
      <c r="G47" s="156" t="s">
        <v>307</v>
      </c>
      <c r="H47" s="156" t="s">
        <v>308</v>
      </c>
      <c r="I47" s="157">
        <v>100000</v>
      </c>
      <c r="J47" s="157"/>
      <c r="K47" s="158"/>
      <c r="L47" s="157"/>
      <c r="M47" s="157"/>
      <c r="N47" s="157">
        <v>100000</v>
      </c>
      <c r="O47" s="157"/>
      <c r="P47" s="157"/>
      <c r="Q47" s="157"/>
      <c r="R47" s="157"/>
      <c r="S47" s="157"/>
      <c r="T47" s="157"/>
      <c r="U47" s="157"/>
      <c r="V47" s="157"/>
      <c r="W47" s="157"/>
    </row>
    <row r="48" customHeight="1" spans="1:23">
      <c r="A48" s="159" t="s">
        <v>175</v>
      </c>
      <c r="B48" s="160"/>
      <c r="C48" s="161"/>
      <c r="D48" s="160"/>
      <c r="E48" s="160"/>
      <c r="F48" s="160"/>
      <c r="G48" s="160"/>
      <c r="H48" s="39"/>
      <c r="I48" s="157">
        <v>1774905.52</v>
      </c>
      <c r="J48" s="157">
        <v>32327.04</v>
      </c>
      <c r="K48" s="158">
        <v>32327.04</v>
      </c>
      <c r="L48" s="157"/>
      <c r="M48" s="157"/>
      <c r="N48" s="157">
        <v>1742578.48</v>
      </c>
      <c r="O48" s="157"/>
      <c r="P48" s="157"/>
      <c r="Q48" s="157"/>
      <c r="R48" s="157"/>
      <c r="S48" s="157"/>
      <c r="T48" s="157"/>
      <c r="U48" s="157"/>
      <c r="V48" s="157"/>
      <c r="W48" s="157"/>
    </row>
  </sheetData>
  <mergeCells count="28">
    <mergeCell ref="A3:W3"/>
    <mergeCell ref="A4:H4"/>
    <mergeCell ref="J5:M5"/>
    <mergeCell ref="N5:P5"/>
    <mergeCell ref="R5:W5"/>
    <mergeCell ref="A48:H4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pane ySplit="1" topLeftCell="A5" activePane="bottomLeft" state="frozen"/>
      <selection/>
      <selection pane="bottomLeft" activeCell="A4" sqref="A4:H4"/>
    </sheetView>
  </sheetViews>
  <sheetFormatPr defaultColWidth="9.13636363636364" defaultRowHeight="12" customHeight="1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J2" s="3" t="s">
        <v>309</v>
      </c>
    </row>
    <row r="3" ht="39.75" customHeight="1" spans="1:10">
      <c r="A3" s="68" t="str">
        <f>"2026"&amp;"年部门项目支出绩效目标表"</f>
        <v>2026年部门项目支出绩效目标表</v>
      </c>
      <c r="B3" s="4"/>
      <c r="C3" s="4"/>
      <c r="D3" s="4"/>
      <c r="E3" s="4"/>
      <c r="F3" s="69"/>
      <c r="G3" s="4"/>
      <c r="H3" s="69"/>
      <c r="I3" s="69"/>
      <c r="J3" s="4"/>
    </row>
    <row r="4" ht="17.25" customHeight="1" spans="1:10">
      <c r="A4" s="5" t="str">
        <f>"单位名称："&amp;"寻甸回族彝族自治县柯渡镇初级中学"</f>
        <v>单位名称：寻甸回族彝族自治县柯渡镇初级中学</v>
      </c>
      <c r="B4" s="70"/>
      <c r="C4" s="70"/>
      <c r="D4" s="70"/>
      <c r="E4" s="70"/>
      <c r="F4" s="70"/>
      <c r="G4" s="70"/>
      <c r="H4" s="70"/>
    </row>
    <row r="5" ht="44.25" customHeight="1" spans="1:10">
      <c r="A5" s="71" t="s">
        <v>188</v>
      </c>
      <c r="B5" s="71" t="s">
        <v>310</v>
      </c>
      <c r="C5" s="71" t="s">
        <v>311</v>
      </c>
      <c r="D5" s="71" t="s">
        <v>312</v>
      </c>
      <c r="E5" s="71" t="s">
        <v>313</v>
      </c>
      <c r="F5" s="72" t="s">
        <v>314</v>
      </c>
      <c r="G5" s="71" t="s">
        <v>315</v>
      </c>
      <c r="H5" s="72" t="s">
        <v>316</v>
      </c>
      <c r="I5" s="72" t="s">
        <v>317</v>
      </c>
      <c r="J5" s="71" t="s">
        <v>318</v>
      </c>
    </row>
    <row r="6" ht="18.75" customHeight="1" spans="1:10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32">
        <v>6</v>
      </c>
      <c r="G6" s="144">
        <v>7</v>
      </c>
      <c r="H6" s="32">
        <v>8</v>
      </c>
      <c r="I6" s="32">
        <v>9</v>
      </c>
      <c r="J6" s="144">
        <v>10</v>
      </c>
    </row>
    <row r="7" ht="42" customHeight="1" spans="1:10">
      <c r="A7" s="145" t="s">
        <v>301</v>
      </c>
      <c r="B7" s="22" t="s">
        <v>319</v>
      </c>
      <c r="C7" s="22" t="s">
        <v>320</v>
      </c>
      <c r="D7" s="22" t="s">
        <v>321</v>
      </c>
      <c r="E7" s="146" t="s">
        <v>322</v>
      </c>
      <c r="F7" s="22" t="s">
        <v>323</v>
      </c>
      <c r="G7" s="146" t="s">
        <v>324</v>
      </c>
      <c r="H7" s="22" t="s">
        <v>325</v>
      </c>
      <c r="I7" s="22" t="s">
        <v>326</v>
      </c>
      <c r="J7" s="146" t="s">
        <v>327</v>
      </c>
    </row>
    <row r="8" ht="42" customHeight="1" spans="1:10">
      <c r="A8" s="145" t="s">
        <v>301</v>
      </c>
      <c r="B8" s="22" t="s">
        <v>319</v>
      </c>
      <c r="C8" s="22" t="s">
        <v>320</v>
      </c>
      <c r="D8" s="22" t="s">
        <v>328</v>
      </c>
      <c r="E8" s="146" t="s">
        <v>329</v>
      </c>
      <c r="F8" s="22" t="s">
        <v>330</v>
      </c>
      <c r="G8" s="146" t="s">
        <v>331</v>
      </c>
      <c r="H8" s="22" t="s">
        <v>325</v>
      </c>
      <c r="I8" s="22" t="s">
        <v>326</v>
      </c>
      <c r="J8" s="146" t="s">
        <v>332</v>
      </c>
    </row>
    <row r="9" customHeight="1" spans="1:10">
      <c r="A9" s="145" t="s">
        <v>301</v>
      </c>
      <c r="B9" s="22" t="s">
        <v>319</v>
      </c>
      <c r="C9" s="22" t="s">
        <v>333</v>
      </c>
      <c r="D9" s="22" t="s">
        <v>334</v>
      </c>
      <c r="E9" s="146" t="s">
        <v>335</v>
      </c>
      <c r="F9" s="22" t="s">
        <v>323</v>
      </c>
      <c r="G9" s="146" t="s">
        <v>336</v>
      </c>
      <c r="H9" s="22" t="s">
        <v>337</v>
      </c>
      <c r="I9" s="22" t="s">
        <v>338</v>
      </c>
      <c r="J9" s="146" t="s">
        <v>339</v>
      </c>
    </row>
    <row r="10" customHeight="1" spans="1:10">
      <c r="A10" s="145" t="s">
        <v>301</v>
      </c>
      <c r="B10" s="22" t="s">
        <v>319</v>
      </c>
      <c r="C10" s="22" t="s">
        <v>340</v>
      </c>
      <c r="D10" s="22" t="s">
        <v>341</v>
      </c>
      <c r="E10" s="146" t="s">
        <v>342</v>
      </c>
      <c r="F10" s="22" t="s">
        <v>330</v>
      </c>
      <c r="G10" s="146" t="s">
        <v>343</v>
      </c>
      <c r="H10" s="22" t="s">
        <v>325</v>
      </c>
      <c r="I10" s="22" t="s">
        <v>338</v>
      </c>
      <c r="J10" s="146" t="s">
        <v>344</v>
      </c>
    </row>
    <row r="11" customHeight="1" spans="1:10">
      <c r="A11" s="145" t="s">
        <v>301</v>
      </c>
      <c r="B11" s="22" t="s">
        <v>319</v>
      </c>
      <c r="C11" s="22" t="s">
        <v>340</v>
      </c>
      <c r="D11" s="22" t="s">
        <v>341</v>
      </c>
      <c r="E11" s="146" t="s">
        <v>345</v>
      </c>
      <c r="F11" s="22" t="s">
        <v>330</v>
      </c>
      <c r="G11" s="146" t="s">
        <v>343</v>
      </c>
      <c r="H11" s="22" t="s">
        <v>325</v>
      </c>
      <c r="I11" s="22" t="s">
        <v>326</v>
      </c>
      <c r="J11" s="146" t="s">
        <v>346</v>
      </c>
    </row>
    <row r="12" customHeight="1" spans="1:10">
      <c r="A12" s="145" t="s">
        <v>299</v>
      </c>
      <c r="B12" s="22" t="s">
        <v>347</v>
      </c>
      <c r="C12" s="22" t="s">
        <v>320</v>
      </c>
      <c r="D12" s="22" t="s">
        <v>321</v>
      </c>
      <c r="E12" s="146" t="s">
        <v>322</v>
      </c>
      <c r="F12" s="22" t="s">
        <v>323</v>
      </c>
      <c r="G12" s="146" t="s">
        <v>324</v>
      </c>
      <c r="H12" s="22" t="s">
        <v>325</v>
      </c>
      <c r="I12" s="22" t="s">
        <v>326</v>
      </c>
      <c r="J12" s="146" t="s">
        <v>327</v>
      </c>
    </row>
    <row r="13" customHeight="1" spans="1:10">
      <c r="A13" s="145" t="s">
        <v>299</v>
      </c>
      <c r="B13" s="22" t="s">
        <v>347</v>
      </c>
      <c r="C13" s="22" t="s">
        <v>320</v>
      </c>
      <c r="D13" s="22" t="s">
        <v>328</v>
      </c>
      <c r="E13" s="146" t="s">
        <v>329</v>
      </c>
      <c r="F13" s="22" t="s">
        <v>330</v>
      </c>
      <c r="G13" s="146" t="s">
        <v>331</v>
      </c>
      <c r="H13" s="22" t="s">
        <v>325</v>
      </c>
      <c r="I13" s="22" t="s">
        <v>326</v>
      </c>
      <c r="J13" s="146" t="s">
        <v>332</v>
      </c>
    </row>
    <row r="14" customHeight="1" spans="1:10">
      <c r="A14" s="145" t="s">
        <v>299</v>
      </c>
      <c r="B14" s="22" t="s">
        <v>347</v>
      </c>
      <c r="C14" s="22" t="s">
        <v>333</v>
      </c>
      <c r="D14" s="22" t="s">
        <v>334</v>
      </c>
      <c r="E14" s="146" t="s">
        <v>335</v>
      </c>
      <c r="F14" s="22" t="s">
        <v>323</v>
      </c>
      <c r="G14" s="146" t="s">
        <v>336</v>
      </c>
      <c r="H14" s="22" t="s">
        <v>337</v>
      </c>
      <c r="I14" s="22" t="s">
        <v>338</v>
      </c>
      <c r="J14" s="146" t="s">
        <v>339</v>
      </c>
    </row>
    <row r="15" customHeight="1" spans="1:10">
      <c r="A15" s="145" t="s">
        <v>299</v>
      </c>
      <c r="B15" s="22" t="s">
        <v>347</v>
      </c>
      <c r="C15" s="22" t="s">
        <v>340</v>
      </c>
      <c r="D15" s="22" t="s">
        <v>341</v>
      </c>
      <c r="E15" s="146" t="s">
        <v>342</v>
      </c>
      <c r="F15" s="22" t="s">
        <v>330</v>
      </c>
      <c r="G15" s="146" t="s">
        <v>343</v>
      </c>
      <c r="H15" s="22" t="s">
        <v>325</v>
      </c>
      <c r="I15" s="22" t="s">
        <v>338</v>
      </c>
      <c r="J15" s="146" t="s">
        <v>344</v>
      </c>
    </row>
    <row r="16" customHeight="1" spans="1:10">
      <c r="A16" s="145" t="s">
        <v>299</v>
      </c>
      <c r="B16" s="22" t="s">
        <v>347</v>
      </c>
      <c r="C16" s="22" t="s">
        <v>340</v>
      </c>
      <c r="D16" s="22" t="s">
        <v>341</v>
      </c>
      <c r="E16" s="146" t="s">
        <v>345</v>
      </c>
      <c r="F16" s="22" t="s">
        <v>330</v>
      </c>
      <c r="G16" s="146" t="s">
        <v>343</v>
      </c>
      <c r="H16" s="22" t="s">
        <v>325</v>
      </c>
      <c r="I16" s="22" t="s">
        <v>326</v>
      </c>
      <c r="J16" s="146" t="s">
        <v>346</v>
      </c>
    </row>
    <row r="17" customHeight="1" spans="1:10">
      <c r="A17" s="145" t="s">
        <v>303</v>
      </c>
      <c r="B17" s="22" t="s">
        <v>348</v>
      </c>
      <c r="C17" s="22" t="s">
        <v>320</v>
      </c>
      <c r="D17" s="22" t="s">
        <v>321</v>
      </c>
      <c r="E17" s="146" t="s">
        <v>322</v>
      </c>
      <c r="F17" s="22" t="s">
        <v>323</v>
      </c>
      <c r="G17" s="146" t="s">
        <v>324</v>
      </c>
      <c r="H17" s="22" t="s">
        <v>325</v>
      </c>
      <c r="I17" s="22" t="s">
        <v>326</v>
      </c>
      <c r="J17" s="146" t="s">
        <v>327</v>
      </c>
    </row>
    <row r="18" customHeight="1" spans="1:10">
      <c r="A18" s="145" t="s">
        <v>303</v>
      </c>
      <c r="B18" s="22" t="s">
        <v>348</v>
      </c>
      <c r="C18" s="22" t="s">
        <v>320</v>
      </c>
      <c r="D18" s="22" t="s">
        <v>328</v>
      </c>
      <c r="E18" s="146" t="s">
        <v>329</v>
      </c>
      <c r="F18" s="22" t="s">
        <v>330</v>
      </c>
      <c r="G18" s="146" t="s">
        <v>331</v>
      </c>
      <c r="H18" s="22" t="s">
        <v>325</v>
      </c>
      <c r="I18" s="22" t="s">
        <v>326</v>
      </c>
      <c r="J18" s="146" t="s">
        <v>332</v>
      </c>
    </row>
    <row r="19" customHeight="1" spans="1:10">
      <c r="A19" s="145" t="s">
        <v>303</v>
      </c>
      <c r="B19" s="22" t="s">
        <v>348</v>
      </c>
      <c r="C19" s="22" t="s">
        <v>333</v>
      </c>
      <c r="D19" s="22" t="s">
        <v>334</v>
      </c>
      <c r="E19" s="146" t="s">
        <v>335</v>
      </c>
      <c r="F19" s="22" t="s">
        <v>323</v>
      </c>
      <c r="G19" s="146" t="s">
        <v>336</v>
      </c>
      <c r="H19" s="22" t="s">
        <v>337</v>
      </c>
      <c r="I19" s="22" t="s">
        <v>338</v>
      </c>
      <c r="J19" s="146" t="s">
        <v>339</v>
      </c>
    </row>
    <row r="20" customHeight="1" spans="1:10">
      <c r="A20" s="145" t="s">
        <v>303</v>
      </c>
      <c r="B20" s="22" t="s">
        <v>348</v>
      </c>
      <c r="C20" s="22" t="s">
        <v>340</v>
      </c>
      <c r="D20" s="22" t="s">
        <v>341</v>
      </c>
      <c r="E20" s="146" t="s">
        <v>342</v>
      </c>
      <c r="F20" s="22" t="s">
        <v>330</v>
      </c>
      <c r="G20" s="146" t="s">
        <v>343</v>
      </c>
      <c r="H20" s="22" t="s">
        <v>325</v>
      </c>
      <c r="I20" s="22" t="s">
        <v>338</v>
      </c>
      <c r="J20" s="146" t="s">
        <v>344</v>
      </c>
    </row>
    <row r="21" customHeight="1" spans="1:10">
      <c r="A21" s="145" t="s">
        <v>303</v>
      </c>
      <c r="B21" s="22" t="s">
        <v>348</v>
      </c>
      <c r="C21" s="22" t="s">
        <v>340</v>
      </c>
      <c r="D21" s="22" t="s">
        <v>341</v>
      </c>
      <c r="E21" s="146" t="s">
        <v>345</v>
      </c>
      <c r="F21" s="22" t="s">
        <v>330</v>
      </c>
      <c r="G21" s="146" t="s">
        <v>343</v>
      </c>
      <c r="H21" s="22" t="s">
        <v>325</v>
      </c>
      <c r="I21" s="22" t="s">
        <v>326</v>
      </c>
      <c r="J21" s="146" t="s">
        <v>346</v>
      </c>
    </row>
  </sheetData>
  <mergeCells count="8">
    <mergeCell ref="A3:J3"/>
    <mergeCell ref="A4:H4"/>
    <mergeCell ref="A7:A11"/>
    <mergeCell ref="A12:A16"/>
    <mergeCell ref="A17:A21"/>
    <mergeCell ref="B7:B11"/>
    <mergeCell ref="B12:B16"/>
    <mergeCell ref="B17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2025-02-06T07:09:00Z</dcterms:created>
  <dcterms:modified xsi:type="dcterms:W3CDTF">2026-04-01T09:38:00Z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CAED6496D57A43DABEC859E9509240E4_13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