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生调公示\"/>
    </mc:Choice>
  </mc:AlternateContent>
  <bookViews>
    <workbookView windowWidth="22188" windowHeight="8580" firstSheet="1"/>
  </bookViews>
  <sheets>
    <sheet name="寻甸县2025年中央生猪调出大县奖励资金标准化养殖场建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<sst xmlns="http://schemas.openxmlformats.org/spreadsheetml/2006/main" count="49" uniqueCount="45">
  <si>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寻甸县2025年中央生猪调出大县奖励资金标准化养殖场建设项目审计情况表</t>
  </si>
  <si>
    <t>序号</t>
  </si>
  <si>
    <t>养殖场名称</t>
  </si>
  <si>
    <t>法人</t>
  </si>
  <si>
    <t>联系电话</t>
  </si>
  <si>
    <t>乡镇（街道）</t>
  </si>
  <si>
    <t>建设地点</t>
  </si>
  <si>
    <t>申报建设内容</t>
  </si>
  <si>
    <t>建设性质</t>
  </si>
  <si>
    <t>建设投资情况（万元）</t>
  </si>
  <si>
    <t>报审金额（元）</t>
  </si>
  <si>
    <t>审定金额（元）</t>
  </si>
  <si>
    <t>补贴金额（元）</t>
  </si>
  <si>
    <t>实际补贴金额（元）</t>
  </si>
  <si>
    <t>调整金额</t>
  </si>
  <si>
    <t>申请财政资金</t>
  </si>
  <si>
    <t>自筹资金</t>
  </si>
  <si>
    <t>投入资金合计</t>
  </si>
  <si>
    <t>寻甸柯渡顺利养殖场</t>
  </si>
  <si>
    <t>杨莉英</t>
  </si>
  <si>
    <t>柯渡</t>
  </si>
  <si>
    <t>柯渡镇甸尾村委会河对门村五道湾</t>
  </si>
  <si>
    <r>
      <rPr>
        <sz val="11"/>
        <color theme="1"/>
        <rFont val="宋体"/>
        <charset val="134"/>
        <scheme val="minor"/>
      </rPr>
      <t>1.完成土地平整建设1项；2.新建标准化猪舍面积1300㎡；3.办公室25㎡；4.建设兽医防疫室10㎡；5.新建饲料加工房90㎡；6.消毒通道4.5㎡；7.场区建设围栏1000m；8.车辆运输消毒池24㎡；9.氧化塘120m</t>
    </r>
    <r>
      <rPr>
        <vertAlign val="super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；10.排污沟250m；11.堆粪场80㎡；12.消毒设备1套；13.产床10套；14.限位栏30套。</t>
    </r>
  </si>
  <si>
    <t>新建</t>
  </si>
  <si>
    <t>寻甸嘉益养殖有限公司</t>
  </si>
  <si>
    <t>王文新</t>
  </si>
  <si>
    <t>七星</t>
  </si>
  <si>
    <t>七星镇必寨村委会总必村</t>
  </si>
  <si>
    <r>
      <rPr>
        <sz val="11"/>
        <color theme="1"/>
        <rFont val="宋体"/>
        <charset val="134"/>
        <scheme val="minor"/>
      </rPr>
      <t>1.标准化猪舍面积820㎡；2.集污池140m</t>
    </r>
    <r>
      <rPr>
        <vertAlign val="super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；3.堆粪棚200㎡；4.排污沟190m；5.场区路面硬化620㎡。</t>
    </r>
  </si>
  <si>
    <t>扩建</t>
  </si>
  <si>
    <t>寻甸冉维养殖有限公司</t>
  </si>
  <si>
    <t>朱树友</t>
  </si>
  <si>
    <t>七星镇必寨村委会老长地村</t>
  </si>
  <si>
    <r>
      <rPr>
        <sz val="11"/>
        <color theme="1"/>
        <rFont val="宋体"/>
        <charset val="134"/>
        <scheme val="minor"/>
      </rPr>
      <t>1.标准化猪舍面积480m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；2.堆粪棚40m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；3.场区路面硬化300m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。</t>
    </r>
  </si>
  <si>
    <t>昆明宗银养殖专业合作社</t>
  </si>
  <si>
    <t>张水清</t>
  </si>
  <si>
    <t>倘甸</t>
  </si>
  <si>
    <t>倘甸镇竹园村委会姑噜村</t>
  </si>
  <si>
    <r>
      <rPr>
        <sz val="11"/>
        <color theme="1"/>
        <rFont val="宋体"/>
        <charset val="134"/>
        <scheme val="minor"/>
      </rPr>
      <t>1.标准化猪舍面积500m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；2.粪污处理设施（集污池）175m</t>
    </r>
    <r>
      <rPr>
        <vertAlign val="superscript"/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；3.兽医防疫室15m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；4.消毒设备及消毒通道1项；5.隔离围挡50m；6.场区道路硬化250㎡；7.排污管道80m；8.产床4套；9.保育床10套；10.妊娠母猪限位栏30套。</t>
    </r>
  </si>
  <si>
    <t>寻甸绿保养殖专业合作社</t>
  </si>
  <si>
    <t>蔡兴平</t>
  </si>
  <si>
    <t>羊街</t>
  </si>
  <si>
    <t>羊街镇清水沟村委会吴所村莲花山</t>
  </si>
  <si>
    <r>
      <rPr>
        <sz val="11"/>
        <color theme="1"/>
        <rFont val="宋体"/>
        <charset val="134"/>
        <scheme val="minor"/>
      </rPr>
      <t>1.标准化猪舍面积450㎡；2.新建饲料房650㎡；3.场区车辆消毒池24㎡；4.兽医防疫室20m</t>
    </r>
    <r>
      <rPr>
        <vertAlign val="superscript"/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；5.消毒通道（含消毒设备）1项；5.新建挡土墙60m³。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</si>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</sst>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千位分隔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9"/>
  <sheetViews>
    <sheetView tabSelected="1" topLeftCell="A5" workbookViewId="0">
      <selection activeCell="P7" sqref="P7"/>
    </sheetView>
  </sheetViews>
  <sheetFormatPr defaultColWidth="9" defaultRowHeight="14.4"/>
  <cols>
    <col min="1" max="1" width="4.12962962962963" customWidth="1"/>
    <col min="2" max="2" width="7.62962962962963" customWidth="1"/>
    <col min="3" max="3" width="4" customWidth="1"/>
    <col min="4" max="4" width="12.8796296296296" style="1" customWidth="1"/>
    <col min="5" max="5" width="5.37962962962963" customWidth="1"/>
    <col min="6" max="6" width="9.12962962962963" customWidth="1"/>
    <col min="7" max="7" width="42" customWidth="1"/>
    <col min="8" max="8" width="6.33333333333333" style="2" customWidth="1"/>
    <col min="9" max="9" width="7.37962962962963" customWidth="1"/>
    <col min="10" max="10" width="9" customWidth="1"/>
    <col min="11" max="11" width="9.87962962962963" customWidth="1"/>
    <col min="12" max="12" width="12.8888888888889" customWidth="1"/>
    <col min="13" max="13" width="12.2222222222222" customWidth="1"/>
    <col min="14" max="15" width="13.7777777777778" customWidth="1"/>
    <col min="16" max="16" width="13"/>
  </cols>
  <sheetData>
    <row r="1" ht="45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22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/>
      <c r="K2" s="4"/>
      <c r="L2" s="4" t="s">
        <v>10</v>
      </c>
      <c r="M2" s="4" t="s">
        <v>11</v>
      </c>
      <c r="N2" s="4" t="s">
        <v>12</v>
      </c>
      <c r="O2" s="6" t="s">
        <v>13</v>
      </c>
      <c r="P2" s="7" t="s">
        <v>14</v>
      </c>
    </row>
    <row r="3" ht="33" customHeight="1" spans="1:16">
      <c r="A3" s="4"/>
      <c r="B3" s="4"/>
      <c r="C3" s="4"/>
      <c r="D3" s="4"/>
      <c r="E3" s="4"/>
      <c r="F3" s="4"/>
      <c r="G3" s="4"/>
      <c r="H3" s="8"/>
      <c r="I3" s="4" t="s">
        <v>15</v>
      </c>
      <c r="J3" s="4" t="s">
        <v>16</v>
      </c>
      <c r="K3" s="4" t="s">
        <v>17</v>
      </c>
      <c r="L3" s="4"/>
      <c r="M3" s="4"/>
      <c r="N3" s="4"/>
      <c r="O3" s="9"/>
      <c r="P3" s="7"/>
    </row>
    <row r="4" s="1" customFormat="1" ht="104" customHeight="1" spans="1:16">
      <c r="A4" s="10">
        <v>1</v>
      </c>
      <c r="B4" s="10" t="s">
        <v>18</v>
      </c>
      <c r="C4" s="10" t="s">
        <v>19</v>
      </c>
      <c r="D4" s="10">
        <v>18987578139</v>
      </c>
      <c r="E4" s="10" t="s">
        <v>20</v>
      </c>
      <c r="F4" s="11" t="s">
        <v>21</v>
      </c>
      <c r="G4" s="12" t="s">
        <v>22</v>
      </c>
      <c r="H4" s="11" t="s">
        <v>23</v>
      </c>
      <c r="I4" s="11">
        <v>30</v>
      </c>
      <c r="J4" s="13">
        <v>71.341</v>
      </c>
      <c r="K4" s="13">
        <f>I4+J4</f>
        <v>101.341</v>
      </c>
      <c r="L4" s="13">
        <v>1483298.88</v>
      </c>
      <c r="M4" s="13">
        <v>998776.19</v>
      </c>
      <c r="N4" s="13">
        <f>M4*0.3</f>
        <v>299632.857</v>
      </c>
      <c r="O4" s="13">
        <v>299632.86</v>
      </c>
      <c r="P4" s="14">
        <f>M4-L4</f>
        <v>-484522.69</v>
      </c>
    </row>
    <row r="5" ht="57" customHeight="1" spans="1:16">
      <c r="A5" s="10">
        <v>2</v>
      </c>
      <c r="B5" s="10" t="s">
        <v>24</v>
      </c>
      <c r="C5" s="10" t="s">
        <v>25</v>
      </c>
      <c r="D5" s="10">
        <v>13769698998</v>
      </c>
      <c r="E5" s="10" t="s">
        <v>26</v>
      </c>
      <c r="F5" s="11" t="s">
        <v>27</v>
      </c>
      <c r="G5" s="12" t="s">
        <v>28</v>
      </c>
      <c r="H5" s="11" t="s">
        <v>29</v>
      </c>
      <c r="I5" s="11">
        <v>30</v>
      </c>
      <c r="J5" s="13">
        <v>80.9</v>
      </c>
      <c r="K5" s="13">
        <f>I5+J5</f>
        <v>110.9</v>
      </c>
      <c r="L5" s="14">
        <v>1516934.7</v>
      </c>
      <c r="M5" s="14">
        <v>896111.05</v>
      </c>
      <c r="N5" s="13">
        <f>M5*0.3</f>
        <v>268833.315</v>
      </c>
      <c r="O5" s="13">
        <v>268833.32</v>
      </c>
      <c r="P5" s="14">
        <f>M5-L5</f>
        <v>-620823.65</v>
      </c>
    </row>
    <row r="6" ht="61" customHeight="1" spans="1:16">
      <c r="A6" s="10">
        <v>3</v>
      </c>
      <c r="B6" s="10" t="s">
        <v>30</v>
      </c>
      <c r="C6" s="10" t="s">
        <v>31</v>
      </c>
      <c r="D6" s="10">
        <v>15096665897</v>
      </c>
      <c r="E6" s="10" t="s">
        <v>26</v>
      </c>
      <c r="F6" s="11" t="s">
        <v>32</v>
      </c>
      <c r="G6" s="12" t="s">
        <v>33</v>
      </c>
      <c r="H6" s="11" t="s">
        <v>29</v>
      </c>
      <c r="I6" s="11">
        <v>15</v>
      </c>
      <c r="J6" s="13">
        <v>35.84</v>
      </c>
      <c r="K6" s="13">
        <f>I6+J6</f>
        <v>50.84</v>
      </c>
      <c r="L6" s="14">
        <v>749052.51</v>
      </c>
      <c r="M6" s="14">
        <v>300443.62</v>
      </c>
      <c r="N6" s="13">
        <f>M6*0.3</f>
        <v>90133.086</v>
      </c>
      <c r="O6" s="13">
        <v>90133.09</v>
      </c>
      <c r="P6" s="14">
        <f>M6-L6</f>
        <v>-448608.89</v>
      </c>
    </row>
    <row r="7" ht="95" customHeight="1" spans="1:16">
      <c r="A7" s="10">
        <v>4</v>
      </c>
      <c r="B7" s="10" t="s">
        <v>34</v>
      </c>
      <c r="C7" s="10" t="s">
        <v>35</v>
      </c>
      <c r="D7" s="10">
        <v>13888526746</v>
      </c>
      <c r="E7" s="10" t="s">
        <v>36</v>
      </c>
      <c r="F7" s="11" t="s">
        <v>37</v>
      </c>
      <c r="G7" s="12" t="s">
        <v>38</v>
      </c>
      <c r="H7" s="11" t="s">
        <v>29</v>
      </c>
      <c r="I7" s="15">
        <v>18.18</v>
      </c>
      <c r="J7" s="13">
        <v>42.42</v>
      </c>
      <c r="K7" s="13">
        <f>I7+J7</f>
        <v>60.6</v>
      </c>
      <c r="L7" s="14">
        <v>809818.42</v>
      </c>
      <c r="M7" s="14">
        <v>639274.52</v>
      </c>
      <c r="N7" s="13">
        <f>M7*0.3</f>
        <v>191782.356</v>
      </c>
      <c r="O7" s="16">
        <v>181800</v>
      </c>
      <c r="P7" s="14">
        <f>M7-L7</f>
        <v>-170543.9</v>
      </c>
    </row>
    <row r="8" ht="72" customHeight="1" spans="1:16">
      <c r="A8" s="10">
        <v>5</v>
      </c>
      <c r="B8" s="10" t="s">
        <v>39</v>
      </c>
      <c r="C8" s="10" t="s">
        <v>40</v>
      </c>
      <c r="D8" s="10">
        <v>13708400303</v>
      </c>
      <c r="E8" s="10" t="s">
        <v>41</v>
      </c>
      <c r="F8" s="11" t="s">
        <v>42</v>
      </c>
      <c r="G8" s="12" t="s">
        <v>43</v>
      </c>
      <c r="H8" s="11" t="s">
        <v>29</v>
      </c>
      <c r="I8" s="11">
        <v>30</v>
      </c>
      <c r="J8" s="13">
        <v>72.43</v>
      </c>
      <c r="K8" s="13">
        <f>I8+J8</f>
        <v>102.43</v>
      </c>
      <c r="L8" s="14">
        <v>1393913.44</v>
      </c>
      <c r="M8" s="14">
        <v>960226.34</v>
      </c>
      <c r="N8" s="13">
        <f>M8*0.3</f>
        <v>288067.902</v>
      </c>
      <c r="O8" s="13">
        <v>288067.9</v>
      </c>
      <c r="P8" s="14">
        <f>M8-L8</f>
        <v>-433687.1</v>
      </c>
    </row>
    <row r="9" ht="30" customHeight="1" spans="1:16">
      <c r="A9" s="10"/>
      <c r="B9" s="10" t="s">
        <v>44</v>
      </c>
      <c r="C9" s="10"/>
      <c r="D9" s="10"/>
      <c r="E9" s="10"/>
      <c r="F9" s="11"/>
      <c r="G9" s="12"/>
      <c r="H9" s="11"/>
      <c r="I9" s="11">
        <f t="shared" ref="I9:P9" si="0">SUM(I4:I8)</f>
        <v>123.18</v>
      </c>
      <c r="J9" s="13">
        <f t="shared" si="0"/>
        <v>302.931</v>
      </c>
      <c r="K9" s="13">
        <f t="shared" si="0"/>
        <v>426.111</v>
      </c>
      <c r="L9" s="17">
        <f t="shared" si="0"/>
        <v>5953017.95</v>
      </c>
      <c r="M9" s="17">
        <f t="shared" si="0"/>
        <v>3794831.72</v>
      </c>
      <c r="N9" s="17">
        <f t="shared" si="0"/>
        <v>1138449.516</v>
      </c>
      <c r="O9" s="17">
        <f t="shared" si="0"/>
        <v>1128467.17</v>
      </c>
      <c r="P9" s="17">
        <f t="shared" si="0"/>
        <v>-2158186.23</v>
      </c>
    </row>
  </sheetData>
  <mergeCells count="15">
    <mergeCell ref="A1:P1"/>
    <mergeCell ref="I2:K2"/>
    <mergeCell ref="A2:A3"/>
    <mergeCell ref="B2:B3"/>
    <mergeCell ref="C2:C3"/>
    <mergeCell ref="D2:D3"/>
    <mergeCell ref="E2:E3"/>
    <mergeCell ref="F2:F3"/>
    <mergeCell ref="G2:G3"/>
    <mergeCell ref="H2:H3"/>
    <mergeCell ref="L2:L3"/>
    <mergeCell ref="M2:M3"/>
    <mergeCell ref="N2:N3"/>
    <mergeCell ref="O2:O3"/>
    <mergeCell ref="P2:P3"/>
  </mergeCells>
  <pageMargins left="0.357638888888889" right="0.357638888888889" top="0.409027777777778" bottom="0.60625" header="0.5" footer="0.5"/>
  <pageSetup paperSize="9" scale="8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寻甸县2025年中央生猪调出大县奖励资金标准化养殖场建设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2025-12-11T08:02:00Z</dcterms:created>
  <dcterms:modified xsi:type="dcterms:W3CDTF">2026-08-21T08:46:18Z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BFCB9C17A8EF4F29A9E43EE3114689F3_13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